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J:\Commun\Activité SEPES et information mise à disposition\etudes_ESE\Panorama\"/>
    </mc:Choice>
  </mc:AlternateContent>
  <bookViews>
    <workbookView xWindow="0" yWindow="0" windowWidth="28740" windowHeight="11640"/>
  </bookViews>
  <sheets>
    <sheet name="Panorama statistique 2022" sheetId="1" r:id="rId1"/>
    <sheet name="Module2" sheetId="2204" state="veryHidden" r:id="rId2"/>
    <sheet name="Module3" sheetId="6804" state="veryHidden" r:id="rId3"/>
    <sheet name="Module4" sheetId="2200" state="veryHidden" r:id="rId4"/>
    <sheet name="Module5" sheetId="16" state="veryHidden" r:id="rId5"/>
    <sheet name="Module6" sheetId="5" state="veryHidden" r:id="rId6"/>
    <sheet name="Module7" sheetId="18460" state="veryHidden" r:id="rId7"/>
    <sheet name="Module1" sheetId="428" state="veryHidden" r:id="rId8"/>
    <sheet name="Module8" sheetId="114" state="veryHidden" r:id="rId9"/>
  </sheets>
  <definedNames>
    <definedName name="_xlnm.Print_Titles" localSheetId="0">'Panorama statistique 2022'!$A:$A,'Panorama statistique 2022'!$1:$1</definedName>
  </definedNames>
  <calcPr calcId="162913"/>
</workbook>
</file>

<file path=xl/calcChain.xml><?xml version="1.0" encoding="utf-8"?>
<calcChain xmlns="http://schemas.openxmlformats.org/spreadsheetml/2006/main">
  <c r="B484" i="1" l="1"/>
  <c r="O484" i="1"/>
  <c r="B485" i="1"/>
  <c r="O485" i="1"/>
  <c r="B486" i="1"/>
  <c r="B531" i="1" s="1"/>
  <c r="O486" i="1"/>
  <c r="B487" i="1"/>
  <c r="O487" i="1"/>
  <c r="B489" i="1"/>
  <c r="O489" i="1"/>
  <c r="B490" i="1"/>
  <c r="O490" i="1"/>
  <c r="B491" i="1"/>
  <c r="O491" i="1"/>
  <c r="B492" i="1"/>
  <c r="O492" i="1"/>
  <c r="B494" i="1"/>
  <c r="O494" i="1"/>
  <c r="B495" i="1"/>
  <c r="O495" i="1"/>
  <c r="B496" i="1"/>
  <c r="O496" i="1"/>
  <c r="B497" i="1"/>
  <c r="O497" i="1"/>
  <c r="B499" i="1"/>
  <c r="O499" i="1"/>
  <c r="B500" i="1"/>
  <c r="O500" i="1"/>
  <c r="B501" i="1"/>
  <c r="O501" i="1"/>
  <c r="B502" i="1"/>
  <c r="O502" i="1"/>
  <c r="B504" i="1"/>
  <c r="O504" i="1"/>
  <c r="B505" i="1"/>
  <c r="O505" i="1"/>
  <c r="B506" i="1"/>
  <c r="O506" i="1"/>
  <c r="B507" i="1"/>
  <c r="O507" i="1"/>
  <c r="B509" i="1"/>
  <c r="O509" i="1"/>
  <c r="B510" i="1"/>
  <c r="O510" i="1"/>
  <c r="B511" i="1"/>
  <c r="O511" i="1"/>
  <c r="B512" i="1"/>
  <c r="O512" i="1"/>
  <c r="B514" i="1"/>
  <c r="O514" i="1"/>
  <c r="B515" i="1"/>
  <c r="O515" i="1"/>
  <c r="B516" i="1"/>
  <c r="O516" i="1"/>
  <c r="B517" i="1"/>
  <c r="O517" i="1"/>
  <c r="B519" i="1"/>
  <c r="O519" i="1"/>
  <c r="B520" i="1"/>
  <c r="O520" i="1"/>
  <c r="B522" i="1"/>
  <c r="O522" i="1"/>
  <c r="B523" i="1"/>
  <c r="O523" i="1"/>
  <c r="B525" i="1"/>
  <c r="O525" i="1"/>
  <c r="B526" i="1"/>
  <c r="O526" i="1"/>
  <c r="B528" i="1"/>
  <c r="O528" i="1"/>
  <c r="B530" i="1"/>
  <c r="O530" i="1"/>
  <c r="C531" i="1"/>
  <c r="D531" i="1"/>
  <c r="E531" i="1"/>
  <c r="F531" i="1"/>
  <c r="G531" i="1"/>
  <c r="H531" i="1"/>
  <c r="I531" i="1"/>
  <c r="J531" i="1"/>
  <c r="K531" i="1"/>
  <c r="L531" i="1"/>
  <c r="M531" i="1"/>
  <c r="N531" i="1"/>
  <c r="O531" i="1"/>
  <c r="P531" i="1"/>
  <c r="Q531" i="1"/>
  <c r="R531" i="1"/>
  <c r="S531" i="1"/>
  <c r="T531" i="1"/>
  <c r="U531" i="1"/>
  <c r="B532" i="1"/>
  <c r="C532" i="1"/>
  <c r="D532" i="1"/>
  <c r="E532" i="1"/>
  <c r="F532" i="1"/>
  <c r="G532" i="1"/>
  <c r="H532" i="1"/>
  <c r="I532" i="1"/>
  <c r="J532" i="1"/>
  <c r="K532" i="1"/>
  <c r="L532" i="1"/>
  <c r="M532" i="1"/>
  <c r="N532" i="1"/>
  <c r="O532" i="1"/>
  <c r="P532" i="1"/>
  <c r="Q532" i="1"/>
  <c r="R532" i="1"/>
  <c r="S532" i="1"/>
  <c r="T532" i="1"/>
  <c r="U532" i="1"/>
  <c r="DN272" i="1" l="1"/>
  <c r="DM272" i="1"/>
  <c r="DH317" i="1" l="1"/>
  <c r="CZ317" i="1"/>
  <c r="CT317" i="1"/>
  <c r="CF317" i="1"/>
  <c r="BS317" i="1"/>
  <c r="BM317" i="1"/>
  <c r="BD317" i="1"/>
  <c r="AX317" i="1"/>
  <c r="AM317" i="1"/>
  <c r="DG317" i="1" s="1"/>
  <c r="DO317" i="1" s="1"/>
  <c r="AC317" i="1"/>
  <c r="X317" i="1"/>
  <c r="X318" i="1" s="1"/>
  <c r="O317" i="1"/>
  <c r="B317" i="1"/>
  <c r="DH316" i="1"/>
  <c r="CZ316" i="1"/>
  <c r="CT316" i="1"/>
  <c r="CF316" i="1"/>
  <c r="BS316" i="1"/>
  <c r="BM316" i="1"/>
  <c r="BD316" i="1"/>
  <c r="AX316" i="1"/>
  <c r="AM316" i="1"/>
  <c r="DG316" i="1" s="1"/>
  <c r="DO316" i="1" s="1"/>
  <c r="AC316" i="1"/>
  <c r="X316" i="1"/>
  <c r="O316" i="1"/>
  <c r="B316" i="1"/>
  <c r="DH315" i="1"/>
  <c r="CZ315" i="1"/>
  <c r="CT315" i="1"/>
  <c r="CF315" i="1"/>
  <c r="BS315" i="1"/>
  <c r="BM315" i="1"/>
  <c r="BD315" i="1"/>
  <c r="AX315" i="1"/>
  <c r="AM315" i="1"/>
  <c r="DG315" i="1" s="1"/>
  <c r="DO315" i="1" s="1"/>
  <c r="AC315" i="1"/>
  <c r="X315" i="1"/>
  <c r="O315" i="1"/>
  <c r="B315" i="1"/>
  <c r="DH314" i="1"/>
  <c r="CZ314" i="1"/>
  <c r="CT314" i="1"/>
  <c r="CF314" i="1"/>
  <c r="BS314" i="1"/>
  <c r="BM314" i="1"/>
  <c r="BD314" i="1"/>
  <c r="AX314" i="1"/>
  <c r="AM314" i="1"/>
  <c r="DG314" i="1" s="1"/>
  <c r="DO314" i="1" s="1"/>
  <c r="AC314" i="1"/>
  <c r="X314" i="1"/>
  <c r="O314" i="1"/>
  <c r="B314" i="1"/>
  <c r="DH313" i="1"/>
  <c r="CZ313" i="1"/>
  <c r="CT313" i="1"/>
  <c r="CF313" i="1"/>
  <c r="BS313" i="1"/>
  <c r="BM313" i="1"/>
  <c r="BD313" i="1"/>
  <c r="AX313" i="1"/>
  <c r="AM313" i="1"/>
  <c r="DG313" i="1" s="1"/>
  <c r="DO313" i="1" s="1"/>
  <c r="AC313" i="1"/>
  <c r="X313" i="1"/>
  <c r="O313" i="1"/>
  <c r="B313" i="1"/>
  <c r="DH312" i="1"/>
  <c r="CZ312" i="1"/>
  <c r="CT312" i="1"/>
  <c r="CF312" i="1"/>
  <c r="BS312" i="1"/>
  <c r="BM312" i="1"/>
  <c r="BD312" i="1"/>
  <c r="AX312" i="1"/>
  <c r="AM312" i="1"/>
  <c r="DG312" i="1" s="1"/>
  <c r="DO312" i="1" s="1"/>
  <c r="AC312" i="1"/>
  <c r="X312" i="1"/>
  <c r="O312" i="1"/>
  <c r="B312" i="1"/>
  <c r="DH311" i="1"/>
  <c r="CZ311" i="1"/>
  <c r="CT311" i="1"/>
  <c r="CF311" i="1"/>
  <c r="BS311" i="1"/>
  <c r="BM311" i="1"/>
  <c r="BD311" i="1"/>
  <c r="AX311" i="1"/>
  <c r="AM311" i="1"/>
  <c r="DG311" i="1" s="1"/>
  <c r="DO311" i="1" s="1"/>
  <c r="AC311" i="1"/>
  <c r="X311" i="1"/>
  <c r="O311" i="1"/>
  <c r="B311" i="1"/>
  <c r="DH310" i="1"/>
  <c r="CZ310" i="1"/>
  <c r="CT310" i="1"/>
  <c r="CF310" i="1"/>
  <c r="BS310" i="1"/>
  <c r="BM310" i="1"/>
  <c r="BD310" i="1"/>
  <c r="AX310" i="1"/>
  <c r="AM310" i="1"/>
  <c r="DG310" i="1" s="1"/>
  <c r="DO310" i="1" s="1"/>
  <c r="AC310" i="1"/>
  <c r="X310" i="1"/>
  <c r="O310" i="1"/>
  <c r="B310" i="1"/>
  <c r="DH309" i="1"/>
  <c r="CZ309" i="1"/>
  <c r="CT309" i="1"/>
  <c r="CF309" i="1"/>
  <c r="BS309" i="1"/>
  <c r="BM309" i="1"/>
  <c r="BD309" i="1"/>
  <c r="AX309" i="1"/>
  <c r="AM309" i="1"/>
  <c r="DG309" i="1" s="1"/>
  <c r="DO309" i="1" s="1"/>
  <c r="AC309" i="1"/>
  <c r="X309" i="1"/>
  <c r="O309" i="1"/>
  <c r="B309" i="1"/>
  <c r="DH308" i="1"/>
  <c r="CZ308" i="1"/>
  <c r="CT308" i="1"/>
  <c r="CF308" i="1"/>
  <c r="BS308" i="1"/>
  <c r="BM308" i="1"/>
  <c r="BD308" i="1"/>
  <c r="AX308" i="1"/>
  <c r="AM308" i="1"/>
  <c r="DG308" i="1" s="1"/>
  <c r="DO308" i="1" s="1"/>
  <c r="AC308" i="1"/>
  <c r="X308" i="1"/>
  <c r="O308" i="1"/>
  <c r="B308" i="1"/>
  <c r="B318" i="1"/>
  <c r="AC318" i="1"/>
  <c r="BS318" i="1"/>
  <c r="C318" i="1"/>
  <c r="D318" i="1"/>
  <c r="E318" i="1"/>
  <c r="F318" i="1"/>
  <c r="G318" i="1"/>
  <c r="H318" i="1"/>
  <c r="I318" i="1"/>
  <c r="J318" i="1"/>
  <c r="K318" i="1"/>
  <c r="L318" i="1"/>
  <c r="M318" i="1"/>
  <c r="N318" i="1"/>
  <c r="O318" i="1"/>
  <c r="P318" i="1"/>
  <c r="Q318" i="1"/>
  <c r="R318" i="1"/>
  <c r="S318" i="1"/>
  <c r="T318" i="1"/>
  <c r="U318" i="1"/>
  <c r="V318" i="1"/>
  <c r="W318" i="1"/>
  <c r="Y318" i="1"/>
  <c r="Z318" i="1"/>
  <c r="AA318" i="1"/>
  <c r="AB318" i="1"/>
  <c r="AD318" i="1"/>
  <c r="AE318" i="1"/>
  <c r="AF318" i="1"/>
  <c r="AG318" i="1"/>
  <c r="AH318" i="1"/>
  <c r="AI318" i="1"/>
  <c r="AJ318" i="1"/>
  <c r="AM318" i="1"/>
  <c r="AN318" i="1"/>
  <c r="AO318" i="1"/>
  <c r="AP318" i="1"/>
  <c r="AQ318" i="1"/>
  <c r="AR318" i="1"/>
  <c r="AS318" i="1"/>
  <c r="AT318" i="1"/>
  <c r="AU318" i="1"/>
  <c r="AV318" i="1"/>
  <c r="AW318" i="1"/>
  <c r="AX318" i="1"/>
  <c r="AY318" i="1"/>
  <c r="AZ318" i="1"/>
  <c r="BA318" i="1"/>
  <c r="BB318" i="1"/>
  <c r="BC318" i="1"/>
  <c r="BD318" i="1"/>
  <c r="BE318" i="1"/>
  <c r="BF318" i="1"/>
  <c r="BG318" i="1"/>
  <c r="BH318" i="1"/>
  <c r="BI318" i="1"/>
  <c r="BJ318" i="1"/>
  <c r="BK318" i="1"/>
  <c r="BL318" i="1"/>
  <c r="BM318" i="1"/>
  <c r="BN318" i="1"/>
  <c r="BO318" i="1"/>
  <c r="BP318" i="1"/>
  <c r="BQ318" i="1"/>
  <c r="BR318" i="1"/>
  <c r="BT318" i="1"/>
  <c r="BU318" i="1"/>
  <c r="BV318" i="1"/>
  <c r="BW318" i="1"/>
  <c r="BX318" i="1"/>
  <c r="BY318" i="1"/>
  <c r="BZ318" i="1"/>
  <c r="CA318" i="1"/>
  <c r="CB318" i="1"/>
  <c r="CC318" i="1"/>
  <c r="CD318" i="1"/>
  <c r="CE318" i="1"/>
  <c r="CF318" i="1"/>
  <c r="CG318" i="1"/>
  <c r="CH318" i="1"/>
  <c r="CI318" i="1"/>
  <c r="CJ318" i="1"/>
  <c r="CK318" i="1"/>
  <c r="CL318" i="1"/>
  <c r="CM318" i="1"/>
  <c r="CN318" i="1"/>
  <c r="DO747" i="1" l="1"/>
  <c r="DO746" i="1"/>
  <c r="DO744" i="1"/>
  <c r="DO743" i="1"/>
  <c r="CZ745" i="1"/>
  <c r="CT745" i="1"/>
  <c r="CF745" i="1"/>
  <c r="BS745" i="1"/>
  <c r="BM745" i="1"/>
  <c r="BD745" i="1"/>
  <c r="AX745" i="1"/>
  <c r="AM745" i="1"/>
  <c r="AC745" i="1"/>
  <c r="X745" i="1"/>
  <c r="O745" i="1"/>
  <c r="B745" i="1"/>
  <c r="DG745" i="1" s="1"/>
  <c r="DM745" i="1" s="1"/>
  <c r="DO745" i="1" l="1"/>
  <c r="CE412" i="1"/>
  <c r="CD412" i="1"/>
  <c r="CC412" i="1"/>
  <c r="CB412" i="1"/>
  <c r="CA412" i="1"/>
  <c r="BZ412" i="1"/>
  <c r="BY412" i="1"/>
  <c r="BX412" i="1"/>
  <c r="BW412" i="1"/>
  <c r="BV412" i="1"/>
  <c r="BU412" i="1"/>
  <c r="BT412" i="1"/>
  <c r="BS394" i="1"/>
  <c r="AU423" i="1" l="1"/>
  <c r="DL15" i="1" l="1"/>
  <c r="AJ939" i="1"/>
  <c r="B722" i="1"/>
  <c r="AJ179" i="1"/>
  <c r="DA367" i="1"/>
  <c r="DB367" i="1"/>
  <c r="DC367" i="1"/>
  <c r="DD367" i="1"/>
  <c r="DE367" i="1"/>
  <c r="DF367" i="1"/>
  <c r="DA368" i="1"/>
  <c r="DB368" i="1"/>
  <c r="DC368" i="1"/>
  <c r="DD368" i="1"/>
  <c r="DE368" i="1"/>
  <c r="DF368" i="1"/>
  <c r="DA369" i="1"/>
  <c r="DB369" i="1"/>
  <c r="DC369" i="1"/>
  <c r="DD369" i="1"/>
  <c r="DE369" i="1"/>
  <c r="DF369" i="1"/>
  <c r="DA370" i="1"/>
  <c r="DB370" i="1"/>
  <c r="DC370" i="1"/>
  <c r="DD370" i="1"/>
  <c r="DE370" i="1"/>
  <c r="DF370" i="1"/>
  <c r="DO985" i="1"/>
  <c r="AM980" i="1"/>
  <c r="DH983" i="1"/>
  <c r="CZ983" i="1"/>
  <c r="CT983" i="1"/>
  <c r="CF983" i="1"/>
  <c r="BS983" i="1"/>
  <c r="BM983" i="1"/>
  <c r="BD983" i="1"/>
  <c r="AX983" i="1"/>
  <c r="AM983" i="1"/>
  <c r="AC983" i="1"/>
  <c r="X983" i="1"/>
  <c r="O983" i="1"/>
  <c r="B983" i="1"/>
  <c r="DG983" i="1"/>
  <c r="DO983" i="1"/>
  <c r="DL261" i="1"/>
  <c r="DG775" i="1"/>
  <c r="DO775" i="1"/>
  <c r="DG776" i="1"/>
  <c r="DO776" i="1"/>
  <c r="DG777" i="1"/>
  <c r="DO777" i="1"/>
  <c r="DG778" i="1"/>
  <c r="DO778" i="1"/>
  <c r="DG939" i="1"/>
  <c r="DH939" i="1"/>
  <c r="DL10" i="1"/>
  <c r="DH10" i="1"/>
  <c r="CZ10" i="1"/>
  <c r="CT10" i="1"/>
  <c r="CF10" i="1"/>
  <c r="BS10" i="1"/>
  <c r="BM10" i="1"/>
  <c r="BD10" i="1"/>
  <c r="AX10" i="1"/>
  <c r="AM10" i="1"/>
  <c r="AJ10" i="1"/>
  <c r="AC10" i="1"/>
  <c r="X10" i="1"/>
  <c r="O10" i="1"/>
  <c r="B10" i="1"/>
  <c r="DH853" i="1"/>
  <c r="CZ853" i="1"/>
  <c r="CT853" i="1"/>
  <c r="CF853" i="1"/>
  <c r="BS853" i="1"/>
  <c r="BM853" i="1"/>
  <c r="BD853" i="1"/>
  <c r="AX853" i="1"/>
  <c r="AM853" i="1"/>
  <c r="AJ853" i="1"/>
  <c r="AC853" i="1"/>
  <c r="X853" i="1"/>
  <c r="O853" i="1"/>
  <c r="B853" i="1"/>
  <c r="DH851" i="1"/>
  <c r="CZ851" i="1"/>
  <c r="CT851" i="1"/>
  <c r="CF851" i="1"/>
  <c r="BS851" i="1"/>
  <c r="BM851" i="1"/>
  <c r="BD851" i="1"/>
  <c r="AX851" i="1"/>
  <c r="AM851" i="1"/>
  <c r="AJ851" i="1"/>
  <c r="AC851" i="1"/>
  <c r="X851" i="1"/>
  <c r="O851" i="1"/>
  <c r="B851" i="1"/>
  <c r="DH850" i="1"/>
  <c r="CZ850" i="1"/>
  <c r="CT850" i="1"/>
  <c r="CF850" i="1"/>
  <c r="BS850" i="1"/>
  <c r="BM850" i="1"/>
  <c r="BD850" i="1"/>
  <c r="AX850" i="1"/>
  <c r="AM850" i="1"/>
  <c r="AJ850" i="1"/>
  <c r="AC850" i="1"/>
  <c r="X850" i="1"/>
  <c r="O850" i="1"/>
  <c r="B850" i="1"/>
  <c r="DH847" i="1"/>
  <c r="CZ847" i="1"/>
  <c r="CT847" i="1"/>
  <c r="CF847" i="1"/>
  <c r="BS847" i="1"/>
  <c r="BM847" i="1"/>
  <c r="BD847" i="1"/>
  <c r="AX847" i="1"/>
  <c r="AM847" i="1"/>
  <c r="AJ847" i="1"/>
  <c r="AC847" i="1"/>
  <c r="X847" i="1"/>
  <c r="O847" i="1"/>
  <c r="B847" i="1"/>
  <c r="DH845" i="1"/>
  <c r="CZ845" i="1"/>
  <c r="CT845" i="1"/>
  <c r="CF845" i="1"/>
  <c r="BS845" i="1"/>
  <c r="BM845" i="1"/>
  <c r="BD845" i="1"/>
  <c r="AX845" i="1"/>
  <c r="AM845" i="1"/>
  <c r="AJ845" i="1"/>
  <c r="AC845" i="1"/>
  <c r="X845" i="1"/>
  <c r="O845" i="1"/>
  <c r="B845" i="1"/>
  <c r="DH844" i="1"/>
  <c r="CZ844" i="1"/>
  <c r="CT844" i="1"/>
  <c r="CF844" i="1"/>
  <c r="BS844" i="1"/>
  <c r="BM844" i="1"/>
  <c r="BD844" i="1"/>
  <c r="AX844" i="1"/>
  <c r="AM844" i="1"/>
  <c r="AJ844" i="1"/>
  <c r="AC844" i="1"/>
  <c r="X844" i="1"/>
  <c r="O844" i="1"/>
  <c r="B844" i="1"/>
  <c r="DH843" i="1"/>
  <c r="CZ843" i="1"/>
  <c r="CT843" i="1"/>
  <c r="CF843" i="1"/>
  <c r="BS843" i="1"/>
  <c r="BM843" i="1"/>
  <c r="BD843" i="1"/>
  <c r="AX843" i="1"/>
  <c r="AM843" i="1"/>
  <c r="AJ843" i="1"/>
  <c r="AC843" i="1"/>
  <c r="X843" i="1"/>
  <c r="O843" i="1"/>
  <c r="B843" i="1"/>
  <c r="B702" i="1"/>
  <c r="O702" i="1"/>
  <c r="X702" i="1"/>
  <c r="AC702" i="1"/>
  <c r="AJ702" i="1"/>
  <c r="AM702" i="1"/>
  <c r="AX702" i="1"/>
  <c r="BD702" i="1"/>
  <c r="BM702" i="1"/>
  <c r="BS702" i="1"/>
  <c r="CF702" i="1"/>
  <c r="CT702" i="1"/>
  <c r="CZ702" i="1"/>
  <c r="DH702" i="1"/>
  <c r="DL702" i="1"/>
  <c r="DL605" i="1"/>
  <c r="DH605" i="1"/>
  <c r="CZ605" i="1"/>
  <c r="CT605" i="1"/>
  <c r="CF605" i="1"/>
  <c r="BS605" i="1"/>
  <c r="BM605" i="1"/>
  <c r="BD605" i="1"/>
  <c r="AX605" i="1"/>
  <c r="AM605" i="1"/>
  <c r="AC605" i="1"/>
  <c r="X605" i="1"/>
  <c r="O605" i="1"/>
  <c r="B605" i="1"/>
  <c r="DL604" i="1"/>
  <c r="DH604" i="1"/>
  <c r="CZ604" i="1"/>
  <c r="CT604" i="1"/>
  <c r="CF604" i="1"/>
  <c r="BS604" i="1"/>
  <c r="BM604" i="1"/>
  <c r="BD604" i="1"/>
  <c r="AX604" i="1"/>
  <c r="AM604" i="1"/>
  <c r="AC604" i="1"/>
  <c r="X604" i="1"/>
  <c r="O604" i="1"/>
  <c r="B604" i="1"/>
  <c r="DL603" i="1"/>
  <c r="DH603" i="1"/>
  <c r="CZ603" i="1"/>
  <c r="CT603" i="1"/>
  <c r="CF603" i="1"/>
  <c r="BS603" i="1"/>
  <c r="BM603" i="1"/>
  <c r="BD603" i="1"/>
  <c r="AX603" i="1"/>
  <c r="AM603" i="1"/>
  <c r="AC603" i="1"/>
  <c r="X603" i="1"/>
  <c r="O603" i="1"/>
  <c r="B603" i="1"/>
  <c r="DL667" i="1"/>
  <c r="DH667" i="1"/>
  <c r="CZ667" i="1"/>
  <c r="CT667" i="1"/>
  <c r="CF667" i="1"/>
  <c r="BS667" i="1"/>
  <c r="BM667" i="1"/>
  <c r="BD667" i="1"/>
  <c r="AX667" i="1"/>
  <c r="AM667" i="1"/>
  <c r="AJ667" i="1"/>
  <c r="AC667" i="1"/>
  <c r="X667" i="1"/>
  <c r="O667" i="1"/>
  <c r="B667" i="1"/>
  <c r="DL666" i="1"/>
  <c r="DH666" i="1"/>
  <c r="CZ666" i="1"/>
  <c r="CT666" i="1"/>
  <c r="CF666" i="1"/>
  <c r="BS666" i="1"/>
  <c r="BM666" i="1"/>
  <c r="BD666" i="1"/>
  <c r="AX666" i="1"/>
  <c r="AM666" i="1"/>
  <c r="AJ666" i="1"/>
  <c r="AC666" i="1"/>
  <c r="X666" i="1"/>
  <c r="O666" i="1"/>
  <c r="B666" i="1"/>
  <c r="DL665" i="1"/>
  <c r="DH665" i="1"/>
  <c r="CZ665" i="1"/>
  <c r="CT665" i="1"/>
  <c r="CF665" i="1"/>
  <c r="BS665" i="1"/>
  <c r="BM665" i="1"/>
  <c r="BD665" i="1"/>
  <c r="AX665" i="1"/>
  <c r="AM665" i="1"/>
  <c r="AJ665" i="1"/>
  <c r="AC665" i="1"/>
  <c r="X665" i="1"/>
  <c r="O665" i="1"/>
  <c r="B665" i="1"/>
  <c r="DL413" i="1"/>
  <c r="DH413" i="1"/>
  <c r="CZ413" i="1"/>
  <c r="CT413" i="1"/>
  <c r="CF413" i="1"/>
  <c r="BS413" i="1"/>
  <c r="BM413" i="1"/>
  <c r="BD413" i="1"/>
  <c r="AX413" i="1"/>
  <c r="AM413" i="1"/>
  <c r="AJ413" i="1"/>
  <c r="AC413" i="1"/>
  <c r="X413" i="1"/>
  <c r="O413" i="1"/>
  <c r="B413" i="1"/>
  <c r="DL412" i="1"/>
  <c r="DH412" i="1"/>
  <c r="CZ412" i="1"/>
  <c r="CT412" i="1"/>
  <c r="CF412" i="1"/>
  <c r="BS412" i="1"/>
  <c r="BM412" i="1"/>
  <c r="BD412" i="1"/>
  <c r="AX412" i="1"/>
  <c r="AM412" i="1"/>
  <c r="AJ412" i="1"/>
  <c r="AC412" i="1"/>
  <c r="X412" i="1"/>
  <c r="O412" i="1"/>
  <c r="B412" i="1"/>
  <c r="DL408" i="1"/>
  <c r="DH408" i="1"/>
  <c r="CZ408" i="1"/>
  <c r="CT408" i="1"/>
  <c r="CF408" i="1"/>
  <c r="BS408" i="1"/>
  <c r="BM408" i="1"/>
  <c r="BD408" i="1"/>
  <c r="AX408" i="1"/>
  <c r="AM408" i="1"/>
  <c r="AJ408" i="1"/>
  <c r="AC408" i="1"/>
  <c r="X408" i="1"/>
  <c r="O408" i="1"/>
  <c r="B408" i="1"/>
  <c r="DL404" i="1"/>
  <c r="DH404" i="1"/>
  <c r="CZ404" i="1"/>
  <c r="CT404" i="1"/>
  <c r="CF404" i="1"/>
  <c r="BS404" i="1"/>
  <c r="BM404" i="1"/>
  <c r="BD404" i="1"/>
  <c r="AX404" i="1"/>
  <c r="AM404" i="1"/>
  <c r="AJ404" i="1"/>
  <c r="AC404" i="1"/>
  <c r="X404" i="1"/>
  <c r="O404" i="1"/>
  <c r="B404" i="1"/>
  <c r="DL403" i="1"/>
  <c r="DH403" i="1"/>
  <c r="CZ403" i="1"/>
  <c r="CT403" i="1"/>
  <c r="CF403" i="1"/>
  <c r="BS403" i="1"/>
  <c r="BM403" i="1"/>
  <c r="BD403" i="1"/>
  <c r="AX403" i="1"/>
  <c r="AM403" i="1"/>
  <c r="AJ403" i="1"/>
  <c r="AC403" i="1"/>
  <c r="X403" i="1"/>
  <c r="O403" i="1"/>
  <c r="B403" i="1"/>
  <c r="DL399" i="1"/>
  <c r="DH399" i="1"/>
  <c r="CZ399" i="1"/>
  <c r="CT399" i="1"/>
  <c r="CF399" i="1"/>
  <c r="BS399" i="1"/>
  <c r="BM399" i="1"/>
  <c r="BD399" i="1"/>
  <c r="AX399" i="1"/>
  <c r="AM399" i="1"/>
  <c r="AJ399" i="1"/>
  <c r="AC399" i="1"/>
  <c r="X399" i="1"/>
  <c r="O399" i="1"/>
  <c r="B399" i="1"/>
  <c r="DL398" i="1"/>
  <c r="DH398" i="1"/>
  <c r="CZ398" i="1"/>
  <c r="CT398" i="1"/>
  <c r="CF398" i="1"/>
  <c r="BS398" i="1"/>
  <c r="BM398" i="1"/>
  <c r="BD398" i="1"/>
  <c r="AX398" i="1"/>
  <c r="AM398" i="1"/>
  <c r="AJ398" i="1"/>
  <c r="AC398" i="1"/>
  <c r="X398" i="1"/>
  <c r="O398" i="1"/>
  <c r="B398" i="1"/>
  <c r="DL394" i="1"/>
  <c r="DH394" i="1"/>
  <c r="CZ394" i="1"/>
  <c r="CT394" i="1"/>
  <c r="CF394" i="1"/>
  <c r="BM394" i="1"/>
  <c r="BD394" i="1"/>
  <c r="AX394" i="1"/>
  <c r="AM394" i="1"/>
  <c r="AJ394" i="1"/>
  <c r="AC394" i="1"/>
  <c r="X394" i="1"/>
  <c r="O394" i="1"/>
  <c r="B394" i="1"/>
  <c r="DL393" i="1"/>
  <c r="DH393" i="1"/>
  <c r="CZ393" i="1"/>
  <c r="CT393" i="1"/>
  <c r="CF393" i="1"/>
  <c r="BS393" i="1"/>
  <c r="BM393" i="1"/>
  <c r="BD393" i="1"/>
  <c r="AX393" i="1"/>
  <c r="AM393" i="1"/>
  <c r="AJ393" i="1"/>
  <c r="AC393" i="1"/>
  <c r="X393" i="1"/>
  <c r="O393" i="1"/>
  <c r="B393" i="1"/>
  <c r="B209" i="1"/>
  <c r="CZ182" i="1"/>
  <c r="CT182" i="1"/>
  <c r="CF182" i="1"/>
  <c r="BS182" i="1"/>
  <c r="BM182" i="1"/>
  <c r="BD182" i="1"/>
  <c r="AX182" i="1"/>
  <c r="AM182" i="1"/>
  <c r="AJ182" i="1"/>
  <c r="AC182" i="1"/>
  <c r="X182" i="1"/>
  <c r="O182" i="1"/>
  <c r="B182" i="1"/>
  <c r="CZ184" i="1"/>
  <c r="CZ186" i="1"/>
  <c r="CT184" i="1"/>
  <c r="CF184" i="1"/>
  <c r="BS184" i="1"/>
  <c r="BM184" i="1"/>
  <c r="BD184" i="1"/>
  <c r="AX184" i="1"/>
  <c r="AM184" i="1"/>
  <c r="AJ184" i="1"/>
  <c r="AJ186" i="1"/>
  <c r="AC184" i="1"/>
  <c r="X184" i="1"/>
  <c r="O184" i="1"/>
  <c r="CZ185" i="1"/>
  <c r="CT185" i="1"/>
  <c r="CF185" i="1"/>
  <c r="BS185" i="1"/>
  <c r="BM185" i="1"/>
  <c r="BM186" i="1"/>
  <c r="BD185" i="1"/>
  <c r="AX185" i="1"/>
  <c r="AM185" i="1"/>
  <c r="AJ185" i="1"/>
  <c r="AC185" i="1"/>
  <c r="X185" i="1"/>
  <c r="O185" i="1"/>
  <c r="B184" i="1"/>
  <c r="CZ181" i="1"/>
  <c r="CT181" i="1"/>
  <c r="CF181" i="1"/>
  <c r="BS181" i="1"/>
  <c r="BM181" i="1"/>
  <c r="BD181" i="1"/>
  <c r="AX181" i="1"/>
  <c r="AM181" i="1"/>
  <c r="AJ181" i="1"/>
  <c r="AC181" i="1"/>
  <c r="X181" i="1"/>
  <c r="O181" i="1"/>
  <c r="B181" i="1"/>
  <c r="CZ178" i="1"/>
  <c r="CT178" i="1"/>
  <c r="CF178" i="1"/>
  <c r="BS178" i="1"/>
  <c r="BM178" i="1"/>
  <c r="BD178" i="1"/>
  <c r="AX178" i="1"/>
  <c r="AM178" i="1"/>
  <c r="AJ178" i="1"/>
  <c r="AC178" i="1"/>
  <c r="X178" i="1"/>
  <c r="O178" i="1"/>
  <c r="B178" i="1"/>
  <c r="CZ179" i="1"/>
  <c r="CT179" i="1"/>
  <c r="CF179" i="1"/>
  <c r="BS179" i="1"/>
  <c r="BM179" i="1"/>
  <c r="BD179" i="1"/>
  <c r="AX179" i="1"/>
  <c r="AM179" i="1"/>
  <c r="AC179" i="1"/>
  <c r="X179" i="1"/>
  <c r="O179" i="1"/>
  <c r="B268" i="1"/>
  <c r="O268" i="1"/>
  <c r="X268" i="1"/>
  <c r="AC268" i="1"/>
  <c r="AM268" i="1"/>
  <c r="AX268" i="1"/>
  <c r="BD268" i="1"/>
  <c r="BM268" i="1"/>
  <c r="BS268" i="1"/>
  <c r="CF268" i="1"/>
  <c r="CT268" i="1"/>
  <c r="CZ268" i="1"/>
  <c r="DH268" i="1"/>
  <c r="AJ169" i="1"/>
  <c r="B391" i="1"/>
  <c r="O391" i="1"/>
  <c r="X391" i="1"/>
  <c r="AC391" i="1"/>
  <c r="AJ391" i="1"/>
  <c r="AM391" i="1"/>
  <c r="AX391" i="1"/>
  <c r="BD391" i="1"/>
  <c r="BM391" i="1"/>
  <c r="BS391" i="1"/>
  <c r="CF391" i="1"/>
  <c r="CT391" i="1"/>
  <c r="CZ391" i="1"/>
  <c r="DH391" i="1"/>
  <c r="DL391" i="1"/>
  <c r="B392" i="1"/>
  <c r="O392" i="1"/>
  <c r="X392" i="1"/>
  <c r="AC392" i="1"/>
  <c r="AJ392" i="1"/>
  <c r="AM392" i="1"/>
  <c r="AX392" i="1"/>
  <c r="BD392" i="1"/>
  <c r="BM392" i="1"/>
  <c r="BS392" i="1"/>
  <c r="CF392" i="1"/>
  <c r="CT392" i="1"/>
  <c r="CZ392" i="1"/>
  <c r="DH392" i="1"/>
  <c r="DL392" i="1"/>
  <c r="B396" i="1"/>
  <c r="O396" i="1"/>
  <c r="X396" i="1"/>
  <c r="AC396" i="1"/>
  <c r="AJ396" i="1"/>
  <c r="AM396" i="1"/>
  <c r="AX396" i="1"/>
  <c r="BD396" i="1"/>
  <c r="BM396" i="1"/>
  <c r="BS396" i="1"/>
  <c r="CF396" i="1"/>
  <c r="CT396" i="1"/>
  <c r="CZ396" i="1"/>
  <c r="DH396" i="1"/>
  <c r="DL396" i="1"/>
  <c r="B397" i="1"/>
  <c r="O397" i="1"/>
  <c r="X397" i="1"/>
  <c r="AC397" i="1"/>
  <c r="AJ397" i="1"/>
  <c r="AM397" i="1"/>
  <c r="AX397" i="1"/>
  <c r="BD397" i="1"/>
  <c r="BM397" i="1"/>
  <c r="BS397" i="1"/>
  <c r="CF397" i="1"/>
  <c r="CT397" i="1"/>
  <c r="CZ397" i="1"/>
  <c r="DH397" i="1"/>
  <c r="DL397" i="1"/>
  <c r="B401" i="1"/>
  <c r="O401" i="1"/>
  <c r="X401" i="1"/>
  <c r="AC401" i="1"/>
  <c r="AJ401" i="1"/>
  <c r="AM401" i="1"/>
  <c r="AX401" i="1"/>
  <c r="BD401" i="1"/>
  <c r="BM401" i="1"/>
  <c r="BS401" i="1"/>
  <c r="CF401" i="1"/>
  <c r="CT401" i="1"/>
  <c r="CZ401" i="1"/>
  <c r="DH401" i="1"/>
  <c r="DL401" i="1"/>
  <c r="B402" i="1"/>
  <c r="O402" i="1"/>
  <c r="X402" i="1"/>
  <c r="AC402" i="1"/>
  <c r="AJ402" i="1"/>
  <c r="AM402" i="1"/>
  <c r="AX402" i="1"/>
  <c r="BD402" i="1"/>
  <c r="BM402" i="1"/>
  <c r="BS402" i="1"/>
  <c r="CF402" i="1"/>
  <c r="CT402" i="1"/>
  <c r="CZ402" i="1"/>
  <c r="DH402" i="1"/>
  <c r="DL402" i="1"/>
  <c r="B406" i="1"/>
  <c r="O406" i="1"/>
  <c r="X406" i="1"/>
  <c r="AC406" i="1"/>
  <c r="AJ406" i="1"/>
  <c r="AM406" i="1"/>
  <c r="AX406" i="1"/>
  <c r="BD406" i="1"/>
  <c r="BM406" i="1"/>
  <c r="BS406" i="1"/>
  <c r="CF406" i="1"/>
  <c r="CT406" i="1"/>
  <c r="CZ406" i="1"/>
  <c r="DH406" i="1"/>
  <c r="DL406" i="1"/>
  <c r="B407" i="1"/>
  <c r="O407" i="1"/>
  <c r="X407" i="1"/>
  <c r="AC407" i="1"/>
  <c r="AJ407" i="1"/>
  <c r="AM407" i="1"/>
  <c r="AX407" i="1"/>
  <c r="BD407" i="1"/>
  <c r="BM407" i="1"/>
  <c r="BS407" i="1"/>
  <c r="CF407" i="1"/>
  <c r="CT407" i="1"/>
  <c r="CZ407" i="1"/>
  <c r="DH407" i="1"/>
  <c r="DL407" i="1"/>
  <c r="B410" i="1"/>
  <c r="O410" i="1"/>
  <c r="X410" i="1"/>
  <c r="AC410" i="1"/>
  <c r="AJ410" i="1"/>
  <c r="AM410" i="1"/>
  <c r="AX410" i="1"/>
  <c r="BD410" i="1"/>
  <c r="BM410" i="1"/>
  <c r="BS410" i="1"/>
  <c r="CF410" i="1"/>
  <c r="CT410" i="1"/>
  <c r="CZ410" i="1"/>
  <c r="DH410" i="1"/>
  <c r="DL410" i="1"/>
  <c r="B411" i="1"/>
  <c r="O411" i="1"/>
  <c r="X411" i="1"/>
  <c r="AC411" i="1"/>
  <c r="AJ411" i="1"/>
  <c r="AM411" i="1"/>
  <c r="AX411" i="1"/>
  <c r="BD411" i="1"/>
  <c r="BM411" i="1"/>
  <c r="BS411" i="1"/>
  <c r="CF411" i="1"/>
  <c r="CT411" i="1"/>
  <c r="CZ411" i="1"/>
  <c r="DH411" i="1"/>
  <c r="DL411" i="1"/>
  <c r="B415" i="1"/>
  <c r="O415" i="1"/>
  <c r="X415" i="1"/>
  <c r="AC415" i="1"/>
  <c r="AJ415" i="1"/>
  <c r="AM415" i="1"/>
  <c r="AX415" i="1"/>
  <c r="BD415" i="1"/>
  <c r="BM415" i="1"/>
  <c r="BS415" i="1"/>
  <c r="CF415" i="1"/>
  <c r="CT415" i="1"/>
  <c r="CZ415" i="1"/>
  <c r="DH415" i="1"/>
  <c r="DL415" i="1"/>
  <c r="B416" i="1"/>
  <c r="O416" i="1"/>
  <c r="X416" i="1"/>
  <c r="AC416" i="1"/>
  <c r="AJ416" i="1"/>
  <c r="AM416" i="1"/>
  <c r="AX416" i="1"/>
  <c r="BD416" i="1"/>
  <c r="BM416" i="1"/>
  <c r="BS416" i="1"/>
  <c r="CF416" i="1"/>
  <c r="CT416" i="1"/>
  <c r="CZ416" i="1"/>
  <c r="DH416" i="1"/>
  <c r="DL416" i="1"/>
  <c r="B419" i="1"/>
  <c r="O419" i="1"/>
  <c r="X419" i="1"/>
  <c r="AC419" i="1"/>
  <c r="AJ419" i="1"/>
  <c r="AM419" i="1"/>
  <c r="AX419" i="1"/>
  <c r="BD419" i="1"/>
  <c r="BM419" i="1"/>
  <c r="BS419" i="1"/>
  <c r="CF419" i="1"/>
  <c r="CT419" i="1"/>
  <c r="CZ419" i="1"/>
  <c r="DH419" i="1"/>
  <c r="DL419" i="1"/>
  <c r="B420" i="1"/>
  <c r="O420" i="1"/>
  <c r="X420" i="1"/>
  <c r="X445" i="1"/>
  <c r="AC420" i="1"/>
  <c r="AJ420" i="1"/>
  <c r="AM420" i="1"/>
  <c r="AX420" i="1"/>
  <c r="BD420" i="1"/>
  <c r="BM420" i="1"/>
  <c r="BS420" i="1"/>
  <c r="CF420" i="1"/>
  <c r="CT420" i="1"/>
  <c r="CZ420" i="1"/>
  <c r="DH420" i="1"/>
  <c r="DL420" i="1"/>
  <c r="B422" i="1"/>
  <c r="O422" i="1"/>
  <c r="X422" i="1"/>
  <c r="AC422" i="1"/>
  <c r="AJ422" i="1"/>
  <c r="AM422" i="1"/>
  <c r="AX422" i="1"/>
  <c r="BD422" i="1"/>
  <c r="BM422" i="1"/>
  <c r="BS422" i="1"/>
  <c r="CF422" i="1"/>
  <c r="CT422" i="1"/>
  <c r="CZ422" i="1"/>
  <c r="DH422" i="1"/>
  <c r="DL422" i="1"/>
  <c r="B423" i="1"/>
  <c r="O423" i="1"/>
  <c r="X423" i="1"/>
  <c r="AC423" i="1"/>
  <c r="AJ423" i="1"/>
  <c r="AM423" i="1"/>
  <c r="AX423" i="1"/>
  <c r="BD423" i="1"/>
  <c r="BM423" i="1"/>
  <c r="BS423" i="1"/>
  <c r="CF423" i="1"/>
  <c r="CT423" i="1"/>
  <c r="CZ423" i="1"/>
  <c r="DH423" i="1"/>
  <c r="DL423" i="1"/>
  <c r="B425" i="1"/>
  <c r="O425" i="1"/>
  <c r="X425" i="1"/>
  <c r="AC425" i="1"/>
  <c r="AJ425" i="1"/>
  <c r="AM425" i="1"/>
  <c r="AX425" i="1"/>
  <c r="BD425" i="1"/>
  <c r="BM425" i="1"/>
  <c r="BS425" i="1"/>
  <c r="CF425" i="1"/>
  <c r="CT425" i="1"/>
  <c r="CZ425" i="1"/>
  <c r="DH425" i="1"/>
  <c r="DL425" i="1"/>
  <c r="B426" i="1"/>
  <c r="O426" i="1"/>
  <c r="X426" i="1"/>
  <c r="AC426" i="1"/>
  <c r="AJ426" i="1"/>
  <c r="AM426" i="1"/>
  <c r="AX426" i="1"/>
  <c r="BD426" i="1"/>
  <c r="BM426" i="1"/>
  <c r="BS426" i="1"/>
  <c r="CF426" i="1"/>
  <c r="CT426" i="1"/>
  <c r="CZ426" i="1"/>
  <c r="DH426" i="1"/>
  <c r="DL426" i="1"/>
  <c r="DN824" i="1"/>
  <c r="DM824" i="1"/>
  <c r="DK824" i="1"/>
  <c r="DJ824" i="1"/>
  <c r="DI824" i="1"/>
  <c r="DF824" i="1"/>
  <c r="DE824" i="1"/>
  <c r="DD824" i="1"/>
  <c r="DC824" i="1"/>
  <c r="DB824" i="1"/>
  <c r="DA824" i="1"/>
  <c r="CY824" i="1"/>
  <c r="CX824" i="1"/>
  <c r="CW824" i="1"/>
  <c r="CV824" i="1"/>
  <c r="CU824" i="1"/>
  <c r="CS824" i="1"/>
  <c r="CR824" i="1"/>
  <c r="CQ824" i="1"/>
  <c r="CP824" i="1"/>
  <c r="CO824" i="1"/>
  <c r="CN824" i="1"/>
  <c r="CM824" i="1"/>
  <c r="CL824" i="1"/>
  <c r="CK824" i="1"/>
  <c r="CJ824" i="1"/>
  <c r="CI824" i="1"/>
  <c r="CH824" i="1"/>
  <c r="CG824" i="1"/>
  <c r="CE824" i="1"/>
  <c r="CD824" i="1"/>
  <c r="CC824" i="1"/>
  <c r="CB824" i="1"/>
  <c r="CA824" i="1"/>
  <c r="BZ824" i="1"/>
  <c r="BY824" i="1"/>
  <c r="BX824" i="1"/>
  <c r="BW824" i="1"/>
  <c r="BV824" i="1"/>
  <c r="BU824" i="1"/>
  <c r="BT824" i="1"/>
  <c r="BR824" i="1"/>
  <c r="BQ824" i="1"/>
  <c r="BP824" i="1"/>
  <c r="BO824" i="1"/>
  <c r="BN824" i="1"/>
  <c r="BL824" i="1"/>
  <c r="BK824" i="1"/>
  <c r="BJ824" i="1"/>
  <c r="BI824" i="1"/>
  <c r="BH824" i="1"/>
  <c r="BG824" i="1"/>
  <c r="BF824" i="1"/>
  <c r="BE824" i="1"/>
  <c r="BC824" i="1"/>
  <c r="BB824" i="1"/>
  <c r="BA824" i="1"/>
  <c r="AZ824" i="1"/>
  <c r="AY824" i="1"/>
  <c r="AW824" i="1"/>
  <c r="AV824" i="1"/>
  <c r="AU824" i="1"/>
  <c r="AT824" i="1"/>
  <c r="AS824" i="1"/>
  <c r="AR824" i="1"/>
  <c r="AQ824" i="1"/>
  <c r="AP824" i="1"/>
  <c r="AO824" i="1"/>
  <c r="AN824" i="1"/>
  <c r="AL824" i="1"/>
  <c r="AK824" i="1"/>
  <c r="AI824" i="1"/>
  <c r="AH824" i="1"/>
  <c r="AG824" i="1"/>
  <c r="AF824" i="1"/>
  <c r="AE824" i="1"/>
  <c r="AD824" i="1"/>
  <c r="AB824" i="1"/>
  <c r="AA824" i="1"/>
  <c r="Z824" i="1"/>
  <c r="Y824" i="1"/>
  <c r="W824" i="1"/>
  <c r="V824" i="1"/>
  <c r="U824" i="1"/>
  <c r="T824" i="1"/>
  <c r="S824" i="1"/>
  <c r="R824" i="1"/>
  <c r="Q824" i="1"/>
  <c r="P824" i="1"/>
  <c r="N824" i="1"/>
  <c r="M824" i="1"/>
  <c r="L824" i="1"/>
  <c r="K824" i="1"/>
  <c r="J824" i="1"/>
  <c r="I824" i="1"/>
  <c r="H824" i="1"/>
  <c r="G824" i="1"/>
  <c r="F824" i="1"/>
  <c r="E824" i="1"/>
  <c r="D824" i="1"/>
  <c r="C824" i="1"/>
  <c r="DL830" i="1"/>
  <c r="DH830" i="1"/>
  <c r="CZ830" i="1"/>
  <c r="CT830" i="1"/>
  <c r="CF830" i="1"/>
  <c r="BS830" i="1"/>
  <c r="BM830" i="1"/>
  <c r="BD830" i="1"/>
  <c r="AX830" i="1"/>
  <c r="AM830" i="1"/>
  <c r="AJ830" i="1"/>
  <c r="AC830" i="1"/>
  <c r="X830" i="1"/>
  <c r="O830" i="1"/>
  <c r="B830" i="1"/>
  <c r="DL829" i="1"/>
  <c r="DH829" i="1"/>
  <c r="CZ829" i="1"/>
  <c r="CT829" i="1"/>
  <c r="CF829" i="1"/>
  <c r="BS829" i="1"/>
  <c r="BM829" i="1"/>
  <c r="BD829" i="1"/>
  <c r="AX829" i="1"/>
  <c r="AM829" i="1"/>
  <c r="AJ829" i="1"/>
  <c r="AC829" i="1"/>
  <c r="X829" i="1"/>
  <c r="O829" i="1"/>
  <c r="B829" i="1"/>
  <c r="DL828" i="1"/>
  <c r="DH828" i="1"/>
  <c r="CZ828" i="1"/>
  <c r="CT828" i="1"/>
  <c r="CF828" i="1"/>
  <c r="BS828" i="1"/>
  <c r="BM828" i="1"/>
  <c r="BD828" i="1"/>
  <c r="AX828" i="1"/>
  <c r="AM828" i="1"/>
  <c r="AJ828" i="1"/>
  <c r="AC828" i="1"/>
  <c r="X828" i="1"/>
  <c r="O828" i="1"/>
  <c r="B828" i="1"/>
  <c r="DL827" i="1"/>
  <c r="DH827" i="1"/>
  <c r="CZ827" i="1"/>
  <c r="CT827" i="1"/>
  <c r="CF827" i="1"/>
  <c r="BS827" i="1"/>
  <c r="BM827" i="1"/>
  <c r="BD827" i="1"/>
  <c r="AX827" i="1"/>
  <c r="AM827" i="1"/>
  <c r="AJ827" i="1"/>
  <c r="AC827" i="1"/>
  <c r="X827" i="1"/>
  <c r="O827" i="1"/>
  <c r="B827" i="1"/>
  <c r="DL826" i="1"/>
  <c r="DH826" i="1"/>
  <c r="CZ826" i="1"/>
  <c r="CT826" i="1"/>
  <c r="CF826" i="1"/>
  <c r="BS826" i="1"/>
  <c r="BM826" i="1"/>
  <c r="BD826" i="1"/>
  <c r="AX826" i="1"/>
  <c r="AM826" i="1"/>
  <c r="AJ826" i="1"/>
  <c r="AC826" i="1"/>
  <c r="X826" i="1"/>
  <c r="O826" i="1"/>
  <c r="B826" i="1"/>
  <c r="DL825" i="1"/>
  <c r="DH825" i="1"/>
  <c r="CZ825" i="1"/>
  <c r="CT825" i="1"/>
  <c r="CF825" i="1"/>
  <c r="BS825" i="1"/>
  <c r="BM825" i="1"/>
  <c r="BD825" i="1"/>
  <c r="AX825" i="1"/>
  <c r="AM825" i="1"/>
  <c r="AJ825" i="1"/>
  <c r="AC825" i="1"/>
  <c r="X825" i="1"/>
  <c r="O825" i="1"/>
  <c r="B825" i="1"/>
  <c r="O831" i="1"/>
  <c r="X831" i="1"/>
  <c r="AC831" i="1"/>
  <c r="AJ831" i="1"/>
  <c r="AM831" i="1"/>
  <c r="AX831" i="1"/>
  <c r="BD831" i="1"/>
  <c r="BM831" i="1"/>
  <c r="BS831" i="1"/>
  <c r="CF831" i="1"/>
  <c r="CT831" i="1"/>
  <c r="DG837" i="1"/>
  <c r="DN285" i="1"/>
  <c r="DM285" i="1"/>
  <c r="DK285" i="1"/>
  <c r="DJ285" i="1"/>
  <c r="DI285" i="1"/>
  <c r="DF285" i="1"/>
  <c r="DE285" i="1"/>
  <c r="DD285" i="1"/>
  <c r="DC285" i="1"/>
  <c r="DB285" i="1"/>
  <c r="DA285" i="1"/>
  <c r="CY285" i="1"/>
  <c r="CX285" i="1"/>
  <c r="CW285" i="1"/>
  <c r="CV285" i="1"/>
  <c r="CU285" i="1"/>
  <c r="CS285" i="1"/>
  <c r="CR285" i="1"/>
  <c r="CQ285" i="1"/>
  <c r="CP285" i="1"/>
  <c r="CO285" i="1"/>
  <c r="CN285" i="1"/>
  <c r="CM285" i="1"/>
  <c r="CL285" i="1"/>
  <c r="CK285" i="1"/>
  <c r="CJ285" i="1"/>
  <c r="CI285" i="1"/>
  <c r="CH285" i="1"/>
  <c r="CG285" i="1"/>
  <c r="CE285" i="1"/>
  <c r="CD285" i="1"/>
  <c r="CC285" i="1"/>
  <c r="CB285" i="1"/>
  <c r="CA285" i="1"/>
  <c r="BZ285" i="1"/>
  <c r="BY285" i="1"/>
  <c r="BX285" i="1"/>
  <c r="BW285" i="1"/>
  <c r="BV285" i="1"/>
  <c r="BU285" i="1"/>
  <c r="BT285" i="1"/>
  <c r="BR285" i="1"/>
  <c r="BQ285" i="1"/>
  <c r="BP285" i="1"/>
  <c r="BO285" i="1"/>
  <c r="BN285" i="1"/>
  <c r="BL285" i="1"/>
  <c r="BK285" i="1"/>
  <c r="BJ285" i="1"/>
  <c r="BI285" i="1"/>
  <c r="BH285" i="1"/>
  <c r="BG285" i="1"/>
  <c r="BF285" i="1"/>
  <c r="BE285" i="1"/>
  <c r="BC285" i="1"/>
  <c r="BB285" i="1"/>
  <c r="BA285" i="1"/>
  <c r="AZ285" i="1"/>
  <c r="AY285" i="1"/>
  <c r="AW285" i="1"/>
  <c r="AV285" i="1"/>
  <c r="AU285" i="1"/>
  <c r="AT285" i="1"/>
  <c r="AS285" i="1"/>
  <c r="AR285" i="1"/>
  <c r="AQ285" i="1"/>
  <c r="AP285" i="1"/>
  <c r="AO285" i="1"/>
  <c r="AN285" i="1"/>
  <c r="AL285" i="1"/>
  <c r="AK285" i="1"/>
  <c r="AI285" i="1"/>
  <c r="AH285" i="1"/>
  <c r="AG285" i="1"/>
  <c r="AF285" i="1"/>
  <c r="AE285" i="1"/>
  <c r="AD285" i="1"/>
  <c r="AB285" i="1"/>
  <c r="AA285" i="1"/>
  <c r="Z285" i="1"/>
  <c r="Y285" i="1"/>
  <c r="W285" i="1"/>
  <c r="V285" i="1"/>
  <c r="U285" i="1"/>
  <c r="T285" i="1"/>
  <c r="S285" i="1"/>
  <c r="R285" i="1"/>
  <c r="Q285" i="1"/>
  <c r="P285" i="1"/>
  <c r="N285" i="1"/>
  <c r="M285" i="1"/>
  <c r="L285" i="1"/>
  <c r="K285" i="1"/>
  <c r="J285" i="1"/>
  <c r="I285" i="1"/>
  <c r="H285" i="1"/>
  <c r="G285" i="1"/>
  <c r="F285" i="1"/>
  <c r="E285" i="1"/>
  <c r="D285" i="1"/>
  <c r="C285" i="1"/>
  <c r="DL284" i="1"/>
  <c r="DH284" i="1"/>
  <c r="CZ284" i="1"/>
  <c r="CT284" i="1"/>
  <c r="CF284" i="1"/>
  <c r="BS284" i="1"/>
  <c r="BM284" i="1"/>
  <c r="BD284" i="1"/>
  <c r="AX284" i="1"/>
  <c r="AM284" i="1"/>
  <c r="AJ284" i="1"/>
  <c r="AC284" i="1"/>
  <c r="X284" i="1"/>
  <c r="O284" i="1"/>
  <c r="B284" i="1"/>
  <c r="DL283" i="1"/>
  <c r="DH283" i="1"/>
  <c r="CZ283" i="1"/>
  <c r="CZ285" i="1"/>
  <c r="CT283" i="1"/>
  <c r="CT285" i="1"/>
  <c r="CF283" i="1"/>
  <c r="BS283" i="1"/>
  <c r="BM283" i="1"/>
  <c r="BD283" i="1"/>
  <c r="BD285" i="1"/>
  <c r="AX283" i="1"/>
  <c r="AX285" i="1"/>
  <c r="AM283" i="1"/>
  <c r="AJ283" i="1"/>
  <c r="AJ285" i="1"/>
  <c r="AC283" i="1"/>
  <c r="AC285" i="1"/>
  <c r="X283" i="1"/>
  <c r="O283" i="1"/>
  <c r="B283" i="1"/>
  <c r="DL285" i="1"/>
  <c r="DL282" i="1"/>
  <c r="DH282" i="1"/>
  <c r="CZ282" i="1"/>
  <c r="CT282" i="1"/>
  <c r="CF282" i="1"/>
  <c r="BS282" i="1"/>
  <c r="BM282" i="1"/>
  <c r="BD282" i="1"/>
  <c r="AX282" i="1"/>
  <c r="AM282" i="1"/>
  <c r="AJ282" i="1"/>
  <c r="AC282" i="1"/>
  <c r="X282" i="1"/>
  <c r="O282" i="1"/>
  <c r="B282" i="1"/>
  <c r="DL920" i="1"/>
  <c r="DH920" i="1"/>
  <c r="CZ920" i="1"/>
  <c r="CT920" i="1"/>
  <c r="CF920" i="1"/>
  <c r="BS920" i="1"/>
  <c r="BM920" i="1"/>
  <c r="BD920" i="1"/>
  <c r="AX920" i="1"/>
  <c r="AM920" i="1"/>
  <c r="AJ920" i="1"/>
  <c r="AC920" i="1"/>
  <c r="X920" i="1"/>
  <c r="O920" i="1"/>
  <c r="B920" i="1"/>
  <c r="O919" i="1"/>
  <c r="O906" i="1"/>
  <c r="AJ906" i="1"/>
  <c r="AM906" i="1"/>
  <c r="BE272" i="1"/>
  <c r="B204" i="1"/>
  <c r="O204" i="1"/>
  <c r="X204" i="1"/>
  <c r="AC204" i="1"/>
  <c r="AJ204" i="1"/>
  <c r="AM204" i="1"/>
  <c r="AX204" i="1"/>
  <c r="BD204" i="1"/>
  <c r="BM204" i="1"/>
  <c r="BS204" i="1"/>
  <c r="CF204" i="1"/>
  <c r="CT204" i="1"/>
  <c r="CZ204" i="1"/>
  <c r="DH204" i="1"/>
  <c r="DL204" i="1"/>
  <c r="DL206" i="1"/>
  <c r="DH206" i="1"/>
  <c r="CZ206" i="1"/>
  <c r="CT206" i="1"/>
  <c r="CF206" i="1"/>
  <c r="BS206" i="1"/>
  <c r="BM206" i="1"/>
  <c r="BD206" i="1"/>
  <c r="AX206" i="1"/>
  <c r="AM206" i="1"/>
  <c r="AJ206" i="1"/>
  <c r="AC206" i="1"/>
  <c r="X206" i="1"/>
  <c r="O206" i="1"/>
  <c r="B206" i="1"/>
  <c r="DH718" i="1"/>
  <c r="CF719" i="1"/>
  <c r="BD719" i="1"/>
  <c r="BD717" i="1"/>
  <c r="AC719" i="1"/>
  <c r="AC718" i="1"/>
  <c r="X719" i="1"/>
  <c r="X718" i="1"/>
  <c r="DH717" i="1"/>
  <c r="DH719" i="1"/>
  <c r="DH721" i="1"/>
  <c r="B738" i="1"/>
  <c r="O738" i="1"/>
  <c r="X738" i="1"/>
  <c r="AC738" i="1"/>
  <c r="AJ738" i="1"/>
  <c r="AM738" i="1"/>
  <c r="AX738" i="1"/>
  <c r="BD738" i="1"/>
  <c r="BM738" i="1"/>
  <c r="BS738" i="1"/>
  <c r="CF738" i="1"/>
  <c r="CT738" i="1"/>
  <c r="CZ738" i="1"/>
  <c r="DH738" i="1"/>
  <c r="DL738" i="1"/>
  <c r="B733" i="1"/>
  <c r="O733" i="1"/>
  <c r="X733" i="1"/>
  <c r="AC733" i="1"/>
  <c r="AJ733" i="1"/>
  <c r="AM733" i="1"/>
  <c r="AX733" i="1"/>
  <c r="BD733" i="1"/>
  <c r="BM733" i="1"/>
  <c r="BS733" i="1"/>
  <c r="CF733" i="1"/>
  <c r="CT733" i="1"/>
  <c r="CZ733" i="1"/>
  <c r="DH733" i="1"/>
  <c r="DL733" i="1"/>
  <c r="B454" i="1"/>
  <c r="O454" i="1"/>
  <c r="X454" i="1"/>
  <c r="AC454" i="1"/>
  <c r="AJ454" i="1"/>
  <c r="AM454" i="1"/>
  <c r="DG454" i="1" s="1"/>
  <c r="DO454" i="1" s="1"/>
  <c r="AX454" i="1"/>
  <c r="BD454" i="1"/>
  <c r="BM454" i="1"/>
  <c r="BS454" i="1"/>
  <c r="CF454" i="1"/>
  <c r="CT454" i="1"/>
  <c r="CZ454" i="1"/>
  <c r="DH454" i="1"/>
  <c r="DL454" i="1"/>
  <c r="B455" i="1"/>
  <c r="O455" i="1"/>
  <c r="X455" i="1"/>
  <c r="AC455" i="1"/>
  <c r="AJ455" i="1"/>
  <c r="AM455" i="1"/>
  <c r="AX455" i="1"/>
  <c r="BD455" i="1"/>
  <c r="BM455" i="1"/>
  <c r="BS455" i="1"/>
  <c r="CF455" i="1"/>
  <c r="CT455" i="1"/>
  <c r="CZ455" i="1"/>
  <c r="DH455" i="1"/>
  <c r="DL455" i="1"/>
  <c r="DL442" i="1"/>
  <c r="B456" i="1"/>
  <c r="O456" i="1"/>
  <c r="X456" i="1"/>
  <c r="AC456" i="1"/>
  <c r="AJ456" i="1"/>
  <c r="AM456" i="1"/>
  <c r="AX456" i="1"/>
  <c r="BD456" i="1"/>
  <c r="BM456" i="1"/>
  <c r="BS456" i="1"/>
  <c r="CF456" i="1"/>
  <c r="CT456" i="1"/>
  <c r="CZ456" i="1"/>
  <c r="DH456" i="1"/>
  <c r="DL456" i="1"/>
  <c r="B457" i="1"/>
  <c r="O457" i="1"/>
  <c r="X457" i="1"/>
  <c r="AC457" i="1"/>
  <c r="AJ457" i="1"/>
  <c r="AM457" i="1"/>
  <c r="AX457" i="1"/>
  <c r="BD457" i="1"/>
  <c r="BM457" i="1"/>
  <c r="BS457" i="1"/>
  <c r="CF457" i="1"/>
  <c r="CT457" i="1"/>
  <c r="CZ457" i="1"/>
  <c r="DH457" i="1"/>
  <c r="DL457" i="1"/>
  <c r="B458" i="1"/>
  <c r="O458" i="1"/>
  <c r="X458" i="1"/>
  <c r="AC458" i="1"/>
  <c r="AJ458" i="1"/>
  <c r="AM458" i="1"/>
  <c r="DG458" i="1" s="1"/>
  <c r="DO458" i="1" s="1"/>
  <c r="AX458" i="1"/>
  <c r="BD458" i="1"/>
  <c r="BM458" i="1"/>
  <c r="BS458" i="1"/>
  <c r="CF458" i="1"/>
  <c r="CT458" i="1"/>
  <c r="CZ458" i="1"/>
  <c r="DH458" i="1"/>
  <c r="DL458" i="1"/>
  <c r="DL380" i="1"/>
  <c r="DL379" i="1"/>
  <c r="DL378" i="1"/>
  <c r="B226" i="1"/>
  <c r="O226" i="1"/>
  <c r="X226" i="1"/>
  <c r="AC226" i="1"/>
  <c r="AJ226" i="1"/>
  <c r="AM226" i="1"/>
  <c r="AX226" i="1"/>
  <c r="BD226" i="1"/>
  <c r="BM226" i="1"/>
  <c r="BS226" i="1"/>
  <c r="CF226" i="1"/>
  <c r="CT226" i="1"/>
  <c r="CZ226" i="1"/>
  <c r="DL155" i="1"/>
  <c r="DH155" i="1"/>
  <c r="CZ155" i="1"/>
  <c r="CT155" i="1"/>
  <c r="CF155" i="1"/>
  <c r="BS155" i="1"/>
  <c r="BM155" i="1"/>
  <c r="BD155" i="1"/>
  <c r="AX155" i="1"/>
  <c r="AM155" i="1"/>
  <c r="AJ155" i="1"/>
  <c r="AC155" i="1"/>
  <c r="X155" i="1"/>
  <c r="O155" i="1"/>
  <c r="B155" i="1"/>
  <c r="DL151" i="1"/>
  <c r="DL159" i="1"/>
  <c r="DH151" i="1"/>
  <c r="CZ151" i="1"/>
  <c r="CT151" i="1"/>
  <c r="CF151" i="1"/>
  <c r="BS151" i="1"/>
  <c r="BM151" i="1"/>
  <c r="BD151" i="1"/>
  <c r="AX151" i="1"/>
  <c r="DG151" i="1"/>
  <c r="DO151" i="1"/>
  <c r="AM151" i="1"/>
  <c r="AJ151" i="1"/>
  <c r="AC151" i="1"/>
  <c r="X151" i="1"/>
  <c r="O151" i="1"/>
  <c r="B151" i="1"/>
  <c r="DL156" i="1"/>
  <c r="DH156" i="1"/>
  <c r="DH160" i="1"/>
  <c r="CZ156" i="1"/>
  <c r="CT156" i="1"/>
  <c r="CF156" i="1"/>
  <c r="BS156" i="1"/>
  <c r="BM156" i="1"/>
  <c r="BD156" i="1"/>
  <c r="AX156" i="1"/>
  <c r="AM156" i="1"/>
  <c r="AJ156" i="1"/>
  <c r="AC156" i="1"/>
  <c r="X156" i="1"/>
  <c r="O156" i="1"/>
  <c r="B156" i="1"/>
  <c r="DL152" i="1"/>
  <c r="DH152" i="1"/>
  <c r="CZ152" i="1"/>
  <c r="CT152" i="1"/>
  <c r="CF152" i="1"/>
  <c r="BS152" i="1"/>
  <c r="BM152" i="1"/>
  <c r="BD152" i="1"/>
  <c r="AX152" i="1"/>
  <c r="AM152" i="1"/>
  <c r="AJ152" i="1"/>
  <c r="AJ160" i="1"/>
  <c r="AC152" i="1"/>
  <c r="X152" i="1"/>
  <c r="O152" i="1"/>
  <c r="B152" i="1"/>
  <c r="B134" i="1"/>
  <c r="O134" i="1"/>
  <c r="X134" i="1"/>
  <c r="AC134" i="1"/>
  <c r="AJ134" i="1"/>
  <c r="AM134" i="1"/>
  <c r="AX134" i="1"/>
  <c r="BD134" i="1"/>
  <c r="BM134" i="1"/>
  <c r="BS134" i="1"/>
  <c r="CF134" i="1"/>
  <c r="CT134" i="1"/>
  <c r="CZ134" i="1"/>
  <c r="DL64" i="1"/>
  <c r="DH64" i="1"/>
  <c r="CZ64" i="1"/>
  <c r="CT64" i="1"/>
  <c r="CF64" i="1"/>
  <c r="BS64" i="1"/>
  <c r="BM64" i="1"/>
  <c r="BD64" i="1"/>
  <c r="AX64" i="1"/>
  <c r="AM64" i="1"/>
  <c r="AJ64" i="1"/>
  <c r="AC64" i="1"/>
  <c r="X64" i="1"/>
  <c r="O64" i="1"/>
  <c r="B64" i="1"/>
  <c r="DL63" i="1"/>
  <c r="DH63" i="1"/>
  <c r="CZ63" i="1"/>
  <c r="CT63" i="1"/>
  <c r="CF63" i="1"/>
  <c r="BS63" i="1"/>
  <c r="BM63" i="1"/>
  <c r="BD63" i="1"/>
  <c r="AX63" i="1"/>
  <c r="AM63" i="1"/>
  <c r="AJ63" i="1"/>
  <c r="AC63" i="1"/>
  <c r="X63" i="1"/>
  <c r="O63" i="1"/>
  <c r="B63" i="1"/>
  <c r="DL62" i="1"/>
  <c r="DH62" i="1"/>
  <c r="CZ62" i="1"/>
  <c r="CT62" i="1"/>
  <c r="CF62" i="1"/>
  <c r="BS62" i="1"/>
  <c r="BM62" i="1"/>
  <c r="BD62" i="1"/>
  <c r="AX62" i="1"/>
  <c r="AM62" i="1"/>
  <c r="AJ62" i="1"/>
  <c r="AC62" i="1"/>
  <c r="X62" i="1"/>
  <c r="O62" i="1"/>
  <c r="B62" i="1"/>
  <c r="DL61" i="1"/>
  <c r="DH61" i="1"/>
  <c r="CZ61" i="1"/>
  <c r="CT61" i="1"/>
  <c r="CF61" i="1"/>
  <c r="BS61" i="1"/>
  <c r="BM61" i="1"/>
  <c r="BD61" i="1"/>
  <c r="AX61" i="1"/>
  <c r="AM61" i="1"/>
  <c r="AJ61" i="1"/>
  <c r="AC61" i="1"/>
  <c r="X61" i="1"/>
  <c r="O61" i="1"/>
  <c r="B61" i="1"/>
  <c r="DL60" i="1"/>
  <c r="DH60" i="1"/>
  <c r="CZ60" i="1"/>
  <c r="CT60" i="1"/>
  <c r="CF60" i="1"/>
  <c r="BS60" i="1"/>
  <c r="BM60" i="1"/>
  <c r="BD60" i="1"/>
  <c r="AX60" i="1"/>
  <c r="AM60" i="1"/>
  <c r="AJ60" i="1"/>
  <c r="AC60" i="1"/>
  <c r="X60" i="1"/>
  <c r="O60" i="1"/>
  <c r="B60" i="1"/>
  <c r="DL59" i="1"/>
  <c r="DH59" i="1"/>
  <c r="CZ59" i="1"/>
  <c r="CT59" i="1"/>
  <c r="CF59" i="1"/>
  <c r="BS59" i="1"/>
  <c r="BM59" i="1"/>
  <c r="BD59" i="1"/>
  <c r="AX59" i="1"/>
  <c r="AM59" i="1"/>
  <c r="AJ59" i="1"/>
  <c r="AC59" i="1"/>
  <c r="X59" i="1"/>
  <c r="O59" i="1"/>
  <c r="B59" i="1"/>
  <c r="DL58" i="1"/>
  <c r="DH58" i="1"/>
  <c r="CZ58" i="1"/>
  <c r="CT58" i="1"/>
  <c r="CF58" i="1"/>
  <c r="BS58" i="1"/>
  <c r="BM58" i="1"/>
  <c r="BD58" i="1"/>
  <c r="AX58" i="1"/>
  <c r="AM58" i="1"/>
  <c r="AJ58" i="1"/>
  <c r="AC58" i="1"/>
  <c r="X58" i="1"/>
  <c r="O58" i="1"/>
  <c r="B58" i="1"/>
  <c r="DN57" i="1"/>
  <c r="DL57" i="1"/>
  <c r="DM57" i="1"/>
  <c r="DK57" i="1"/>
  <c r="DJ57" i="1"/>
  <c r="DI57" i="1"/>
  <c r="DH57" i="1"/>
  <c r="DF57" i="1"/>
  <c r="DE57" i="1"/>
  <c r="DD57" i="1"/>
  <c r="DC57" i="1"/>
  <c r="DB57" i="1"/>
  <c r="DA57" i="1"/>
  <c r="CY57" i="1"/>
  <c r="CX57" i="1"/>
  <c r="CW57" i="1"/>
  <c r="CV57" i="1"/>
  <c r="CU57" i="1"/>
  <c r="CS57" i="1"/>
  <c r="CR57" i="1"/>
  <c r="CQ57" i="1"/>
  <c r="CP57" i="1"/>
  <c r="CO57" i="1"/>
  <c r="CN57" i="1"/>
  <c r="CM57" i="1"/>
  <c r="CL57" i="1"/>
  <c r="CK57" i="1"/>
  <c r="CJ57" i="1"/>
  <c r="CI57" i="1"/>
  <c r="CH57" i="1"/>
  <c r="CG57" i="1"/>
  <c r="CE57" i="1"/>
  <c r="CD57" i="1"/>
  <c r="CC57" i="1"/>
  <c r="CB57" i="1"/>
  <c r="CA57" i="1"/>
  <c r="BZ57" i="1"/>
  <c r="BY57" i="1"/>
  <c r="BX57" i="1"/>
  <c r="BW57" i="1"/>
  <c r="BV57" i="1"/>
  <c r="BU57" i="1"/>
  <c r="BT57" i="1"/>
  <c r="BR57" i="1"/>
  <c r="BQ57" i="1"/>
  <c r="BP57" i="1"/>
  <c r="BO57" i="1"/>
  <c r="BN57" i="1"/>
  <c r="BL57" i="1"/>
  <c r="BK57" i="1"/>
  <c r="BJ57" i="1"/>
  <c r="BI57" i="1"/>
  <c r="BH57" i="1"/>
  <c r="BG57" i="1"/>
  <c r="BF57" i="1"/>
  <c r="BE57" i="1"/>
  <c r="BC57" i="1"/>
  <c r="BB57" i="1"/>
  <c r="BA57" i="1"/>
  <c r="AZ57" i="1"/>
  <c r="AY57" i="1"/>
  <c r="AW57" i="1"/>
  <c r="AV57" i="1"/>
  <c r="AU57" i="1"/>
  <c r="AT57" i="1"/>
  <c r="AS57" i="1"/>
  <c r="AR57" i="1"/>
  <c r="AQ57" i="1"/>
  <c r="AP57" i="1"/>
  <c r="AO57" i="1"/>
  <c r="AN57" i="1"/>
  <c r="AL57" i="1"/>
  <c r="AJ57" i="1"/>
  <c r="AK57" i="1"/>
  <c r="AI57" i="1"/>
  <c r="AH57" i="1"/>
  <c r="AG57" i="1"/>
  <c r="AF57" i="1"/>
  <c r="AE57" i="1"/>
  <c r="AD57" i="1"/>
  <c r="AB57" i="1"/>
  <c r="X57" i="1"/>
  <c r="AA57" i="1"/>
  <c r="Z57" i="1"/>
  <c r="Y57" i="1"/>
  <c r="W57" i="1"/>
  <c r="V57" i="1"/>
  <c r="U57" i="1"/>
  <c r="T57" i="1"/>
  <c r="S57" i="1"/>
  <c r="R57" i="1"/>
  <c r="Q57" i="1"/>
  <c r="P57" i="1"/>
  <c r="N57" i="1"/>
  <c r="M57" i="1"/>
  <c r="L57" i="1"/>
  <c r="K57" i="1"/>
  <c r="J57" i="1"/>
  <c r="I57" i="1"/>
  <c r="H57" i="1"/>
  <c r="G57" i="1"/>
  <c r="F57" i="1"/>
  <c r="E57" i="1"/>
  <c r="D57" i="1"/>
  <c r="C57" i="1"/>
  <c r="DL56" i="1"/>
  <c r="DH56" i="1"/>
  <c r="CZ56" i="1"/>
  <c r="CT56" i="1"/>
  <c r="CF56" i="1"/>
  <c r="BS56" i="1"/>
  <c r="BM56" i="1"/>
  <c r="BD56" i="1"/>
  <c r="AX56" i="1"/>
  <c r="AM56" i="1"/>
  <c r="AJ56" i="1"/>
  <c r="AC56" i="1"/>
  <c r="X56" i="1"/>
  <c r="O56" i="1"/>
  <c r="B56" i="1"/>
  <c r="DL55" i="1"/>
  <c r="DH55" i="1"/>
  <c r="CZ55" i="1"/>
  <c r="CT55" i="1"/>
  <c r="CF55" i="1"/>
  <c r="BS55" i="1"/>
  <c r="BM55" i="1"/>
  <c r="BD55" i="1"/>
  <c r="AX55" i="1"/>
  <c r="AM55" i="1"/>
  <c r="AJ55" i="1"/>
  <c r="AC55" i="1"/>
  <c r="X55" i="1"/>
  <c r="O55" i="1"/>
  <c r="B55" i="1"/>
  <c r="DL54" i="1"/>
  <c r="DH54" i="1"/>
  <c r="CZ54" i="1"/>
  <c r="CT54" i="1"/>
  <c r="CF54" i="1"/>
  <c r="BS54" i="1"/>
  <c r="BM54" i="1"/>
  <c r="BD54" i="1"/>
  <c r="AX54" i="1"/>
  <c r="AM54" i="1"/>
  <c r="AJ54" i="1"/>
  <c r="AC54" i="1"/>
  <c r="X54" i="1"/>
  <c r="O54" i="1"/>
  <c r="B54" i="1"/>
  <c r="DL53" i="1"/>
  <c r="DH53" i="1"/>
  <c r="CZ53" i="1"/>
  <c r="CT53" i="1"/>
  <c r="CF53" i="1"/>
  <c r="BS53" i="1"/>
  <c r="BM53" i="1"/>
  <c r="BD53" i="1"/>
  <c r="AX53" i="1"/>
  <c r="AM53" i="1"/>
  <c r="AJ53" i="1"/>
  <c r="AC53" i="1"/>
  <c r="X53" i="1"/>
  <c r="O53" i="1"/>
  <c r="B53" i="1"/>
  <c r="DL52" i="1"/>
  <c r="DH52" i="1"/>
  <c r="CZ52" i="1"/>
  <c r="CT52" i="1"/>
  <c r="CF52" i="1"/>
  <c r="BS52" i="1"/>
  <c r="BM52" i="1"/>
  <c r="BD52" i="1"/>
  <c r="AX52" i="1"/>
  <c r="AM52" i="1"/>
  <c r="AJ52" i="1"/>
  <c r="AC52" i="1"/>
  <c r="X52" i="1"/>
  <c r="O52" i="1"/>
  <c r="B52" i="1"/>
  <c r="DL51" i="1"/>
  <c r="DH51" i="1"/>
  <c r="CZ51" i="1"/>
  <c r="CT51" i="1"/>
  <c r="CF51" i="1"/>
  <c r="BS51" i="1"/>
  <c r="BM51" i="1"/>
  <c r="BD51" i="1"/>
  <c r="AX51" i="1"/>
  <c r="AM51" i="1"/>
  <c r="AJ51" i="1"/>
  <c r="AC51" i="1"/>
  <c r="X51" i="1"/>
  <c r="O51" i="1"/>
  <c r="B51" i="1"/>
  <c r="DL50" i="1"/>
  <c r="DH50" i="1"/>
  <c r="CZ50" i="1"/>
  <c r="CT50" i="1"/>
  <c r="CF50" i="1"/>
  <c r="BS50" i="1"/>
  <c r="BM50" i="1"/>
  <c r="BD50" i="1"/>
  <c r="AX50" i="1"/>
  <c r="AM50" i="1"/>
  <c r="AJ50" i="1"/>
  <c r="AC50" i="1"/>
  <c r="X50" i="1"/>
  <c r="O50" i="1"/>
  <c r="B50" i="1"/>
  <c r="DL49" i="1"/>
  <c r="DH49" i="1"/>
  <c r="CZ49" i="1"/>
  <c r="CT49" i="1"/>
  <c r="CF49" i="1"/>
  <c r="BS49" i="1"/>
  <c r="BM49" i="1"/>
  <c r="BD49" i="1"/>
  <c r="AX49" i="1"/>
  <c r="AM49" i="1"/>
  <c r="AJ49" i="1"/>
  <c r="AC49" i="1"/>
  <c r="X49" i="1"/>
  <c r="O49" i="1"/>
  <c r="B49" i="1"/>
  <c r="DL48" i="1"/>
  <c r="DH48" i="1"/>
  <c r="CZ48" i="1"/>
  <c r="CT48" i="1"/>
  <c r="CF48" i="1"/>
  <c r="BS48" i="1"/>
  <c r="BM48" i="1"/>
  <c r="BD48" i="1"/>
  <c r="AX48" i="1"/>
  <c r="AM48" i="1"/>
  <c r="AJ48" i="1"/>
  <c r="AC48" i="1"/>
  <c r="X48" i="1"/>
  <c r="O48" i="1"/>
  <c r="B48" i="1"/>
  <c r="DL47" i="1"/>
  <c r="DH47" i="1"/>
  <c r="CZ47" i="1"/>
  <c r="CT47" i="1"/>
  <c r="CF47" i="1"/>
  <c r="BS47" i="1"/>
  <c r="BM47" i="1"/>
  <c r="BD47" i="1"/>
  <c r="AX47" i="1"/>
  <c r="AM47" i="1"/>
  <c r="AJ47" i="1"/>
  <c r="AC47" i="1"/>
  <c r="X47" i="1"/>
  <c r="O47" i="1"/>
  <c r="B47" i="1"/>
  <c r="DL46" i="1"/>
  <c r="DH46" i="1"/>
  <c r="CZ46" i="1"/>
  <c r="CT46" i="1"/>
  <c r="CF46" i="1"/>
  <c r="BS46" i="1"/>
  <c r="BM46" i="1"/>
  <c r="BD46" i="1"/>
  <c r="AX46" i="1"/>
  <c r="AM46" i="1"/>
  <c r="AJ46" i="1"/>
  <c r="AC46" i="1"/>
  <c r="X46" i="1"/>
  <c r="O46" i="1"/>
  <c r="B46" i="1"/>
  <c r="DL6" i="1"/>
  <c r="DH6" i="1"/>
  <c r="CZ6" i="1"/>
  <c r="CT6" i="1"/>
  <c r="CF6" i="1"/>
  <c r="BS6" i="1"/>
  <c r="BM6" i="1"/>
  <c r="BD6" i="1"/>
  <c r="AX6" i="1"/>
  <c r="AM6" i="1"/>
  <c r="AJ6" i="1"/>
  <c r="AC6" i="1"/>
  <c r="X6" i="1"/>
  <c r="O6" i="1"/>
  <c r="B6" i="1"/>
  <c r="DH980" i="1"/>
  <c r="CZ980" i="1"/>
  <c r="CT980" i="1"/>
  <c r="CF980" i="1"/>
  <c r="BS980" i="1"/>
  <c r="BM980" i="1"/>
  <c r="BD980" i="1"/>
  <c r="AX980" i="1"/>
  <c r="AC980" i="1"/>
  <c r="X980" i="1"/>
  <c r="O980" i="1"/>
  <c r="B980" i="1"/>
  <c r="DL89" i="1"/>
  <c r="DL114" i="1"/>
  <c r="DH89" i="1"/>
  <c r="CZ89" i="1"/>
  <c r="CT89" i="1"/>
  <c r="CF89" i="1"/>
  <c r="BS89" i="1"/>
  <c r="BM89" i="1"/>
  <c r="BD89" i="1"/>
  <c r="AX89" i="1"/>
  <c r="AX114" i="1"/>
  <c r="AM89" i="1"/>
  <c r="AJ89" i="1"/>
  <c r="AC89" i="1"/>
  <c r="X89" i="1"/>
  <c r="O89" i="1"/>
  <c r="B89" i="1"/>
  <c r="DL88" i="1"/>
  <c r="DH88" i="1"/>
  <c r="DH113" i="1"/>
  <c r="CZ88" i="1"/>
  <c r="CT88" i="1"/>
  <c r="CF88" i="1"/>
  <c r="BS88" i="1"/>
  <c r="BM88" i="1"/>
  <c r="BD88" i="1"/>
  <c r="AX88" i="1"/>
  <c r="AM88" i="1"/>
  <c r="AJ88" i="1"/>
  <c r="AC88" i="1"/>
  <c r="X88" i="1"/>
  <c r="O88" i="1"/>
  <c r="B88" i="1"/>
  <c r="DL87" i="1"/>
  <c r="DH87" i="1"/>
  <c r="CZ87" i="1"/>
  <c r="CT87" i="1"/>
  <c r="CF87" i="1"/>
  <c r="BS87" i="1"/>
  <c r="BM87" i="1"/>
  <c r="BD87" i="1"/>
  <c r="AX87" i="1"/>
  <c r="AM87" i="1"/>
  <c r="AJ87" i="1"/>
  <c r="AC87" i="1"/>
  <c r="X87" i="1"/>
  <c r="O87" i="1"/>
  <c r="B87" i="1"/>
  <c r="DL86" i="1"/>
  <c r="DH86" i="1"/>
  <c r="CZ86" i="1"/>
  <c r="CT86" i="1"/>
  <c r="CF86" i="1"/>
  <c r="BS86" i="1"/>
  <c r="BM86" i="1"/>
  <c r="BD86" i="1"/>
  <c r="AX86" i="1"/>
  <c r="AM86" i="1"/>
  <c r="AJ86" i="1"/>
  <c r="AC86" i="1"/>
  <c r="X86" i="1"/>
  <c r="O86" i="1"/>
  <c r="B86" i="1"/>
  <c r="DL85" i="1"/>
  <c r="DH85" i="1"/>
  <c r="CZ85" i="1"/>
  <c r="CT85" i="1"/>
  <c r="CF85" i="1"/>
  <c r="BS85" i="1"/>
  <c r="BM85" i="1"/>
  <c r="BD85" i="1"/>
  <c r="AX85" i="1"/>
  <c r="AM85" i="1"/>
  <c r="AJ85" i="1"/>
  <c r="AC85" i="1"/>
  <c r="X85" i="1"/>
  <c r="O85" i="1"/>
  <c r="B85" i="1"/>
  <c r="DL84" i="1"/>
  <c r="DH84" i="1"/>
  <c r="CZ84" i="1"/>
  <c r="CT84" i="1"/>
  <c r="CF84" i="1"/>
  <c r="BS84" i="1"/>
  <c r="BM84" i="1"/>
  <c r="BD84" i="1"/>
  <c r="AX84" i="1"/>
  <c r="AM84" i="1"/>
  <c r="AJ84" i="1"/>
  <c r="AC84" i="1"/>
  <c r="X84" i="1"/>
  <c r="O84" i="1"/>
  <c r="B84" i="1"/>
  <c r="DL83" i="1"/>
  <c r="DH83" i="1"/>
  <c r="CZ83" i="1"/>
  <c r="CT83" i="1"/>
  <c r="CF83" i="1"/>
  <c r="BS83" i="1"/>
  <c r="BM83" i="1"/>
  <c r="BD83" i="1"/>
  <c r="AX83" i="1"/>
  <c r="AM83" i="1"/>
  <c r="AJ83" i="1"/>
  <c r="AC83" i="1"/>
  <c r="X83" i="1"/>
  <c r="O83" i="1"/>
  <c r="B83" i="1"/>
  <c r="DN82" i="1"/>
  <c r="DM82" i="1"/>
  <c r="DK82" i="1"/>
  <c r="DJ82" i="1"/>
  <c r="DI82" i="1"/>
  <c r="DH82" i="1"/>
  <c r="DF82" i="1"/>
  <c r="DE82" i="1"/>
  <c r="DD82" i="1"/>
  <c r="DC82" i="1"/>
  <c r="DB82" i="1"/>
  <c r="DA82" i="1"/>
  <c r="CY82" i="1"/>
  <c r="CX82" i="1"/>
  <c r="CW82" i="1"/>
  <c r="CV82" i="1"/>
  <c r="CU82" i="1"/>
  <c r="CS82" i="1"/>
  <c r="CR82" i="1"/>
  <c r="CQ82" i="1"/>
  <c r="CP82" i="1"/>
  <c r="CO82" i="1"/>
  <c r="CO107" i="1"/>
  <c r="CN82" i="1"/>
  <c r="CM82" i="1"/>
  <c r="CL82" i="1"/>
  <c r="CL107" i="1"/>
  <c r="CK82" i="1"/>
  <c r="CJ82" i="1"/>
  <c r="CI82" i="1"/>
  <c r="CH82" i="1"/>
  <c r="CG82" i="1"/>
  <c r="CE82" i="1"/>
  <c r="CD82" i="1"/>
  <c r="CC82" i="1"/>
  <c r="CB82" i="1"/>
  <c r="CA82" i="1"/>
  <c r="BZ82" i="1"/>
  <c r="BY82" i="1"/>
  <c r="BX82" i="1"/>
  <c r="BX107" i="1"/>
  <c r="BW82" i="1"/>
  <c r="BV82" i="1"/>
  <c r="BU82" i="1"/>
  <c r="BT82" i="1"/>
  <c r="BR82" i="1"/>
  <c r="BQ82" i="1"/>
  <c r="BP82" i="1"/>
  <c r="BO82" i="1"/>
  <c r="BM82" i="1"/>
  <c r="BN82" i="1"/>
  <c r="BL82" i="1"/>
  <c r="BK82" i="1"/>
  <c r="BJ82" i="1"/>
  <c r="BI82" i="1"/>
  <c r="BH82" i="1"/>
  <c r="BG82" i="1"/>
  <c r="BF82" i="1"/>
  <c r="BE82" i="1"/>
  <c r="BC82" i="1"/>
  <c r="BB82" i="1"/>
  <c r="BA82" i="1"/>
  <c r="AZ82" i="1"/>
  <c r="AY82" i="1"/>
  <c r="AW82" i="1"/>
  <c r="AV82" i="1"/>
  <c r="AV107" i="1"/>
  <c r="AU82" i="1"/>
  <c r="AT82" i="1"/>
  <c r="AS82" i="1"/>
  <c r="AR82" i="1"/>
  <c r="AQ82" i="1"/>
  <c r="AP82" i="1"/>
  <c r="AO82" i="1"/>
  <c r="AN82" i="1"/>
  <c r="AL82" i="1"/>
  <c r="AK82" i="1"/>
  <c r="AJ82" i="1"/>
  <c r="AI82" i="1"/>
  <c r="AH82" i="1"/>
  <c r="AG82" i="1"/>
  <c r="AF82" i="1"/>
  <c r="AE82" i="1"/>
  <c r="AD82" i="1"/>
  <c r="AB82" i="1"/>
  <c r="AA82" i="1"/>
  <c r="Z82" i="1"/>
  <c r="Y82" i="1"/>
  <c r="W82" i="1"/>
  <c r="V82" i="1"/>
  <c r="U82" i="1"/>
  <c r="T82" i="1"/>
  <c r="S82" i="1"/>
  <c r="R82" i="1"/>
  <c r="Q82" i="1"/>
  <c r="P82" i="1"/>
  <c r="N82" i="1"/>
  <c r="M82" i="1"/>
  <c r="L82" i="1"/>
  <c r="K82" i="1"/>
  <c r="K107" i="1"/>
  <c r="J82" i="1"/>
  <c r="I82" i="1"/>
  <c r="H82" i="1"/>
  <c r="G82" i="1"/>
  <c r="F82" i="1"/>
  <c r="E82" i="1"/>
  <c r="D82" i="1"/>
  <c r="C82" i="1"/>
  <c r="DL81" i="1"/>
  <c r="DH81" i="1"/>
  <c r="CZ81" i="1"/>
  <c r="CT81" i="1"/>
  <c r="CF81" i="1"/>
  <c r="BS81" i="1"/>
  <c r="BM81" i="1"/>
  <c r="BD81" i="1"/>
  <c r="AX81" i="1"/>
  <c r="AM81" i="1"/>
  <c r="AJ81" i="1"/>
  <c r="AC81" i="1"/>
  <c r="X81" i="1"/>
  <c r="O81" i="1"/>
  <c r="B81" i="1"/>
  <c r="DL80" i="1"/>
  <c r="DL105" i="1"/>
  <c r="DH80" i="1"/>
  <c r="CZ80" i="1"/>
  <c r="CT80" i="1"/>
  <c r="CF80" i="1"/>
  <c r="BS80" i="1"/>
  <c r="BM80" i="1"/>
  <c r="BD80" i="1"/>
  <c r="AX80" i="1"/>
  <c r="AM80" i="1"/>
  <c r="AJ80" i="1"/>
  <c r="AC80" i="1"/>
  <c r="X80" i="1"/>
  <c r="O80" i="1"/>
  <c r="B80" i="1"/>
  <c r="DL79" i="1"/>
  <c r="DH79" i="1"/>
  <c r="DH104" i="1"/>
  <c r="CZ79" i="1"/>
  <c r="CT79" i="1"/>
  <c r="CF79" i="1"/>
  <c r="BS79" i="1"/>
  <c r="BM79" i="1"/>
  <c r="BD79" i="1"/>
  <c r="AX79" i="1"/>
  <c r="AM79" i="1"/>
  <c r="AJ79" i="1"/>
  <c r="AC79" i="1"/>
  <c r="X79" i="1"/>
  <c r="O79" i="1"/>
  <c r="B79" i="1"/>
  <c r="DL78" i="1"/>
  <c r="DH78" i="1"/>
  <c r="CZ78" i="1"/>
  <c r="CZ103" i="1"/>
  <c r="CT78" i="1"/>
  <c r="CF78" i="1"/>
  <c r="BS78" i="1"/>
  <c r="BM78" i="1"/>
  <c r="BD78" i="1"/>
  <c r="AX78" i="1"/>
  <c r="AM78" i="1"/>
  <c r="AJ78" i="1"/>
  <c r="AC78" i="1"/>
  <c r="X78" i="1"/>
  <c r="O78" i="1"/>
  <c r="B78" i="1"/>
  <c r="DL77" i="1"/>
  <c r="DH77" i="1"/>
  <c r="CZ77" i="1"/>
  <c r="CT77" i="1"/>
  <c r="CT102" i="1"/>
  <c r="CF77" i="1"/>
  <c r="BS77" i="1"/>
  <c r="BM77" i="1"/>
  <c r="BD77" i="1"/>
  <c r="AX77" i="1"/>
  <c r="AM77" i="1"/>
  <c r="AJ77" i="1"/>
  <c r="AC77" i="1"/>
  <c r="X77" i="1"/>
  <c r="O77" i="1"/>
  <c r="B77" i="1"/>
  <c r="DL76" i="1"/>
  <c r="DH76" i="1"/>
  <c r="CZ76" i="1"/>
  <c r="CT76" i="1"/>
  <c r="CF76" i="1"/>
  <c r="BS76" i="1"/>
  <c r="BM76" i="1"/>
  <c r="BD76" i="1"/>
  <c r="AX76" i="1"/>
  <c r="AM76" i="1"/>
  <c r="AJ76" i="1"/>
  <c r="AC76" i="1"/>
  <c r="X76" i="1"/>
  <c r="O76" i="1"/>
  <c r="B76" i="1"/>
  <c r="DL75" i="1"/>
  <c r="DH75" i="1"/>
  <c r="CZ75" i="1"/>
  <c r="CT75" i="1"/>
  <c r="CF75" i="1"/>
  <c r="BS75" i="1"/>
  <c r="BM75" i="1"/>
  <c r="BD75" i="1"/>
  <c r="AX75" i="1"/>
  <c r="AM75" i="1"/>
  <c r="AJ75" i="1"/>
  <c r="AC75" i="1"/>
  <c r="X75" i="1"/>
  <c r="O75" i="1"/>
  <c r="B75" i="1"/>
  <c r="DL74" i="1"/>
  <c r="DH74" i="1"/>
  <c r="CZ74" i="1"/>
  <c r="CT74" i="1"/>
  <c r="CF74" i="1"/>
  <c r="BS74" i="1"/>
  <c r="BM74" i="1"/>
  <c r="BD74" i="1"/>
  <c r="AX74" i="1"/>
  <c r="AM74" i="1"/>
  <c r="AJ74" i="1"/>
  <c r="AC74" i="1"/>
  <c r="X74" i="1"/>
  <c r="O74" i="1"/>
  <c r="B74" i="1"/>
  <c r="B99" i="1"/>
  <c r="DL73" i="1"/>
  <c r="DH73" i="1"/>
  <c r="CZ73" i="1"/>
  <c r="CT73" i="1"/>
  <c r="CF73" i="1"/>
  <c r="BS73" i="1"/>
  <c r="BM73" i="1"/>
  <c r="BD73" i="1"/>
  <c r="AX73" i="1"/>
  <c r="AM73" i="1"/>
  <c r="AJ73" i="1"/>
  <c r="AC73" i="1"/>
  <c r="X73" i="1"/>
  <c r="O73" i="1"/>
  <c r="B73" i="1"/>
  <c r="DL72" i="1"/>
  <c r="DH72" i="1"/>
  <c r="CZ72" i="1"/>
  <c r="CT72" i="1"/>
  <c r="CF72" i="1"/>
  <c r="BS72" i="1"/>
  <c r="BM72" i="1"/>
  <c r="BD72" i="1"/>
  <c r="AX72" i="1"/>
  <c r="AX97" i="1"/>
  <c r="AM72" i="1"/>
  <c r="AJ72" i="1"/>
  <c r="AC72" i="1"/>
  <c r="X72" i="1"/>
  <c r="O72" i="1"/>
  <c r="B72" i="1"/>
  <c r="DL71" i="1"/>
  <c r="DH71" i="1"/>
  <c r="DH96" i="1"/>
  <c r="CZ71" i="1"/>
  <c r="CT71" i="1"/>
  <c r="CF71" i="1"/>
  <c r="BS71" i="1"/>
  <c r="BM71" i="1"/>
  <c r="BD71" i="1"/>
  <c r="AX71" i="1"/>
  <c r="AM71" i="1"/>
  <c r="AJ71" i="1"/>
  <c r="AC71" i="1"/>
  <c r="X71" i="1"/>
  <c r="O71" i="1"/>
  <c r="B71" i="1"/>
  <c r="DM593" i="1"/>
  <c r="DK593" i="1"/>
  <c r="DJ593" i="1"/>
  <c r="DI593" i="1"/>
  <c r="DF593" i="1"/>
  <c r="DE593" i="1"/>
  <c r="DD593" i="1"/>
  <c r="DC593" i="1"/>
  <c r="DB593" i="1"/>
  <c r="DA593" i="1"/>
  <c r="CY593" i="1"/>
  <c r="CX593" i="1"/>
  <c r="CW593" i="1"/>
  <c r="CV593" i="1"/>
  <c r="CU593" i="1"/>
  <c r="CS593" i="1"/>
  <c r="CR593" i="1"/>
  <c r="CQ593" i="1"/>
  <c r="CP593" i="1"/>
  <c r="CO593" i="1"/>
  <c r="CN593" i="1"/>
  <c r="CM593" i="1"/>
  <c r="CL593" i="1"/>
  <c r="CK593" i="1"/>
  <c r="CJ593" i="1"/>
  <c r="CI593" i="1"/>
  <c r="CH593" i="1"/>
  <c r="CG593" i="1"/>
  <c r="CE593" i="1"/>
  <c r="CD593" i="1"/>
  <c r="CC593" i="1"/>
  <c r="CB593" i="1"/>
  <c r="CA593" i="1"/>
  <c r="BZ593" i="1"/>
  <c r="BY593" i="1"/>
  <c r="BX593" i="1"/>
  <c r="BW593" i="1"/>
  <c r="BV593" i="1"/>
  <c r="BU593" i="1"/>
  <c r="BT593" i="1"/>
  <c r="BR593" i="1"/>
  <c r="BQ593" i="1"/>
  <c r="BP593" i="1"/>
  <c r="BO593" i="1"/>
  <c r="BN593" i="1"/>
  <c r="BL593" i="1"/>
  <c r="BK593" i="1"/>
  <c r="BJ593" i="1"/>
  <c r="BI593" i="1"/>
  <c r="BH593" i="1"/>
  <c r="BG593" i="1"/>
  <c r="BF593" i="1"/>
  <c r="BE593" i="1"/>
  <c r="BC593" i="1"/>
  <c r="BB593" i="1"/>
  <c r="BA593" i="1"/>
  <c r="AZ593" i="1"/>
  <c r="AY593" i="1"/>
  <c r="AW593" i="1"/>
  <c r="AV593" i="1"/>
  <c r="AU593" i="1"/>
  <c r="AT593" i="1"/>
  <c r="AS593" i="1"/>
  <c r="AR593" i="1"/>
  <c r="AQ593" i="1"/>
  <c r="AP593" i="1"/>
  <c r="AO593" i="1"/>
  <c r="AN593" i="1"/>
  <c r="AL593" i="1"/>
  <c r="AK593" i="1"/>
  <c r="AI593" i="1"/>
  <c r="AH593" i="1"/>
  <c r="AG593" i="1"/>
  <c r="AF593" i="1"/>
  <c r="AE593" i="1"/>
  <c r="AD593" i="1"/>
  <c r="AB593" i="1"/>
  <c r="AA593" i="1"/>
  <c r="Z593" i="1"/>
  <c r="Y593" i="1"/>
  <c r="W593" i="1"/>
  <c r="V593" i="1"/>
  <c r="U593" i="1"/>
  <c r="T593" i="1"/>
  <c r="S593" i="1"/>
  <c r="R593" i="1"/>
  <c r="Q593" i="1"/>
  <c r="P593" i="1"/>
  <c r="N593" i="1"/>
  <c r="M593" i="1"/>
  <c r="L593" i="1"/>
  <c r="K593" i="1"/>
  <c r="J593" i="1"/>
  <c r="I593" i="1"/>
  <c r="H593" i="1"/>
  <c r="G593" i="1"/>
  <c r="F593" i="1"/>
  <c r="E593" i="1"/>
  <c r="D593" i="1"/>
  <c r="C593" i="1"/>
  <c r="DL919" i="1"/>
  <c r="DL170" i="1"/>
  <c r="DL169" i="1"/>
  <c r="DL168" i="1"/>
  <c r="DM161" i="1"/>
  <c r="AJ261" i="1"/>
  <c r="DH261" i="1"/>
  <c r="CZ261" i="1"/>
  <c r="CT261" i="1"/>
  <c r="CF261" i="1"/>
  <c r="BS261" i="1"/>
  <c r="BM261" i="1"/>
  <c r="BD261" i="1"/>
  <c r="AX261" i="1"/>
  <c r="AM261" i="1"/>
  <c r="AC261" i="1"/>
  <c r="X261" i="1"/>
  <c r="O261" i="1"/>
  <c r="B261" i="1"/>
  <c r="DL8" i="1"/>
  <c r="DH8" i="1"/>
  <c r="CZ8" i="1"/>
  <c r="CT8" i="1"/>
  <c r="CF8" i="1"/>
  <c r="BS8" i="1"/>
  <c r="BM8" i="1"/>
  <c r="BD8" i="1"/>
  <c r="AX8" i="1"/>
  <c r="AM8" i="1"/>
  <c r="AJ8" i="1"/>
  <c r="AC8" i="1"/>
  <c r="X8" i="1"/>
  <c r="O8" i="1"/>
  <c r="B8" i="1"/>
  <c r="DL7" i="1"/>
  <c r="DH7" i="1"/>
  <c r="CZ7" i="1"/>
  <c r="CT7" i="1"/>
  <c r="CF7" i="1"/>
  <c r="BS7" i="1"/>
  <c r="BM7" i="1"/>
  <c r="BD7" i="1"/>
  <c r="AX7" i="1"/>
  <c r="AM7" i="1"/>
  <c r="AJ7" i="1"/>
  <c r="AC7" i="1"/>
  <c r="X7" i="1"/>
  <c r="O7" i="1"/>
  <c r="B7" i="1"/>
  <c r="DL723" i="1"/>
  <c r="DH723" i="1"/>
  <c r="CZ723" i="1"/>
  <c r="CT723" i="1"/>
  <c r="CF723" i="1"/>
  <c r="BS723" i="1"/>
  <c r="BM723" i="1"/>
  <c r="BD723" i="1"/>
  <c r="AX723" i="1"/>
  <c r="AM723" i="1"/>
  <c r="AJ723" i="1"/>
  <c r="AC723" i="1"/>
  <c r="X723" i="1"/>
  <c r="O723" i="1"/>
  <c r="B723" i="1"/>
  <c r="DL272" i="1"/>
  <c r="DL271" i="1"/>
  <c r="DL270" i="1"/>
  <c r="DK272" i="1"/>
  <c r="DJ272" i="1"/>
  <c r="DI272" i="1"/>
  <c r="DF272" i="1"/>
  <c r="DE272" i="1"/>
  <c r="DD272" i="1"/>
  <c r="DC272" i="1"/>
  <c r="DB272" i="1"/>
  <c r="DA272" i="1"/>
  <c r="CY272" i="1"/>
  <c r="CX272" i="1"/>
  <c r="CW272" i="1"/>
  <c r="CV272" i="1"/>
  <c r="CU272" i="1"/>
  <c r="CS272" i="1"/>
  <c r="CR272" i="1"/>
  <c r="CQ272" i="1"/>
  <c r="CP272" i="1"/>
  <c r="CO272" i="1"/>
  <c r="CN272" i="1"/>
  <c r="CM272" i="1"/>
  <c r="CL272" i="1"/>
  <c r="CK272" i="1"/>
  <c r="CJ272" i="1"/>
  <c r="CI272" i="1"/>
  <c r="CH272" i="1"/>
  <c r="CG272" i="1"/>
  <c r="CE272" i="1"/>
  <c r="CD272" i="1"/>
  <c r="CC272" i="1"/>
  <c r="CB272" i="1"/>
  <c r="CA272" i="1"/>
  <c r="BZ272" i="1"/>
  <c r="BY272" i="1"/>
  <c r="BX272" i="1"/>
  <c r="BW272" i="1"/>
  <c r="BV272" i="1"/>
  <c r="BU272" i="1"/>
  <c r="BT272" i="1"/>
  <c r="BR272" i="1"/>
  <c r="BQ272" i="1"/>
  <c r="BP272" i="1"/>
  <c r="BO272" i="1"/>
  <c r="BN272" i="1"/>
  <c r="BL272" i="1"/>
  <c r="BK272" i="1"/>
  <c r="BJ272" i="1"/>
  <c r="BI272" i="1"/>
  <c r="BH272" i="1"/>
  <c r="BG272" i="1"/>
  <c r="BF272" i="1"/>
  <c r="BC272" i="1"/>
  <c r="BB272" i="1"/>
  <c r="BA272" i="1"/>
  <c r="AZ272" i="1"/>
  <c r="AY272" i="1"/>
  <c r="AW272" i="1"/>
  <c r="AV272" i="1"/>
  <c r="AU272" i="1"/>
  <c r="AT272" i="1"/>
  <c r="AS272" i="1"/>
  <c r="AR272" i="1"/>
  <c r="AQ272" i="1"/>
  <c r="AP272" i="1"/>
  <c r="AO272" i="1"/>
  <c r="AN272" i="1"/>
  <c r="AL272" i="1"/>
  <c r="AI272" i="1"/>
  <c r="AH272" i="1"/>
  <c r="AG272" i="1"/>
  <c r="AF272" i="1"/>
  <c r="AE272" i="1"/>
  <c r="AD272" i="1"/>
  <c r="AB272" i="1"/>
  <c r="AA272" i="1"/>
  <c r="Z272" i="1"/>
  <c r="Y272" i="1"/>
  <c r="X272" i="1" s="1"/>
  <c r="W272" i="1"/>
  <c r="V272" i="1"/>
  <c r="U272" i="1"/>
  <c r="T272" i="1"/>
  <c r="S272" i="1"/>
  <c r="R272" i="1"/>
  <c r="Q272" i="1"/>
  <c r="P272" i="1"/>
  <c r="N272" i="1"/>
  <c r="M272" i="1"/>
  <c r="L272" i="1"/>
  <c r="K272" i="1"/>
  <c r="J272" i="1"/>
  <c r="I272" i="1"/>
  <c r="H272" i="1"/>
  <c r="G272" i="1"/>
  <c r="F272" i="1"/>
  <c r="E272" i="1"/>
  <c r="D272" i="1"/>
  <c r="C272" i="1"/>
  <c r="DH271" i="1"/>
  <c r="CZ271" i="1"/>
  <c r="CT271" i="1"/>
  <c r="CF271" i="1"/>
  <c r="BS271" i="1"/>
  <c r="BM271" i="1"/>
  <c r="BD271" i="1"/>
  <c r="AX271" i="1"/>
  <c r="AM271" i="1"/>
  <c r="AC271" i="1"/>
  <c r="X271" i="1"/>
  <c r="O271" i="1"/>
  <c r="B271" i="1"/>
  <c r="DH270" i="1"/>
  <c r="CZ270" i="1"/>
  <c r="CT270" i="1"/>
  <c r="CF270" i="1"/>
  <c r="BS270" i="1"/>
  <c r="BM270" i="1"/>
  <c r="BD270" i="1"/>
  <c r="AX270" i="1"/>
  <c r="AM270" i="1"/>
  <c r="AC270" i="1"/>
  <c r="X270" i="1"/>
  <c r="O270" i="1"/>
  <c r="B270" i="1"/>
  <c r="DL722" i="1"/>
  <c r="CT722" i="1"/>
  <c r="BM722" i="1"/>
  <c r="AX722" i="1"/>
  <c r="AM722" i="1"/>
  <c r="AC722" i="1"/>
  <c r="X722" i="1"/>
  <c r="O722" i="1"/>
  <c r="DH722" i="1"/>
  <c r="CZ722" i="1"/>
  <c r="CF722" i="1"/>
  <c r="BS722" i="1"/>
  <c r="BD722" i="1"/>
  <c r="AJ722" i="1"/>
  <c r="DH945" i="1"/>
  <c r="DH942" i="1"/>
  <c r="DG792" i="1"/>
  <c r="DO792" i="1"/>
  <c r="DG791" i="1"/>
  <c r="DO791" i="1"/>
  <c r="DG789" i="1"/>
  <c r="DO789" i="1"/>
  <c r="DG788" i="1"/>
  <c r="DO788" i="1"/>
  <c r="DG787" i="1"/>
  <c r="DO787" i="1"/>
  <c r="DG786" i="1"/>
  <c r="DO786" i="1"/>
  <c r="DG785" i="1"/>
  <c r="DO785" i="1"/>
  <c r="DG784" i="1"/>
  <c r="DO784" i="1"/>
  <c r="DG783" i="1"/>
  <c r="DO783" i="1"/>
  <c r="DG781" i="1"/>
  <c r="DO781" i="1"/>
  <c r="DG780" i="1"/>
  <c r="DO780" i="1"/>
  <c r="B938" i="1"/>
  <c r="AM203" i="1"/>
  <c r="BS203" i="1"/>
  <c r="B203" i="1"/>
  <c r="O203" i="1"/>
  <c r="X203" i="1"/>
  <c r="AC203" i="1"/>
  <c r="AJ203" i="1"/>
  <c r="BD203" i="1"/>
  <c r="CF203" i="1"/>
  <c r="AX203" i="1"/>
  <c r="BM203" i="1"/>
  <c r="CT203" i="1"/>
  <c r="CZ203" i="1"/>
  <c r="DH203" i="1"/>
  <c r="DL203" i="1"/>
  <c r="AM202" i="1"/>
  <c r="BS202" i="1"/>
  <c r="B202" i="1"/>
  <c r="O202" i="1"/>
  <c r="X202" i="1"/>
  <c r="AC202" i="1"/>
  <c r="AJ202" i="1"/>
  <c r="BD202" i="1"/>
  <c r="CF202" i="1"/>
  <c r="AX202" i="1"/>
  <c r="BM202" i="1"/>
  <c r="CT202" i="1"/>
  <c r="CZ202" i="1"/>
  <c r="DH202" i="1"/>
  <c r="DL202" i="1"/>
  <c r="AM200" i="1"/>
  <c r="BS200" i="1"/>
  <c r="B200" i="1"/>
  <c r="O200" i="1"/>
  <c r="X200" i="1"/>
  <c r="AC200" i="1"/>
  <c r="AJ200" i="1"/>
  <c r="BD200" i="1"/>
  <c r="CF200" i="1"/>
  <c r="AX200" i="1"/>
  <c r="BM200" i="1"/>
  <c r="CT200" i="1"/>
  <c r="CZ200" i="1"/>
  <c r="DH200" i="1"/>
  <c r="DL200" i="1"/>
  <c r="AM198" i="1"/>
  <c r="BS198" i="1"/>
  <c r="B198" i="1"/>
  <c r="O198" i="1"/>
  <c r="X198" i="1"/>
  <c r="AC198" i="1"/>
  <c r="AJ198" i="1"/>
  <c r="BD198" i="1"/>
  <c r="CF198" i="1"/>
  <c r="AX198" i="1"/>
  <c r="BM198" i="1"/>
  <c r="CT198" i="1"/>
  <c r="CZ198" i="1"/>
  <c r="DH198" i="1"/>
  <c r="DL198" i="1"/>
  <c r="AM197" i="1"/>
  <c r="BS197" i="1"/>
  <c r="B197" i="1"/>
  <c r="O197" i="1"/>
  <c r="X197" i="1"/>
  <c r="AC197" i="1"/>
  <c r="AJ197" i="1"/>
  <c r="BD197" i="1"/>
  <c r="CF197" i="1"/>
  <c r="AX197" i="1"/>
  <c r="BM197" i="1"/>
  <c r="CT197" i="1"/>
  <c r="CZ197" i="1"/>
  <c r="DH197" i="1"/>
  <c r="DL197" i="1"/>
  <c r="AM196" i="1"/>
  <c r="BS196" i="1"/>
  <c r="B196" i="1"/>
  <c r="O196" i="1"/>
  <c r="X196" i="1"/>
  <c r="AC196" i="1"/>
  <c r="AJ196" i="1"/>
  <c r="BD196" i="1"/>
  <c r="CF196" i="1"/>
  <c r="AX196" i="1"/>
  <c r="BM196" i="1"/>
  <c r="CT196" i="1"/>
  <c r="CZ196" i="1"/>
  <c r="DH196" i="1"/>
  <c r="DL196" i="1"/>
  <c r="AM194" i="1"/>
  <c r="BS194" i="1"/>
  <c r="B194" i="1"/>
  <c r="O194" i="1"/>
  <c r="X194" i="1"/>
  <c r="AC194" i="1"/>
  <c r="AJ194" i="1"/>
  <c r="BD194" i="1"/>
  <c r="CF194" i="1"/>
  <c r="AX194" i="1"/>
  <c r="BM194" i="1"/>
  <c r="CT194" i="1"/>
  <c r="CZ194" i="1"/>
  <c r="DH194" i="1"/>
  <c r="DL194" i="1"/>
  <c r="DG945" i="1"/>
  <c r="DG942" i="1"/>
  <c r="DO945" i="1"/>
  <c r="DO942" i="1"/>
  <c r="DO939" i="1"/>
  <c r="CZ945" i="1"/>
  <c r="CT945" i="1"/>
  <c r="CF945" i="1"/>
  <c r="BS945" i="1"/>
  <c r="BM945" i="1"/>
  <c r="BD945" i="1"/>
  <c r="AX945" i="1"/>
  <c r="AM945" i="1"/>
  <c r="AJ945" i="1"/>
  <c r="AC945" i="1"/>
  <c r="X945" i="1"/>
  <c r="O945" i="1"/>
  <c r="B945" i="1"/>
  <c r="CZ942" i="1"/>
  <c r="CT942" i="1"/>
  <c r="CF942" i="1"/>
  <c r="BS942" i="1"/>
  <c r="BM942" i="1"/>
  <c r="BD942" i="1"/>
  <c r="AX942" i="1"/>
  <c r="AM942" i="1"/>
  <c r="AJ942" i="1"/>
  <c r="AC942" i="1"/>
  <c r="X942" i="1"/>
  <c r="O942" i="1"/>
  <c r="B942" i="1"/>
  <c r="CZ939" i="1"/>
  <c r="CT939" i="1"/>
  <c r="CF939" i="1"/>
  <c r="BS939" i="1"/>
  <c r="BM939" i="1"/>
  <c r="BD939" i="1"/>
  <c r="AX939" i="1"/>
  <c r="AM939" i="1"/>
  <c r="AC939" i="1"/>
  <c r="X939" i="1"/>
  <c r="O939" i="1"/>
  <c r="B939" i="1"/>
  <c r="DM939" i="1"/>
  <c r="DK939" i="1"/>
  <c r="DJ939" i="1"/>
  <c r="DI939" i="1"/>
  <c r="DF939" i="1"/>
  <c r="DE939" i="1"/>
  <c r="DD939" i="1"/>
  <c r="DC939" i="1"/>
  <c r="DB939" i="1"/>
  <c r="DA939" i="1"/>
  <c r="CY939" i="1"/>
  <c r="CX939" i="1"/>
  <c r="CW939" i="1"/>
  <c r="CV939" i="1"/>
  <c r="CU939" i="1"/>
  <c r="CS939" i="1"/>
  <c r="CR939" i="1"/>
  <c r="CQ939" i="1"/>
  <c r="CP939" i="1"/>
  <c r="CO939" i="1"/>
  <c r="CN939" i="1"/>
  <c r="CM939" i="1"/>
  <c r="CL939" i="1"/>
  <c r="CK939" i="1"/>
  <c r="CJ939" i="1"/>
  <c r="CI939" i="1"/>
  <c r="CH939" i="1"/>
  <c r="CG939" i="1"/>
  <c r="CE939" i="1"/>
  <c r="CD939" i="1"/>
  <c r="CC939" i="1"/>
  <c r="CB939" i="1"/>
  <c r="CA939" i="1"/>
  <c r="BZ939" i="1"/>
  <c r="BY939" i="1"/>
  <c r="BX939" i="1"/>
  <c r="BW939" i="1"/>
  <c r="BV939" i="1"/>
  <c r="BU939" i="1"/>
  <c r="BT939" i="1"/>
  <c r="BR939" i="1"/>
  <c r="BQ939" i="1"/>
  <c r="BP939" i="1"/>
  <c r="BO939" i="1"/>
  <c r="BN939" i="1"/>
  <c r="BL939" i="1"/>
  <c r="BK939" i="1"/>
  <c r="BJ939" i="1"/>
  <c r="BI939" i="1"/>
  <c r="BH939" i="1"/>
  <c r="BG939" i="1"/>
  <c r="BF939" i="1"/>
  <c r="BE939" i="1"/>
  <c r="BC939" i="1"/>
  <c r="BB939" i="1"/>
  <c r="BA939" i="1"/>
  <c r="AZ939" i="1"/>
  <c r="AY939" i="1"/>
  <c r="AW939" i="1"/>
  <c r="AV939" i="1"/>
  <c r="AU939" i="1"/>
  <c r="AT939" i="1"/>
  <c r="AS939" i="1"/>
  <c r="AR939" i="1"/>
  <c r="AQ939" i="1"/>
  <c r="AP939" i="1"/>
  <c r="AO939" i="1"/>
  <c r="AN939" i="1"/>
  <c r="AI939" i="1"/>
  <c r="AH939" i="1"/>
  <c r="AG939" i="1"/>
  <c r="AF939" i="1"/>
  <c r="AE939" i="1"/>
  <c r="AD939" i="1"/>
  <c r="AB939" i="1"/>
  <c r="AA939" i="1"/>
  <c r="Z939" i="1"/>
  <c r="Y939" i="1"/>
  <c r="W939" i="1"/>
  <c r="V939" i="1"/>
  <c r="U939" i="1"/>
  <c r="T939" i="1"/>
  <c r="S939" i="1"/>
  <c r="R939" i="1"/>
  <c r="Q939" i="1"/>
  <c r="P939" i="1"/>
  <c r="N939" i="1"/>
  <c r="M939" i="1"/>
  <c r="L939" i="1"/>
  <c r="K939" i="1"/>
  <c r="J939" i="1"/>
  <c r="I939" i="1"/>
  <c r="H939" i="1"/>
  <c r="G939" i="1"/>
  <c r="F939" i="1"/>
  <c r="E939" i="1"/>
  <c r="D939" i="1"/>
  <c r="C939" i="1"/>
  <c r="DM945" i="1"/>
  <c r="DK945" i="1"/>
  <c r="DJ945" i="1"/>
  <c r="DI945" i="1"/>
  <c r="DF945" i="1"/>
  <c r="DE945" i="1"/>
  <c r="DD945" i="1"/>
  <c r="DC945" i="1"/>
  <c r="DB945" i="1"/>
  <c r="DA945" i="1"/>
  <c r="CY945" i="1"/>
  <c r="CX945" i="1"/>
  <c r="CW945" i="1"/>
  <c r="CV945" i="1"/>
  <c r="CU945" i="1"/>
  <c r="CS945" i="1"/>
  <c r="CR945" i="1"/>
  <c r="CQ945" i="1"/>
  <c r="CP945" i="1"/>
  <c r="CO945" i="1"/>
  <c r="CN945" i="1"/>
  <c r="CM945" i="1"/>
  <c r="CL945" i="1"/>
  <c r="CK945" i="1"/>
  <c r="CJ945" i="1"/>
  <c r="CI945" i="1"/>
  <c r="CH945" i="1"/>
  <c r="CG945" i="1"/>
  <c r="CE945" i="1"/>
  <c r="CD945" i="1"/>
  <c r="CC945" i="1"/>
  <c r="CB945" i="1"/>
  <c r="CA945" i="1"/>
  <c r="BZ945" i="1"/>
  <c r="BY945" i="1"/>
  <c r="BX945" i="1"/>
  <c r="BW945" i="1"/>
  <c r="BV945" i="1"/>
  <c r="BU945" i="1"/>
  <c r="BT945" i="1"/>
  <c r="BR945" i="1"/>
  <c r="BQ945" i="1"/>
  <c r="BP945" i="1"/>
  <c r="BO945" i="1"/>
  <c r="BN945" i="1"/>
  <c r="BL945" i="1"/>
  <c r="BK945" i="1"/>
  <c r="BJ945" i="1"/>
  <c r="BI945" i="1"/>
  <c r="BH945" i="1"/>
  <c r="BG945" i="1"/>
  <c r="BF945" i="1"/>
  <c r="BE945" i="1"/>
  <c r="BC945" i="1"/>
  <c r="BB945" i="1"/>
  <c r="BA945" i="1"/>
  <c r="AZ945" i="1"/>
  <c r="AY945" i="1"/>
  <c r="AW945" i="1"/>
  <c r="AV945" i="1"/>
  <c r="AU945" i="1"/>
  <c r="AT945" i="1"/>
  <c r="AS945" i="1"/>
  <c r="AR945" i="1"/>
  <c r="AQ945" i="1"/>
  <c r="AP945" i="1"/>
  <c r="AO945" i="1"/>
  <c r="AN945" i="1"/>
  <c r="AI945" i="1"/>
  <c r="AH945" i="1"/>
  <c r="AG945" i="1"/>
  <c r="AF945" i="1"/>
  <c r="AE945" i="1"/>
  <c r="AD945" i="1"/>
  <c r="AB945" i="1"/>
  <c r="AA945" i="1"/>
  <c r="Z945" i="1"/>
  <c r="Y945" i="1"/>
  <c r="W945" i="1"/>
  <c r="V945" i="1"/>
  <c r="U945" i="1"/>
  <c r="T945" i="1"/>
  <c r="S945" i="1"/>
  <c r="R945" i="1"/>
  <c r="Q945" i="1"/>
  <c r="P945" i="1"/>
  <c r="N945" i="1"/>
  <c r="M945" i="1"/>
  <c r="L945" i="1"/>
  <c r="K945" i="1"/>
  <c r="J945" i="1"/>
  <c r="I945" i="1"/>
  <c r="H945" i="1"/>
  <c r="G945" i="1"/>
  <c r="F945" i="1"/>
  <c r="E945" i="1"/>
  <c r="D945" i="1"/>
  <c r="C945" i="1"/>
  <c r="DM942" i="1"/>
  <c r="DK942" i="1"/>
  <c r="DJ942" i="1"/>
  <c r="DI942" i="1"/>
  <c r="DF942" i="1"/>
  <c r="DE942" i="1"/>
  <c r="DD942" i="1"/>
  <c r="DC942" i="1"/>
  <c r="DB942" i="1"/>
  <c r="DA942" i="1"/>
  <c r="CS942" i="1"/>
  <c r="CR942" i="1"/>
  <c r="CQ942" i="1"/>
  <c r="CP942" i="1"/>
  <c r="CO942" i="1"/>
  <c r="CN942" i="1"/>
  <c r="CM942" i="1"/>
  <c r="CL942" i="1"/>
  <c r="CK942" i="1"/>
  <c r="CJ942" i="1"/>
  <c r="CI942" i="1"/>
  <c r="CH942" i="1"/>
  <c r="CG942" i="1"/>
  <c r="CE942" i="1"/>
  <c r="CD942" i="1"/>
  <c r="CC942" i="1"/>
  <c r="CB942" i="1"/>
  <c r="CA942" i="1"/>
  <c r="BZ942" i="1"/>
  <c r="BY942" i="1"/>
  <c r="BX942" i="1"/>
  <c r="BW942" i="1"/>
  <c r="BV942" i="1"/>
  <c r="BU942" i="1"/>
  <c r="BT942" i="1"/>
  <c r="BL942" i="1"/>
  <c r="BK942" i="1"/>
  <c r="BJ942" i="1"/>
  <c r="BI942" i="1"/>
  <c r="BH942" i="1"/>
  <c r="BG942" i="1"/>
  <c r="BF942" i="1"/>
  <c r="BE942" i="1"/>
  <c r="N942" i="1"/>
  <c r="M942" i="1"/>
  <c r="L942" i="1"/>
  <c r="K942" i="1"/>
  <c r="J942" i="1"/>
  <c r="I942" i="1"/>
  <c r="H942" i="1"/>
  <c r="G942" i="1"/>
  <c r="F942" i="1"/>
  <c r="E942" i="1"/>
  <c r="D942" i="1"/>
  <c r="C942" i="1"/>
  <c r="DH938" i="1"/>
  <c r="CZ938" i="1"/>
  <c r="CT938" i="1"/>
  <c r="CF938" i="1"/>
  <c r="BS938" i="1"/>
  <c r="BM938" i="1"/>
  <c r="BD938" i="1"/>
  <c r="AX938" i="1"/>
  <c r="AM938" i="1"/>
  <c r="AC938" i="1"/>
  <c r="X938" i="1"/>
  <c r="O938" i="1"/>
  <c r="CY942" i="1"/>
  <c r="CX942" i="1"/>
  <c r="CW942" i="1"/>
  <c r="CV942" i="1"/>
  <c r="CU942" i="1"/>
  <c r="AW942" i="1"/>
  <c r="AV942" i="1"/>
  <c r="AU942" i="1"/>
  <c r="AT942" i="1"/>
  <c r="AS942" i="1"/>
  <c r="AR942" i="1"/>
  <c r="AQ942" i="1"/>
  <c r="AP942" i="1"/>
  <c r="AO942" i="1"/>
  <c r="AN942" i="1"/>
  <c r="AB942" i="1"/>
  <c r="AA942" i="1"/>
  <c r="Z942" i="1"/>
  <c r="Y942" i="1"/>
  <c r="BR942" i="1"/>
  <c r="BQ942" i="1"/>
  <c r="BP942" i="1"/>
  <c r="BO942" i="1"/>
  <c r="BN942" i="1"/>
  <c r="BC942" i="1"/>
  <c r="BB942" i="1"/>
  <c r="BA942" i="1"/>
  <c r="AZ942" i="1"/>
  <c r="AY942" i="1"/>
  <c r="AI942" i="1"/>
  <c r="AH942" i="1"/>
  <c r="AG942" i="1"/>
  <c r="AF942" i="1"/>
  <c r="AE942" i="1"/>
  <c r="AD942" i="1"/>
  <c r="W942" i="1"/>
  <c r="V942" i="1"/>
  <c r="U942" i="1"/>
  <c r="T942" i="1"/>
  <c r="S942" i="1"/>
  <c r="R942" i="1"/>
  <c r="Q942" i="1"/>
  <c r="P942" i="1"/>
  <c r="B762" i="1"/>
  <c r="O762" i="1"/>
  <c r="X762" i="1"/>
  <c r="AC762" i="1"/>
  <c r="AM762" i="1"/>
  <c r="AX762" i="1"/>
  <c r="BD762" i="1"/>
  <c r="BM762" i="1"/>
  <c r="BS762" i="1"/>
  <c r="CF762" i="1"/>
  <c r="CT762" i="1"/>
  <c r="CZ762" i="1"/>
  <c r="DH762" i="1"/>
  <c r="DH765" i="1"/>
  <c r="CZ765" i="1"/>
  <c r="CT765" i="1"/>
  <c r="CF765" i="1"/>
  <c r="BS765" i="1"/>
  <c r="BM765" i="1"/>
  <c r="BD765" i="1"/>
  <c r="AX765" i="1"/>
  <c r="AM765" i="1"/>
  <c r="AC765" i="1"/>
  <c r="X765" i="1"/>
  <c r="O765" i="1"/>
  <c r="B765" i="1"/>
  <c r="DH754" i="1"/>
  <c r="CZ754" i="1"/>
  <c r="CT754" i="1"/>
  <c r="CF754" i="1"/>
  <c r="BS754" i="1"/>
  <c r="BM754" i="1"/>
  <c r="BD754" i="1"/>
  <c r="AX754" i="1"/>
  <c r="AM754" i="1"/>
  <c r="AC754" i="1"/>
  <c r="X754" i="1"/>
  <c r="O754" i="1"/>
  <c r="B754" i="1"/>
  <c r="DH759" i="1"/>
  <c r="CZ759" i="1"/>
  <c r="CT759" i="1"/>
  <c r="CF759" i="1"/>
  <c r="BS759" i="1"/>
  <c r="BM759" i="1"/>
  <c r="BD759" i="1"/>
  <c r="AX759" i="1"/>
  <c r="AM759" i="1"/>
  <c r="AC759" i="1"/>
  <c r="X759" i="1"/>
  <c r="O759" i="1"/>
  <c r="B759" i="1"/>
  <c r="DH758" i="1"/>
  <c r="CZ758" i="1"/>
  <c r="CT758" i="1"/>
  <c r="CF758" i="1"/>
  <c r="BS758" i="1"/>
  <c r="BM758" i="1"/>
  <c r="BD758" i="1"/>
  <c r="AX758" i="1"/>
  <c r="AM758" i="1"/>
  <c r="AC758" i="1"/>
  <c r="X758" i="1"/>
  <c r="O758" i="1"/>
  <c r="B758" i="1"/>
  <c r="DH757" i="1"/>
  <c r="CZ757" i="1"/>
  <c r="CT757" i="1"/>
  <c r="CF757" i="1"/>
  <c r="BS757" i="1"/>
  <c r="BM757" i="1"/>
  <c r="BD757" i="1"/>
  <c r="AX757" i="1"/>
  <c r="AM757" i="1"/>
  <c r="AC757" i="1"/>
  <c r="X757" i="1"/>
  <c r="O757" i="1"/>
  <c r="B757" i="1"/>
  <c r="DH756" i="1"/>
  <c r="CZ756" i="1"/>
  <c r="CT756" i="1"/>
  <c r="CF756" i="1"/>
  <c r="BS756" i="1"/>
  <c r="BM756" i="1"/>
  <c r="BD756" i="1"/>
  <c r="AX756" i="1"/>
  <c r="AM756" i="1"/>
  <c r="AC756" i="1"/>
  <c r="X756" i="1"/>
  <c r="O756" i="1"/>
  <c r="B756" i="1"/>
  <c r="DH755" i="1"/>
  <c r="CZ755" i="1"/>
  <c r="CT755" i="1"/>
  <c r="CF755" i="1"/>
  <c r="BS755" i="1"/>
  <c r="BM755" i="1"/>
  <c r="BD755" i="1"/>
  <c r="AX755" i="1"/>
  <c r="AM755" i="1"/>
  <c r="AC755" i="1"/>
  <c r="X755" i="1"/>
  <c r="O755" i="1"/>
  <c r="B755" i="1"/>
  <c r="B153" i="1"/>
  <c r="B157" i="1"/>
  <c r="B168" i="1"/>
  <c r="B169" i="1"/>
  <c r="B170" i="1"/>
  <c r="B179" i="1"/>
  <c r="B185" i="1"/>
  <c r="B227" i="1"/>
  <c r="B228" i="1"/>
  <c r="B229" i="1"/>
  <c r="B230" i="1"/>
  <c r="B231" i="1"/>
  <c r="B232" i="1"/>
  <c r="B233" i="1"/>
  <c r="B234" i="1"/>
  <c r="B235" i="1"/>
  <c r="B236" i="1"/>
  <c r="B244" i="1"/>
  <c r="B247" i="1"/>
  <c r="B248" i="1"/>
  <c r="CT721" i="1"/>
  <c r="CT719" i="1"/>
  <c r="BS719" i="1"/>
  <c r="BM719" i="1"/>
  <c r="AM719" i="1"/>
  <c r="BD718" i="1"/>
  <c r="CT717" i="1"/>
  <c r="BS717" i="1"/>
  <c r="AX717" i="1"/>
  <c r="AC717" i="1"/>
  <c r="X717" i="1"/>
  <c r="DH560" i="1"/>
  <c r="B293" i="1"/>
  <c r="O293" i="1"/>
  <c r="X293" i="1"/>
  <c r="AC293" i="1"/>
  <c r="AM293" i="1"/>
  <c r="AX293" i="1"/>
  <c r="BD293" i="1"/>
  <c r="BM293" i="1"/>
  <c r="BS293" i="1"/>
  <c r="CF293" i="1"/>
  <c r="CT293" i="1"/>
  <c r="CZ293" i="1"/>
  <c r="DH293" i="1"/>
  <c r="B906" i="1"/>
  <c r="B905" i="1"/>
  <c r="B919" i="1"/>
  <c r="DH919" i="1"/>
  <c r="CZ919" i="1"/>
  <c r="CT919" i="1"/>
  <c r="CF919" i="1"/>
  <c r="BS919" i="1"/>
  <c r="BM919" i="1"/>
  <c r="BD919" i="1"/>
  <c r="AX919" i="1"/>
  <c r="AM919" i="1"/>
  <c r="AJ919" i="1"/>
  <c r="AC919" i="1"/>
  <c r="X919" i="1"/>
  <c r="O905" i="1"/>
  <c r="X905" i="1"/>
  <c r="AC905" i="1"/>
  <c r="AJ905" i="1"/>
  <c r="AM905" i="1"/>
  <c r="AX905" i="1"/>
  <c r="BD905" i="1"/>
  <c r="BM905" i="1"/>
  <c r="BS905" i="1"/>
  <c r="CF905" i="1"/>
  <c r="CT905" i="1"/>
  <c r="CZ905" i="1"/>
  <c r="DH905" i="1"/>
  <c r="X906" i="1"/>
  <c r="AC906" i="1"/>
  <c r="AX906" i="1"/>
  <c r="BD906" i="1"/>
  <c r="BM906" i="1"/>
  <c r="BS906" i="1"/>
  <c r="CF906" i="1"/>
  <c r="CT906" i="1"/>
  <c r="CZ906" i="1"/>
  <c r="DH906" i="1"/>
  <c r="DH170" i="1"/>
  <c r="CZ170" i="1"/>
  <c r="CT170" i="1"/>
  <c r="CF170" i="1"/>
  <c r="BS170" i="1"/>
  <c r="BM170" i="1"/>
  <c r="BD170" i="1"/>
  <c r="AX170" i="1"/>
  <c r="AM170" i="1"/>
  <c r="AJ170" i="1"/>
  <c r="AC170" i="1"/>
  <c r="X170" i="1"/>
  <c r="O170" i="1"/>
  <c r="DH169" i="1"/>
  <c r="CZ169" i="1"/>
  <c r="CT169" i="1"/>
  <c r="CF169" i="1"/>
  <c r="BS169" i="1"/>
  <c r="BM169" i="1"/>
  <c r="BD169" i="1"/>
  <c r="AX169" i="1"/>
  <c r="AM169" i="1"/>
  <c r="AC169" i="1"/>
  <c r="X169" i="1"/>
  <c r="O169" i="1"/>
  <c r="DH168" i="1"/>
  <c r="CZ168" i="1"/>
  <c r="CT168" i="1"/>
  <c r="CF168" i="1"/>
  <c r="BS168" i="1"/>
  <c r="BM168" i="1"/>
  <c r="BD168" i="1"/>
  <c r="AX168" i="1"/>
  <c r="AM168" i="1"/>
  <c r="AJ168" i="1"/>
  <c r="AC168" i="1"/>
  <c r="X168" i="1"/>
  <c r="O168" i="1"/>
  <c r="DL700" i="1"/>
  <c r="DH700" i="1"/>
  <c r="CZ700" i="1"/>
  <c r="CT700" i="1"/>
  <c r="CF700" i="1"/>
  <c r="BS700" i="1"/>
  <c r="BM700" i="1"/>
  <c r="BD700" i="1"/>
  <c r="AX700" i="1"/>
  <c r="AM700" i="1"/>
  <c r="AJ700" i="1"/>
  <c r="AC700" i="1"/>
  <c r="X700" i="1"/>
  <c r="O700" i="1"/>
  <c r="B700" i="1"/>
  <c r="DL699" i="1"/>
  <c r="DH699" i="1"/>
  <c r="CZ699" i="1"/>
  <c r="CT699" i="1"/>
  <c r="CF699" i="1"/>
  <c r="BS699" i="1"/>
  <c r="BM699" i="1"/>
  <c r="BD699" i="1"/>
  <c r="AX699" i="1"/>
  <c r="AM699" i="1"/>
  <c r="AJ699" i="1"/>
  <c r="AC699" i="1"/>
  <c r="X699" i="1"/>
  <c r="O699" i="1"/>
  <c r="B699" i="1"/>
  <c r="DL701" i="1"/>
  <c r="DH701" i="1"/>
  <c r="CZ701" i="1"/>
  <c r="CT701" i="1"/>
  <c r="CF701" i="1"/>
  <c r="BS701" i="1"/>
  <c r="BM701" i="1"/>
  <c r="BD701" i="1"/>
  <c r="AX701" i="1"/>
  <c r="AM701" i="1"/>
  <c r="AJ701" i="1"/>
  <c r="AC701" i="1"/>
  <c r="X701" i="1"/>
  <c r="O701" i="1"/>
  <c r="B701" i="1"/>
  <c r="B897" i="1"/>
  <c r="O897" i="1"/>
  <c r="X897" i="1"/>
  <c r="AC897" i="1"/>
  <c r="AJ897" i="1"/>
  <c r="AM897" i="1"/>
  <c r="AX897" i="1"/>
  <c r="BD897" i="1"/>
  <c r="BM897" i="1"/>
  <c r="BS897" i="1"/>
  <c r="CF897" i="1"/>
  <c r="CT897" i="1"/>
  <c r="CZ897" i="1"/>
  <c r="DH897" i="1"/>
  <c r="DL897" i="1"/>
  <c r="DL899" i="1"/>
  <c r="DH899" i="1"/>
  <c r="CZ899" i="1"/>
  <c r="CT899" i="1"/>
  <c r="CF899" i="1"/>
  <c r="BS899" i="1"/>
  <c r="BM899" i="1"/>
  <c r="BD899" i="1"/>
  <c r="AX899" i="1"/>
  <c r="AM899" i="1"/>
  <c r="AJ899" i="1"/>
  <c r="AC899" i="1"/>
  <c r="X899" i="1"/>
  <c r="O899" i="1"/>
  <c r="B899" i="1"/>
  <c r="DL898" i="1"/>
  <c r="DH898" i="1"/>
  <c r="CZ898" i="1"/>
  <c r="CT898" i="1"/>
  <c r="CF898" i="1"/>
  <c r="BS898" i="1"/>
  <c r="BM898" i="1"/>
  <c r="BD898" i="1"/>
  <c r="AX898" i="1"/>
  <c r="AM898" i="1"/>
  <c r="AJ898" i="1"/>
  <c r="AC898" i="1"/>
  <c r="X898" i="1"/>
  <c r="O898" i="1"/>
  <c r="B898" i="1"/>
  <c r="AC342" i="1"/>
  <c r="DH263" i="1"/>
  <c r="CZ263" i="1"/>
  <c r="CT263" i="1"/>
  <c r="CF263" i="1"/>
  <c r="BS263" i="1"/>
  <c r="BM263" i="1"/>
  <c r="BD263" i="1"/>
  <c r="AX263" i="1"/>
  <c r="AM263" i="1"/>
  <c r="AC263" i="1"/>
  <c r="X263" i="1"/>
  <c r="O263" i="1"/>
  <c r="B263" i="1"/>
  <c r="DH209" i="1"/>
  <c r="CZ209" i="1"/>
  <c r="CT209" i="1"/>
  <c r="CF209" i="1"/>
  <c r="BS209" i="1"/>
  <c r="BM209" i="1"/>
  <c r="BD209" i="1"/>
  <c r="AX209" i="1"/>
  <c r="AM209" i="1"/>
  <c r="AJ209" i="1"/>
  <c r="AC209" i="1"/>
  <c r="X209" i="1"/>
  <c r="O209" i="1"/>
  <c r="O210" i="1"/>
  <c r="DM210" i="1"/>
  <c r="DK210" i="1"/>
  <c r="DJ210" i="1"/>
  <c r="DI210" i="1"/>
  <c r="DF210" i="1"/>
  <c r="DE210" i="1"/>
  <c r="DD210" i="1"/>
  <c r="DC210" i="1"/>
  <c r="DB210" i="1"/>
  <c r="DA210" i="1"/>
  <c r="CY210" i="1"/>
  <c r="CX210" i="1"/>
  <c r="CW210" i="1"/>
  <c r="CV210" i="1"/>
  <c r="CU210" i="1"/>
  <c r="CS210" i="1"/>
  <c r="CR210" i="1"/>
  <c r="CQ210" i="1"/>
  <c r="CP210" i="1"/>
  <c r="CO210" i="1"/>
  <c r="CN210" i="1"/>
  <c r="CM210" i="1"/>
  <c r="CL210" i="1"/>
  <c r="CK210" i="1"/>
  <c r="CJ210" i="1"/>
  <c r="CI210" i="1"/>
  <c r="CH210" i="1"/>
  <c r="CG210" i="1"/>
  <c r="CE210" i="1"/>
  <c r="CD210" i="1"/>
  <c r="CC210" i="1"/>
  <c r="CB210" i="1"/>
  <c r="CA210" i="1"/>
  <c r="BZ210" i="1"/>
  <c r="BY210" i="1"/>
  <c r="BX210" i="1"/>
  <c r="BW210" i="1"/>
  <c r="BV210" i="1"/>
  <c r="BU210" i="1"/>
  <c r="BT210" i="1"/>
  <c r="BR210" i="1"/>
  <c r="BQ210" i="1"/>
  <c r="BP210" i="1"/>
  <c r="BO210" i="1"/>
  <c r="BN210" i="1"/>
  <c r="BL210" i="1"/>
  <c r="BK210" i="1"/>
  <c r="BJ210" i="1"/>
  <c r="BI210" i="1"/>
  <c r="BH210" i="1"/>
  <c r="BG210" i="1"/>
  <c r="BF210" i="1"/>
  <c r="BE210" i="1"/>
  <c r="BC210" i="1"/>
  <c r="BB210" i="1"/>
  <c r="BA210" i="1"/>
  <c r="AZ210" i="1"/>
  <c r="AY210" i="1"/>
  <c r="AW210" i="1"/>
  <c r="AV210" i="1"/>
  <c r="AU210" i="1"/>
  <c r="AT210" i="1"/>
  <c r="AS210" i="1"/>
  <c r="AR210" i="1"/>
  <c r="AQ210" i="1"/>
  <c r="AP210" i="1"/>
  <c r="AO210" i="1"/>
  <c r="AN210" i="1"/>
  <c r="AL210" i="1"/>
  <c r="AK210" i="1"/>
  <c r="AI210" i="1"/>
  <c r="AH210" i="1"/>
  <c r="AG210" i="1"/>
  <c r="AF210" i="1"/>
  <c r="AE210" i="1"/>
  <c r="AD210" i="1"/>
  <c r="AB210" i="1"/>
  <c r="AA210" i="1"/>
  <c r="Z210" i="1"/>
  <c r="Y210" i="1"/>
  <c r="W210" i="1"/>
  <c r="V210" i="1"/>
  <c r="U210" i="1"/>
  <c r="T210" i="1"/>
  <c r="S210" i="1"/>
  <c r="R210" i="1"/>
  <c r="Q210" i="1"/>
  <c r="P210" i="1"/>
  <c r="N210" i="1"/>
  <c r="M210" i="1"/>
  <c r="L210" i="1"/>
  <c r="K210" i="1"/>
  <c r="J210" i="1"/>
  <c r="I210" i="1"/>
  <c r="H210" i="1"/>
  <c r="G210" i="1"/>
  <c r="F210" i="1"/>
  <c r="E210" i="1"/>
  <c r="D210" i="1"/>
  <c r="C210" i="1"/>
  <c r="CF347" i="1"/>
  <c r="DM186" i="1"/>
  <c r="DF186" i="1"/>
  <c r="DE186" i="1"/>
  <c r="DD186" i="1"/>
  <c r="DC186" i="1"/>
  <c r="DB186" i="1"/>
  <c r="DA186" i="1"/>
  <c r="CY186" i="1"/>
  <c r="CX186" i="1"/>
  <c r="CW186" i="1"/>
  <c r="CV186" i="1"/>
  <c r="CU186" i="1"/>
  <c r="CS186" i="1"/>
  <c r="CR186" i="1"/>
  <c r="CQ186" i="1"/>
  <c r="CP186" i="1"/>
  <c r="CN186" i="1"/>
  <c r="CM186" i="1"/>
  <c r="CL186" i="1"/>
  <c r="CK186" i="1"/>
  <c r="CJ186" i="1"/>
  <c r="CI186" i="1"/>
  <c r="CH186" i="1"/>
  <c r="CG186" i="1"/>
  <c r="CE186" i="1"/>
  <c r="CD186" i="1"/>
  <c r="CC186" i="1"/>
  <c r="CB186" i="1"/>
  <c r="CA186" i="1"/>
  <c r="BZ186" i="1"/>
  <c r="BY186" i="1"/>
  <c r="BX186" i="1"/>
  <c r="BW186" i="1"/>
  <c r="BV186" i="1"/>
  <c r="BU186" i="1"/>
  <c r="BT186" i="1"/>
  <c r="BR186" i="1"/>
  <c r="BQ186" i="1"/>
  <c r="BP186" i="1"/>
  <c r="BO186" i="1"/>
  <c r="BN186" i="1"/>
  <c r="BL186" i="1"/>
  <c r="BK186" i="1"/>
  <c r="BJ186" i="1"/>
  <c r="BI186" i="1"/>
  <c r="BH186" i="1"/>
  <c r="BG186" i="1"/>
  <c r="BF186" i="1"/>
  <c r="BE186" i="1"/>
  <c r="BC186" i="1"/>
  <c r="BB186" i="1"/>
  <c r="BA186" i="1"/>
  <c r="AZ186" i="1"/>
  <c r="AY186" i="1"/>
  <c r="AW186" i="1"/>
  <c r="AV186" i="1"/>
  <c r="AU186" i="1"/>
  <c r="AT186" i="1"/>
  <c r="AS186" i="1"/>
  <c r="AR186" i="1"/>
  <c r="AQ186" i="1"/>
  <c r="AP186" i="1"/>
  <c r="AO186" i="1"/>
  <c r="AN186" i="1"/>
  <c r="AL186" i="1"/>
  <c r="AK186" i="1"/>
  <c r="AI186" i="1"/>
  <c r="AH186" i="1"/>
  <c r="AG186" i="1"/>
  <c r="AF186" i="1"/>
  <c r="AE186" i="1"/>
  <c r="AD186" i="1"/>
  <c r="AB186" i="1"/>
  <c r="AA186" i="1"/>
  <c r="Z186" i="1"/>
  <c r="Y186" i="1"/>
  <c r="W186" i="1"/>
  <c r="V186" i="1"/>
  <c r="U186" i="1"/>
  <c r="T186" i="1"/>
  <c r="S186" i="1"/>
  <c r="R186" i="1"/>
  <c r="Q186" i="1"/>
  <c r="P186" i="1"/>
  <c r="N186" i="1"/>
  <c r="M186" i="1"/>
  <c r="L186" i="1"/>
  <c r="K186" i="1"/>
  <c r="J186" i="1"/>
  <c r="I186" i="1"/>
  <c r="H186" i="1"/>
  <c r="G186" i="1"/>
  <c r="F186" i="1"/>
  <c r="E186" i="1"/>
  <c r="D186" i="1"/>
  <c r="C186" i="1"/>
  <c r="CE591" i="1"/>
  <c r="BW591" i="1"/>
  <c r="BQ591" i="1"/>
  <c r="BO591" i="1"/>
  <c r="BI591" i="1"/>
  <c r="BH591" i="1"/>
  <c r="AZ591" i="1"/>
  <c r="AT591" i="1"/>
  <c r="AS591" i="1"/>
  <c r="AR591" i="1"/>
  <c r="DM595" i="1"/>
  <c r="DK595" i="1"/>
  <c r="DJ595" i="1"/>
  <c r="DI595" i="1"/>
  <c r="DF595" i="1"/>
  <c r="DE595" i="1"/>
  <c r="DD595" i="1"/>
  <c r="DC595" i="1"/>
  <c r="DB595" i="1"/>
  <c r="DA595" i="1"/>
  <c r="CY595" i="1"/>
  <c r="CX595" i="1"/>
  <c r="CW595" i="1"/>
  <c r="CV595" i="1"/>
  <c r="CU595" i="1"/>
  <c r="CS595" i="1"/>
  <c r="CR595" i="1"/>
  <c r="CQ595" i="1"/>
  <c r="CP595" i="1"/>
  <c r="CO595" i="1"/>
  <c r="CN595" i="1"/>
  <c r="CM595" i="1"/>
  <c r="CL595" i="1"/>
  <c r="CK595" i="1"/>
  <c r="CJ595" i="1"/>
  <c r="CI595" i="1"/>
  <c r="CH595" i="1"/>
  <c r="CG595" i="1"/>
  <c r="CE595" i="1"/>
  <c r="CD595" i="1"/>
  <c r="CC595" i="1"/>
  <c r="CB595" i="1"/>
  <c r="CA595" i="1"/>
  <c r="BZ595" i="1"/>
  <c r="BY595" i="1"/>
  <c r="BX595" i="1"/>
  <c r="BW595" i="1"/>
  <c r="BV595" i="1"/>
  <c r="BU595" i="1"/>
  <c r="BT595" i="1"/>
  <c r="BR595" i="1"/>
  <c r="BQ595" i="1"/>
  <c r="BP595" i="1"/>
  <c r="BO595" i="1"/>
  <c r="BN595" i="1"/>
  <c r="BL595" i="1"/>
  <c r="BK595" i="1"/>
  <c r="BJ595" i="1"/>
  <c r="BI595" i="1"/>
  <c r="BH595" i="1"/>
  <c r="BG595" i="1"/>
  <c r="BF595" i="1"/>
  <c r="BE595" i="1"/>
  <c r="BC595" i="1"/>
  <c r="BB595" i="1"/>
  <c r="BA595" i="1"/>
  <c r="AZ595" i="1"/>
  <c r="AY595" i="1"/>
  <c r="AW595" i="1"/>
  <c r="AV595" i="1"/>
  <c r="AU595" i="1"/>
  <c r="AT595" i="1"/>
  <c r="AS595" i="1"/>
  <c r="AR595" i="1"/>
  <c r="AQ595" i="1"/>
  <c r="AP595" i="1"/>
  <c r="AO595" i="1"/>
  <c r="AN595" i="1"/>
  <c r="AL595" i="1"/>
  <c r="AK595" i="1"/>
  <c r="AI595" i="1"/>
  <c r="AH595" i="1"/>
  <c r="AG595" i="1"/>
  <c r="AF595" i="1"/>
  <c r="AE595" i="1"/>
  <c r="AD595" i="1"/>
  <c r="AB595" i="1"/>
  <c r="AA595" i="1"/>
  <c r="Z595" i="1"/>
  <c r="Y595" i="1"/>
  <c r="W595" i="1"/>
  <c r="V595" i="1"/>
  <c r="U595" i="1"/>
  <c r="T595" i="1"/>
  <c r="S595" i="1"/>
  <c r="R595" i="1"/>
  <c r="Q595" i="1"/>
  <c r="P595" i="1"/>
  <c r="N595" i="1"/>
  <c r="M595" i="1"/>
  <c r="L595" i="1"/>
  <c r="K595" i="1"/>
  <c r="J595" i="1"/>
  <c r="I595" i="1"/>
  <c r="H595" i="1"/>
  <c r="G595" i="1"/>
  <c r="F595" i="1"/>
  <c r="E595" i="1"/>
  <c r="D595" i="1"/>
  <c r="C595" i="1"/>
  <c r="DM594" i="1"/>
  <c r="DK594" i="1"/>
  <c r="DJ594" i="1"/>
  <c r="DI594" i="1"/>
  <c r="DF594" i="1"/>
  <c r="DE594" i="1"/>
  <c r="DD594" i="1"/>
  <c r="DC594" i="1"/>
  <c r="DB594" i="1"/>
  <c r="DA594" i="1"/>
  <c r="CY594" i="1"/>
  <c r="CX594" i="1"/>
  <c r="CW594" i="1"/>
  <c r="CV594" i="1"/>
  <c r="CU594" i="1"/>
  <c r="CS594" i="1"/>
  <c r="CR594" i="1"/>
  <c r="CQ594" i="1"/>
  <c r="CP594" i="1"/>
  <c r="CO594" i="1"/>
  <c r="CN594" i="1"/>
  <c r="CM594" i="1"/>
  <c r="CL594" i="1"/>
  <c r="CK594" i="1"/>
  <c r="CJ594" i="1"/>
  <c r="CI594" i="1"/>
  <c r="CH594" i="1"/>
  <c r="CG594" i="1"/>
  <c r="CE594" i="1"/>
  <c r="CD594" i="1"/>
  <c r="CC594" i="1"/>
  <c r="CB594" i="1"/>
  <c r="CA594" i="1"/>
  <c r="BZ594" i="1"/>
  <c r="BY594" i="1"/>
  <c r="BX594" i="1"/>
  <c r="BW594" i="1"/>
  <c r="BV594" i="1"/>
  <c r="BU594" i="1"/>
  <c r="BT594" i="1"/>
  <c r="BR594" i="1"/>
  <c r="BQ594" i="1"/>
  <c r="BP594" i="1"/>
  <c r="BO594" i="1"/>
  <c r="BN594" i="1"/>
  <c r="BL594" i="1"/>
  <c r="BK594" i="1"/>
  <c r="BJ594" i="1"/>
  <c r="BI594" i="1"/>
  <c r="BH594" i="1"/>
  <c r="BG594" i="1"/>
  <c r="BF594" i="1"/>
  <c r="BE594" i="1"/>
  <c r="BC594" i="1"/>
  <c r="BB594" i="1"/>
  <c r="BA594" i="1"/>
  <c r="AZ594" i="1"/>
  <c r="AY594" i="1"/>
  <c r="AW594" i="1"/>
  <c r="AV594" i="1"/>
  <c r="AU594" i="1"/>
  <c r="AT594" i="1"/>
  <c r="AS594" i="1"/>
  <c r="AR594" i="1"/>
  <c r="AQ594" i="1"/>
  <c r="AP594" i="1"/>
  <c r="AO594" i="1"/>
  <c r="AN594" i="1"/>
  <c r="AL594" i="1"/>
  <c r="AK594" i="1"/>
  <c r="AI594" i="1"/>
  <c r="AH594" i="1"/>
  <c r="AG594" i="1"/>
  <c r="AF594" i="1"/>
  <c r="AE594" i="1"/>
  <c r="AD594" i="1"/>
  <c r="AB594" i="1"/>
  <c r="AA594" i="1"/>
  <c r="Z594" i="1"/>
  <c r="Y594" i="1"/>
  <c r="W594" i="1"/>
  <c r="V594" i="1"/>
  <c r="U594" i="1"/>
  <c r="T594" i="1"/>
  <c r="S594" i="1"/>
  <c r="R594" i="1"/>
  <c r="Q594" i="1"/>
  <c r="P594" i="1"/>
  <c r="N594" i="1"/>
  <c r="M594" i="1"/>
  <c r="L594" i="1"/>
  <c r="K594" i="1"/>
  <c r="J594" i="1"/>
  <c r="I594" i="1"/>
  <c r="H594" i="1"/>
  <c r="G594" i="1"/>
  <c r="F594" i="1"/>
  <c r="E594" i="1"/>
  <c r="D594" i="1"/>
  <c r="C594" i="1"/>
  <c r="DM592" i="1"/>
  <c r="DK592" i="1"/>
  <c r="DJ592" i="1"/>
  <c r="DI592" i="1"/>
  <c r="DF592" i="1"/>
  <c r="DE592" i="1"/>
  <c r="DD592" i="1"/>
  <c r="DC592" i="1"/>
  <c r="DB592" i="1"/>
  <c r="DA592" i="1"/>
  <c r="CY592" i="1"/>
  <c r="CX592" i="1"/>
  <c r="CW592" i="1"/>
  <c r="CV592" i="1"/>
  <c r="CU592" i="1"/>
  <c r="CS592" i="1"/>
  <c r="CR592" i="1"/>
  <c r="CQ592" i="1"/>
  <c r="CP592" i="1"/>
  <c r="CO592" i="1"/>
  <c r="CN592" i="1"/>
  <c r="CM592" i="1"/>
  <c r="CL592" i="1"/>
  <c r="CK592" i="1"/>
  <c r="CJ592" i="1"/>
  <c r="CI592" i="1"/>
  <c r="CH592" i="1"/>
  <c r="CG592" i="1"/>
  <c r="CE592" i="1"/>
  <c r="CD592" i="1"/>
  <c r="CC592" i="1"/>
  <c r="CB592" i="1"/>
  <c r="CA592" i="1"/>
  <c r="BZ592" i="1"/>
  <c r="BY592" i="1"/>
  <c r="BX592" i="1"/>
  <c r="BW592" i="1"/>
  <c r="BV592" i="1"/>
  <c r="BU592" i="1"/>
  <c r="BT592" i="1"/>
  <c r="BR592" i="1"/>
  <c r="BQ592" i="1"/>
  <c r="BP592" i="1"/>
  <c r="BO592" i="1"/>
  <c r="BN592" i="1"/>
  <c r="BL592" i="1"/>
  <c r="BK592" i="1"/>
  <c r="BJ592" i="1"/>
  <c r="BI592" i="1"/>
  <c r="BH592" i="1"/>
  <c r="BG592" i="1"/>
  <c r="BF592" i="1"/>
  <c r="BE592" i="1"/>
  <c r="BC592" i="1"/>
  <c r="BB592" i="1"/>
  <c r="BA592" i="1"/>
  <c r="AZ592" i="1"/>
  <c r="AY592" i="1"/>
  <c r="AW592" i="1"/>
  <c r="AV592" i="1"/>
  <c r="AU592" i="1"/>
  <c r="AT592" i="1"/>
  <c r="AS592" i="1"/>
  <c r="AR592" i="1"/>
  <c r="AQ592" i="1"/>
  <c r="AP592" i="1"/>
  <c r="AO592" i="1"/>
  <c r="AN592" i="1"/>
  <c r="AL592" i="1"/>
  <c r="AK592" i="1"/>
  <c r="AI592" i="1"/>
  <c r="AH592" i="1"/>
  <c r="AG592" i="1"/>
  <c r="AF592" i="1"/>
  <c r="AE592" i="1"/>
  <c r="AD592" i="1"/>
  <c r="AB592" i="1"/>
  <c r="AA592" i="1"/>
  <c r="Z592" i="1"/>
  <c r="Y592" i="1"/>
  <c r="W592" i="1"/>
  <c r="V592" i="1"/>
  <c r="U592" i="1"/>
  <c r="T592" i="1"/>
  <c r="S592" i="1"/>
  <c r="R592" i="1"/>
  <c r="Q592" i="1"/>
  <c r="P592" i="1"/>
  <c r="N592" i="1"/>
  <c r="M592" i="1"/>
  <c r="L592" i="1"/>
  <c r="K592" i="1"/>
  <c r="J592" i="1"/>
  <c r="I592" i="1"/>
  <c r="H592" i="1"/>
  <c r="G592" i="1"/>
  <c r="F592" i="1"/>
  <c r="E592" i="1"/>
  <c r="D592" i="1"/>
  <c r="C592" i="1"/>
  <c r="DM590" i="1"/>
  <c r="DK590" i="1"/>
  <c r="DJ590" i="1"/>
  <c r="DI590" i="1"/>
  <c r="DF590" i="1"/>
  <c r="DE590" i="1"/>
  <c r="DD590" i="1"/>
  <c r="DC590" i="1"/>
  <c r="DB590" i="1"/>
  <c r="DA590" i="1"/>
  <c r="CY590" i="1"/>
  <c r="CX590" i="1"/>
  <c r="CW590" i="1"/>
  <c r="CV590" i="1"/>
  <c r="CU590" i="1"/>
  <c r="CS590" i="1"/>
  <c r="CR590" i="1"/>
  <c r="CQ590" i="1"/>
  <c r="CP590" i="1"/>
  <c r="CO590" i="1"/>
  <c r="CN590" i="1"/>
  <c r="CM590" i="1"/>
  <c r="CL590" i="1"/>
  <c r="CK590" i="1"/>
  <c r="CJ590" i="1"/>
  <c r="CI590" i="1"/>
  <c r="CH590" i="1"/>
  <c r="CG590" i="1"/>
  <c r="CE590" i="1"/>
  <c r="CD590" i="1"/>
  <c r="CC590" i="1"/>
  <c r="CB590" i="1"/>
  <c r="CA590" i="1"/>
  <c r="BZ590" i="1"/>
  <c r="BY590" i="1"/>
  <c r="BX590" i="1"/>
  <c r="BW590" i="1"/>
  <c r="BV590" i="1"/>
  <c r="BU590" i="1"/>
  <c r="BT590" i="1"/>
  <c r="BR590" i="1"/>
  <c r="BQ590" i="1"/>
  <c r="BP590" i="1"/>
  <c r="BO590" i="1"/>
  <c r="BN590" i="1"/>
  <c r="BL590" i="1"/>
  <c r="BK590" i="1"/>
  <c r="BJ590" i="1"/>
  <c r="BI590" i="1"/>
  <c r="BH590" i="1"/>
  <c r="BG590" i="1"/>
  <c r="BF590" i="1"/>
  <c r="BE590" i="1"/>
  <c r="BC590" i="1"/>
  <c r="BB590" i="1"/>
  <c r="BA590" i="1"/>
  <c r="AZ590" i="1"/>
  <c r="AY590" i="1"/>
  <c r="AW590" i="1"/>
  <c r="AV590" i="1"/>
  <c r="AU590" i="1"/>
  <c r="AT590" i="1"/>
  <c r="AS590" i="1"/>
  <c r="AR590" i="1"/>
  <c r="AQ590" i="1"/>
  <c r="AP590" i="1"/>
  <c r="AO590" i="1"/>
  <c r="AN590" i="1"/>
  <c r="AL590" i="1"/>
  <c r="AK590" i="1"/>
  <c r="AI590" i="1"/>
  <c r="AH590" i="1"/>
  <c r="AG590" i="1"/>
  <c r="AF590" i="1"/>
  <c r="AE590" i="1"/>
  <c r="AD590" i="1"/>
  <c r="AB590" i="1"/>
  <c r="AA590" i="1"/>
  <c r="Z590" i="1"/>
  <c r="Y590" i="1"/>
  <c r="W590" i="1"/>
  <c r="V590" i="1"/>
  <c r="U590" i="1"/>
  <c r="T590" i="1"/>
  <c r="S590" i="1"/>
  <c r="R590" i="1"/>
  <c r="Q590" i="1"/>
  <c r="P590" i="1"/>
  <c r="N590" i="1"/>
  <c r="M590" i="1"/>
  <c r="L590" i="1"/>
  <c r="K590" i="1"/>
  <c r="J590" i="1"/>
  <c r="I590" i="1"/>
  <c r="H590" i="1"/>
  <c r="G590" i="1"/>
  <c r="F590" i="1"/>
  <c r="E590" i="1"/>
  <c r="D590" i="1"/>
  <c r="C590" i="1"/>
  <c r="DH589" i="1"/>
  <c r="CZ589" i="1"/>
  <c r="CT589" i="1"/>
  <c r="CF589" i="1"/>
  <c r="BS589" i="1"/>
  <c r="BM589" i="1"/>
  <c r="BD589" i="1"/>
  <c r="AX589" i="1"/>
  <c r="AM589" i="1"/>
  <c r="AJ589" i="1"/>
  <c r="AC589" i="1"/>
  <c r="X589" i="1"/>
  <c r="O589" i="1"/>
  <c r="B589" i="1"/>
  <c r="DH588" i="1"/>
  <c r="CZ588" i="1"/>
  <c r="CT588" i="1"/>
  <c r="CF588" i="1"/>
  <c r="BS588" i="1"/>
  <c r="BM588" i="1"/>
  <c r="BD588" i="1"/>
  <c r="AX588" i="1"/>
  <c r="AM588" i="1"/>
  <c r="AJ588" i="1"/>
  <c r="AC588" i="1"/>
  <c r="X588" i="1"/>
  <c r="O588" i="1"/>
  <c r="B588" i="1"/>
  <c r="DH587" i="1"/>
  <c r="CZ587" i="1"/>
  <c r="CT587" i="1"/>
  <c r="CF587" i="1"/>
  <c r="BS587" i="1"/>
  <c r="BM587" i="1"/>
  <c r="BD587" i="1"/>
  <c r="AX587" i="1"/>
  <c r="AM587" i="1"/>
  <c r="AJ587" i="1"/>
  <c r="AC587" i="1"/>
  <c r="X587" i="1"/>
  <c r="O587" i="1"/>
  <c r="B587" i="1"/>
  <c r="DH586" i="1"/>
  <c r="CZ586" i="1"/>
  <c r="CT586" i="1"/>
  <c r="CF586" i="1"/>
  <c r="BS586" i="1"/>
  <c r="BM586" i="1"/>
  <c r="BD586" i="1"/>
  <c r="AX586" i="1"/>
  <c r="AM586" i="1"/>
  <c r="AJ586" i="1"/>
  <c r="AC586" i="1"/>
  <c r="X586" i="1"/>
  <c r="O586" i="1"/>
  <c r="B586" i="1"/>
  <c r="DH585" i="1"/>
  <c r="CZ585" i="1"/>
  <c r="CT585" i="1"/>
  <c r="CF585" i="1"/>
  <c r="BS585" i="1"/>
  <c r="BM585" i="1"/>
  <c r="BD585" i="1"/>
  <c r="AX585" i="1"/>
  <c r="AM585" i="1"/>
  <c r="AJ585" i="1"/>
  <c r="AC585" i="1"/>
  <c r="X585" i="1"/>
  <c r="O585" i="1"/>
  <c r="B585" i="1"/>
  <c r="DH583" i="1"/>
  <c r="CZ583" i="1"/>
  <c r="CT583" i="1"/>
  <c r="CF583" i="1"/>
  <c r="BS583" i="1"/>
  <c r="BM583" i="1"/>
  <c r="BD583" i="1"/>
  <c r="AX583" i="1"/>
  <c r="AM583" i="1"/>
  <c r="AJ583" i="1"/>
  <c r="AC583" i="1"/>
  <c r="X583" i="1"/>
  <c r="O583" i="1"/>
  <c r="B583" i="1"/>
  <c r="DH582" i="1"/>
  <c r="CZ582" i="1"/>
  <c r="CT582" i="1"/>
  <c r="CF582" i="1"/>
  <c r="BS582" i="1"/>
  <c r="BM582" i="1"/>
  <c r="BD582" i="1"/>
  <c r="AX582" i="1"/>
  <c r="AM582" i="1"/>
  <c r="AJ582" i="1"/>
  <c r="AC582" i="1"/>
  <c r="X582" i="1"/>
  <c r="O582" i="1"/>
  <c r="B582" i="1"/>
  <c r="DH581" i="1"/>
  <c r="CZ581" i="1"/>
  <c r="CT581" i="1"/>
  <c r="CF581" i="1"/>
  <c r="BS581" i="1"/>
  <c r="BM581" i="1"/>
  <c r="BD581" i="1"/>
  <c r="BD595" i="1"/>
  <c r="AX581" i="1"/>
  <c r="AM581" i="1"/>
  <c r="AJ581" i="1"/>
  <c r="AC581" i="1"/>
  <c r="X581" i="1"/>
  <c r="O581" i="1"/>
  <c r="B581" i="1"/>
  <c r="DH580" i="1"/>
  <c r="DH594" i="1"/>
  <c r="CZ580" i="1"/>
  <c r="CT580" i="1"/>
  <c r="CF580" i="1"/>
  <c r="BS580" i="1"/>
  <c r="BM580" i="1"/>
  <c r="BD580" i="1"/>
  <c r="AX580" i="1"/>
  <c r="AM580" i="1"/>
  <c r="AJ580" i="1"/>
  <c r="AC580" i="1"/>
  <c r="X580" i="1"/>
  <c r="O580" i="1"/>
  <c r="B580" i="1"/>
  <c r="DH579" i="1"/>
  <c r="CZ579" i="1"/>
  <c r="CT579" i="1"/>
  <c r="CT593" i="1"/>
  <c r="CF579" i="1"/>
  <c r="BS579" i="1"/>
  <c r="BM579" i="1"/>
  <c r="BD579" i="1"/>
  <c r="AX579" i="1"/>
  <c r="AM579" i="1"/>
  <c r="AJ579" i="1"/>
  <c r="AC579" i="1"/>
  <c r="AC593" i="1"/>
  <c r="X579" i="1"/>
  <c r="O579" i="1"/>
  <c r="B579" i="1"/>
  <c r="B593" i="1"/>
  <c r="DH578" i="1"/>
  <c r="CZ578" i="1"/>
  <c r="CT578" i="1"/>
  <c r="CF578" i="1"/>
  <c r="BS578" i="1"/>
  <c r="BS592" i="1"/>
  <c r="BM578" i="1"/>
  <c r="BD578" i="1"/>
  <c r="AX578" i="1"/>
  <c r="AM578" i="1"/>
  <c r="AJ578" i="1"/>
  <c r="AC578" i="1"/>
  <c r="X578" i="1"/>
  <c r="O578" i="1"/>
  <c r="O592" i="1"/>
  <c r="B578" i="1"/>
  <c r="DH576" i="1"/>
  <c r="CZ576" i="1"/>
  <c r="CT576" i="1"/>
  <c r="CF576" i="1"/>
  <c r="BS576" i="1"/>
  <c r="BM576" i="1"/>
  <c r="BD576" i="1"/>
  <c r="AX576" i="1"/>
  <c r="AM576" i="1"/>
  <c r="AJ576" i="1"/>
  <c r="AC576" i="1"/>
  <c r="X576" i="1"/>
  <c r="O576" i="1"/>
  <c r="B576" i="1"/>
  <c r="DM318" i="1"/>
  <c r="DK318" i="1"/>
  <c r="DJ318" i="1"/>
  <c r="DI318" i="1"/>
  <c r="DF318" i="1"/>
  <c r="DE318" i="1"/>
  <c r="DD318" i="1"/>
  <c r="DC318" i="1"/>
  <c r="DB318" i="1"/>
  <c r="DA318" i="1"/>
  <c r="CY318" i="1"/>
  <c r="CX318" i="1"/>
  <c r="CW318" i="1"/>
  <c r="CV318" i="1"/>
  <c r="CU318" i="1"/>
  <c r="CS318" i="1"/>
  <c r="CR318" i="1"/>
  <c r="CQ318" i="1"/>
  <c r="CP318" i="1"/>
  <c r="CO318" i="1"/>
  <c r="DH300" i="1"/>
  <c r="CZ300" i="1"/>
  <c r="CT300" i="1"/>
  <c r="CF300" i="1"/>
  <c r="BS300" i="1"/>
  <c r="BM300" i="1"/>
  <c r="BD300" i="1"/>
  <c r="AX300" i="1"/>
  <c r="AM300" i="1"/>
  <c r="AC300" i="1"/>
  <c r="X300" i="1"/>
  <c r="O300" i="1"/>
  <c r="B300" i="1"/>
  <c r="DH299" i="1"/>
  <c r="CZ299" i="1"/>
  <c r="CT299" i="1"/>
  <c r="CF299" i="1"/>
  <c r="BS299" i="1"/>
  <c r="BM299" i="1"/>
  <c r="BD299" i="1"/>
  <c r="AX299" i="1"/>
  <c r="AM299" i="1"/>
  <c r="AC299" i="1"/>
  <c r="X299" i="1"/>
  <c r="O299" i="1"/>
  <c r="B299" i="1"/>
  <c r="DH298" i="1"/>
  <c r="CZ298" i="1"/>
  <c r="CT298" i="1"/>
  <c r="CF298" i="1"/>
  <c r="BS298" i="1"/>
  <c r="BM298" i="1"/>
  <c r="BD298" i="1"/>
  <c r="AX298" i="1"/>
  <c r="AM298" i="1"/>
  <c r="AC298" i="1"/>
  <c r="X298" i="1"/>
  <c r="O298" i="1"/>
  <c r="B298" i="1"/>
  <c r="DH297" i="1"/>
  <c r="CZ297" i="1"/>
  <c r="CT297" i="1"/>
  <c r="CF297" i="1"/>
  <c r="BS297" i="1"/>
  <c r="DG297" i="1" s="1"/>
  <c r="DO297" i="1" s="1"/>
  <c r="BM297" i="1"/>
  <c r="BD297" i="1"/>
  <c r="AX297" i="1"/>
  <c r="AM297" i="1"/>
  <c r="AC297" i="1"/>
  <c r="X297" i="1"/>
  <c r="O297" i="1"/>
  <c r="B297" i="1"/>
  <c r="DH296" i="1"/>
  <c r="CZ296" i="1"/>
  <c r="CT296" i="1"/>
  <c r="CF296" i="1"/>
  <c r="BS296" i="1"/>
  <c r="BM296" i="1"/>
  <c r="BD296" i="1"/>
  <c r="AX296" i="1"/>
  <c r="AM296" i="1"/>
  <c r="AC296" i="1"/>
  <c r="X296" i="1"/>
  <c r="O296" i="1"/>
  <c r="B296" i="1"/>
  <c r="DH295" i="1"/>
  <c r="CZ295" i="1"/>
  <c r="CT295" i="1"/>
  <c r="CF295" i="1"/>
  <c r="BS295" i="1"/>
  <c r="BM295" i="1"/>
  <c r="BD295" i="1"/>
  <c r="AX295" i="1"/>
  <c r="AM295" i="1"/>
  <c r="AC295" i="1"/>
  <c r="X295" i="1"/>
  <c r="O295" i="1"/>
  <c r="B295" i="1"/>
  <c r="DH294" i="1"/>
  <c r="CZ294" i="1"/>
  <c r="CT294" i="1"/>
  <c r="CF294" i="1"/>
  <c r="BS294" i="1"/>
  <c r="BM294" i="1"/>
  <c r="BD294" i="1"/>
  <c r="AX294" i="1"/>
  <c r="AM294" i="1"/>
  <c r="AC294" i="1"/>
  <c r="X294" i="1"/>
  <c r="O294" i="1"/>
  <c r="B294" i="1"/>
  <c r="DH292" i="1"/>
  <c r="CZ292" i="1"/>
  <c r="CT292" i="1"/>
  <c r="CF292" i="1"/>
  <c r="BS292" i="1"/>
  <c r="BM292" i="1"/>
  <c r="BD292" i="1"/>
  <c r="AX292" i="1"/>
  <c r="AM292" i="1"/>
  <c r="AC292" i="1"/>
  <c r="X292" i="1"/>
  <c r="O292" i="1"/>
  <c r="B292" i="1"/>
  <c r="DN648" i="1"/>
  <c r="DM648" i="1"/>
  <c r="DN647" i="1"/>
  <c r="DM647" i="1"/>
  <c r="DN646" i="1"/>
  <c r="DL646" i="1"/>
  <c r="DM646" i="1"/>
  <c r="DN644" i="1"/>
  <c r="DM644" i="1"/>
  <c r="DN643" i="1"/>
  <c r="DM643" i="1"/>
  <c r="DN642" i="1"/>
  <c r="DM642" i="1"/>
  <c r="DK648" i="1"/>
  <c r="DH648" i="1"/>
  <c r="DJ648" i="1"/>
  <c r="DI648" i="1"/>
  <c r="DK647" i="1"/>
  <c r="DJ647" i="1"/>
  <c r="DI647" i="1"/>
  <c r="DK646" i="1"/>
  <c r="DJ646" i="1"/>
  <c r="DI646" i="1"/>
  <c r="DK644" i="1"/>
  <c r="DJ644" i="1"/>
  <c r="DI644" i="1"/>
  <c r="DK643" i="1"/>
  <c r="DJ643" i="1"/>
  <c r="DI643" i="1"/>
  <c r="DK642" i="1"/>
  <c r="DJ642" i="1"/>
  <c r="DI642" i="1"/>
  <c r="DF648" i="1"/>
  <c r="DE648" i="1"/>
  <c r="DD648" i="1"/>
  <c r="DC648" i="1"/>
  <c r="DB648" i="1"/>
  <c r="DA648" i="1"/>
  <c r="DF647" i="1"/>
  <c r="CZ647" i="1"/>
  <c r="DE647" i="1"/>
  <c r="DD647" i="1"/>
  <c r="DC647" i="1"/>
  <c r="DB647" i="1"/>
  <c r="DA647" i="1"/>
  <c r="DF646" i="1"/>
  <c r="DE646" i="1"/>
  <c r="DD646" i="1"/>
  <c r="DC646" i="1"/>
  <c r="DB646" i="1"/>
  <c r="DA646" i="1"/>
  <c r="DF644" i="1"/>
  <c r="DE644" i="1"/>
  <c r="DD644" i="1"/>
  <c r="DC644" i="1"/>
  <c r="DB644" i="1"/>
  <c r="DA644" i="1"/>
  <c r="DF643" i="1"/>
  <c r="DE643" i="1"/>
  <c r="DD643" i="1"/>
  <c r="DC643" i="1"/>
  <c r="DB643" i="1"/>
  <c r="DA643" i="1"/>
  <c r="DF642" i="1"/>
  <c r="DE642" i="1"/>
  <c r="DD642" i="1"/>
  <c r="DC642" i="1"/>
  <c r="DB642" i="1"/>
  <c r="DA642" i="1"/>
  <c r="CY648" i="1"/>
  <c r="CX648" i="1"/>
  <c r="CW648" i="1"/>
  <c r="CV648" i="1"/>
  <c r="CU648" i="1"/>
  <c r="CY647" i="1"/>
  <c r="CX647" i="1"/>
  <c r="CW647" i="1"/>
  <c r="CV647" i="1"/>
  <c r="CU647" i="1"/>
  <c r="CY646" i="1"/>
  <c r="CX646" i="1"/>
  <c r="CW646" i="1"/>
  <c r="CV646" i="1"/>
  <c r="CU646" i="1"/>
  <c r="CY644" i="1"/>
  <c r="CX644" i="1"/>
  <c r="CW644" i="1"/>
  <c r="CV644" i="1"/>
  <c r="CU644" i="1"/>
  <c r="CY643" i="1"/>
  <c r="CX643" i="1"/>
  <c r="CW643" i="1"/>
  <c r="CV643" i="1"/>
  <c r="CU643" i="1"/>
  <c r="CY642" i="1"/>
  <c r="CX642" i="1"/>
  <c r="CW642" i="1"/>
  <c r="CV642" i="1"/>
  <c r="CU642" i="1"/>
  <c r="CS648" i="1"/>
  <c r="CR648" i="1"/>
  <c r="CQ648" i="1"/>
  <c r="CP648" i="1"/>
  <c r="CO648" i="1"/>
  <c r="CN648" i="1"/>
  <c r="CM648" i="1"/>
  <c r="CL648" i="1"/>
  <c r="CK648" i="1"/>
  <c r="CJ648" i="1"/>
  <c r="CI648" i="1"/>
  <c r="CH648" i="1"/>
  <c r="CG648" i="1"/>
  <c r="CS647" i="1"/>
  <c r="CR647" i="1"/>
  <c r="CQ647" i="1"/>
  <c r="CP647" i="1"/>
  <c r="CO647" i="1"/>
  <c r="CN647" i="1"/>
  <c r="CM647" i="1"/>
  <c r="CL647" i="1"/>
  <c r="CK647" i="1"/>
  <c r="CJ647" i="1"/>
  <c r="CI647" i="1"/>
  <c r="CH647" i="1"/>
  <c r="CG647" i="1"/>
  <c r="CS646" i="1"/>
  <c r="CR646" i="1"/>
  <c r="CQ646" i="1"/>
  <c r="CP646" i="1"/>
  <c r="CO646" i="1"/>
  <c r="CN646" i="1"/>
  <c r="CM646" i="1"/>
  <c r="CL646" i="1"/>
  <c r="CK646" i="1"/>
  <c r="CJ646" i="1"/>
  <c r="CI646" i="1"/>
  <c r="CH646" i="1"/>
  <c r="CG646" i="1"/>
  <c r="CS644" i="1"/>
  <c r="CR644" i="1"/>
  <c r="CQ644" i="1"/>
  <c r="CP644" i="1"/>
  <c r="CO644" i="1"/>
  <c r="CN644" i="1"/>
  <c r="CM644" i="1"/>
  <c r="CL644" i="1"/>
  <c r="CK644" i="1"/>
  <c r="CJ644" i="1"/>
  <c r="CI644" i="1"/>
  <c r="CH644" i="1"/>
  <c r="CG644" i="1"/>
  <c r="CS643" i="1"/>
  <c r="CR643" i="1"/>
  <c r="CQ643" i="1"/>
  <c r="CP643" i="1"/>
  <c r="CO643" i="1"/>
  <c r="CN643" i="1"/>
  <c r="CM643" i="1"/>
  <c r="CL643" i="1"/>
  <c r="CK643" i="1"/>
  <c r="CJ643" i="1"/>
  <c r="CI643" i="1"/>
  <c r="CH643" i="1"/>
  <c r="CG643" i="1"/>
  <c r="CS642" i="1"/>
  <c r="CR642" i="1"/>
  <c r="CQ642" i="1"/>
  <c r="CP642" i="1"/>
  <c r="CO642" i="1"/>
  <c r="CN642" i="1"/>
  <c r="CM642" i="1"/>
  <c r="CL642" i="1"/>
  <c r="CK642" i="1"/>
  <c r="CJ642" i="1"/>
  <c r="CI642" i="1"/>
  <c r="CH642" i="1"/>
  <c r="CG642" i="1"/>
  <c r="CE648" i="1"/>
  <c r="CD648" i="1"/>
  <c r="CC648" i="1"/>
  <c r="CB648" i="1"/>
  <c r="CA648" i="1"/>
  <c r="BZ648" i="1"/>
  <c r="BY648" i="1"/>
  <c r="BX648" i="1"/>
  <c r="BW648" i="1"/>
  <c r="BV648" i="1"/>
  <c r="BU648" i="1"/>
  <c r="BT648" i="1"/>
  <c r="CE647" i="1"/>
  <c r="CD647" i="1"/>
  <c r="CC647" i="1"/>
  <c r="CB647" i="1"/>
  <c r="CA647" i="1"/>
  <c r="BZ647" i="1"/>
  <c r="BY647" i="1"/>
  <c r="BX647" i="1"/>
  <c r="BW647" i="1"/>
  <c r="BV647" i="1"/>
  <c r="BU647" i="1"/>
  <c r="BT647" i="1"/>
  <c r="CE646" i="1"/>
  <c r="CD646" i="1"/>
  <c r="CC646" i="1"/>
  <c r="CB646" i="1"/>
  <c r="CA646" i="1"/>
  <c r="BZ646" i="1"/>
  <c r="BY646" i="1"/>
  <c r="BX646" i="1"/>
  <c r="BW646" i="1"/>
  <c r="BV646" i="1"/>
  <c r="BU646" i="1"/>
  <c r="BT646" i="1"/>
  <c r="CE644" i="1"/>
  <c r="CD644" i="1"/>
  <c r="CC644" i="1"/>
  <c r="CB644" i="1"/>
  <c r="CA644" i="1"/>
  <c r="BZ644" i="1"/>
  <c r="BY644" i="1"/>
  <c r="BX644" i="1"/>
  <c r="BW644" i="1"/>
  <c r="BV644" i="1"/>
  <c r="BU644" i="1"/>
  <c r="BT644" i="1"/>
  <c r="CE643" i="1"/>
  <c r="CD643" i="1"/>
  <c r="CC643" i="1"/>
  <c r="CB643" i="1"/>
  <c r="CA643" i="1"/>
  <c r="BZ643" i="1"/>
  <c r="BY643" i="1"/>
  <c r="BX643" i="1"/>
  <c r="BW643" i="1"/>
  <c r="BV643" i="1"/>
  <c r="BU643" i="1"/>
  <c r="BT643" i="1"/>
  <c r="CE642" i="1"/>
  <c r="CD642" i="1"/>
  <c r="CC642" i="1"/>
  <c r="CB642" i="1"/>
  <c r="CA642" i="1"/>
  <c r="BZ642" i="1"/>
  <c r="BY642" i="1"/>
  <c r="BX642" i="1"/>
  <c r="BW642" i="1"/>
  <c r="BV642" i="1"/>
  <c r="BU642" i="1"/>
  <c r="BT642" i="1"/>
  <c r="BR648" i="1"/>
  <c r="BQ648" i="1"/>
  <c r="BP648" i="1"/>
  <c r="BO648" i="1"/>
  <c r="BN648" i="1"/>
  <c r="BR647" i="1"/>
  <c r="BQ647" i="1"/>
  <c r="BM647" i="1"/>
  <c r="BP647" i="1"/>
  <c r="BO647" i="1"/>
  <c r="BN647" i="1"/>
  <c r="BR646" i="1"/>
  <c r="BQ646" i="1"/>
  <c r="BP646" i="1"/>
  <c r="BO646" i="1"/>
  <c r="BN646" i="1"/>
  <c r="BR644" i="1"/>
  <c r="BQ644" i="1"/>
  <c r="BP644" i="1"/>
  <c r="BO644" i="1"/>
  <c r="BN644" i="1"/>
  <c r="BR643" i="1"/>
  <c r="BQ643" i="1"/>
  <c r="BP643" i="1"/>
  <c r="BO643" i="1"/>
  <c r="BN643" i="1"/>
  <c r="BR642" i="1"/>
  <c r="BQ642" i="1"/>
  <c r="BP642" i="1"/>
  <c r="BO642" i="1"/>
  <c r="BN642" i="1"/>
  <c r="BL648" i="1"/>
  <c r="BK648" i="1"/>
  <c r="BJ648" i="1"/>
  <c r="BI648" i="1"/>
  <c r="BH648" i="1"/>
  <c r="BG648" i="1"/>
  <c r="BF648" i="1"/>
  <c r="BE648" i="1"/>
  <c r="BL647" i="1"/>
  <c r="BK647" i="1"/>
  <c r="BJ647" i="1"/>
  <c r="BI647" i="1"/>
  <c r="BH647" i="1"/>
  <c r="BG647" i="1"/>
  <c r="BF647" i="1"/>
  <c r="BE647" i="1"/>
  <c r="BL646" i="1"/>
  <c r="BK646" i="1"/>
  <c r="BJ646" i="1"/>
  <c r="BI646" i="1"/>
  <c r="BH646" i="1"/>
  <c r="BG646" i="1"/>
  <c r="BF646" i="1"/>
  <c r="BE646" i="1"/>
  <c r="BL644" i="1"/>
  <c r="BK644" i="1"/>
  <c r="BJ644" i="1"/>
  <c r="BI644" i="1"/>
  <c r="BH644" i="1"/>
  <c r="BG644" i="1"/>
  <c r="BF644" i="1"/>
  <c r="BE644" i="1"/>
  <c r="BL643" i="1"/>
  <c r="BK643" i="1"/>
  <c r="BJ643" i="1"/>
  <c r="BI643" i="1"/>
  <c r="BH643" i="1"/>
  <c r="BG643" i="1"/>
  <c r="BF643" i="1"/>
  <c r="BE643" i="1"/>
  <c r="BL642" i="1"/>
  <c r="BK642" i="1"/>
  <c r="BJ642" i="1"/>
  <c r="BI642" i="1"/>
  <c r="BH642" i="1"/>
  <c r="BG642" i="1"/>
  <c r="BF642" i="1"/>
  <c r="BE642" i="1"/>
  <c r="BC648" i="1"/>
  <c r="AX648" i="1"/>
  <c r="BB648" i="1"/>
  <c r="BA648" i="1"/>
  <c r="AZ648" i="1"/>
  <c r="AY648" i="1"/>
  <c r="BC647" i="1"/>
  <c r="BB647" i="1"/>
  <c r="BA647" i="1"/>
  <c r="AZ647" i="1"/>
  <c r="AY647" i="1"/>
  <c r="BC646" i="1"/>
  <c r="BB646" i="1"/>
  <c r="BA646" i="1"/>
  <c r="AZ646" i="1"/>
  <c r="AY646" i="1"/>
  <c r="BC644" i="1"/>
  <c r="BB644" i="1"/>
  <c r="AX644" i="1"/>
  <c r="BA644" i="1"/>
  <c r="AZ644" i="1"/>
  <c r="AY644" i="1"/>
  <c r="BC643" i="1"/>
  <c r="BB643" i="1"/>
  <c r="BA643" i="1"/>
  <c r="AZ643" i="1"/>
  <c r="AY643" i="1"/>
  <c r="BC642" i="1"/>
  <c r="BB642" i="1"/>
  <c r="BA642" i="1"/>
  <c r="AZ642" i="1"/>
  <c r="AY642" i="1"/>
  <c r="AW648" i="1"/>
  <c r="AV648" i="1"/>
  <c r="AU648" i="1"/>
  <c r="AT648" i="1"/>
  <c r="AS648" i="1"/>
  <c r="AR648" i="1"/>
  <c r="AQ648" i="1"/>
  <c r="AP648" i="1"/>
  <c r="AO648" i="1"/>
  <c r="AN648" i="1"/>
  <c r="AW647" i="1"/>
  <c r="AV647" i="1"/>
  <c r="AU647" i="1"/>
  <c r="AT647" i="1"/>
  <c r="AS647" i="1"/>
  <c r="AR647" i="1"/>
  <c r="AQ647" i="1"/>
  <c r="AP647" i="1"/>
  <c r="AO647" i="1"/>
  <c r="AN647" i="1"/>
  <c r="AW646" i="1"/>
  <c r="AV646" i="1"/>
  <c r="AU646" i="1"/>
  <c r="AT646" i="1"/>
  <c r="AS646" i="1"/>
  <c r="AR646" i="1"/>
  <c r="AQ646" i="1"/>
  <c r="AP646" i="1"/>
  <c r="AO646" i="1"/>
  <c r="AN646" i="1"/>
  <c r="AW644" i="1"/>
  <c r="AV644" i="1"/>
  <c r="AU644" i="1"/>
  <c r="AT644" i="1"/>
  <c r="AS644" i="1"/>
  <c r="AR644" i="1"/>
  <c r="AQ644" i="1"/>
  <c r="AP644" i="1"/>
  <c r="AO644" i="1"/>
  <c r="AN644" i="1"/>
  <c r="AW643" i="1"/>
  <c r="AV643" i="1"/>
  <c r="AU643" i="1"/>
  <c r="AT643" i="1"/>
  <c r="AS643" i="1"/>
  <c r="AR643" i="1"/>
  <c r="AQ643" i="1"/>
  <c r="AP643" i="1"/>
  <c r="AO643" i="1"/>
  <c r="AN643" i="1"/>
  <c r="AW642" i="1"/>
  <c r="AV642" i="1"/>
  <c r="AU642" i="1"/>
  <c r="AT642" i="1"/>
  <c r="AS642" i="1"/>
  <c r="AR642" i="1"/>
  <c r="AQ642" i="1"/>
  <c r="AP642" i="1"/>
  <c r="AO642" i="1"/>
  <c r="AN642" i="1"/>
  <c r="AL648" i="1"/>
  <c r="AK648" i="1"/>
  <c r="AJ648" i="1"/>
  <c r="AL647" i="1"/>
  <c r="AK647" i="1"/>
  <c r="AL646" i="1"/>
  <c r="AK646" i="1"/>
  <c r="AL644" i="1"/>
  <c r="AJ644" i="1"/>
  <c r="AK644" i="1"/>
  <c r="AL643" i="1"/>
  <c r="AK643" i="1"/>
  <c r="AL642" i="1"/>
  <c r="AK642" i="1"/>
  <c r="AI648" i="1"/>
  <c r="AH648" i="1"/>
  <c r="AG648" i="1"/>
  <c r="AF648" i="1"/>
  <c r="AE648" i="1"/>
  <c r="AD648" i="1"/>
  <c r="AI647" i="1"/>
  <c r="AH647" i="1"/>
  <c r="AG647" i="1"/>
  <c r="AF647" i="1"/>
  <c r="AE647" i="1"/>
  <c r="AD647" i="1"/>
  <c r="AI646" i="1"/>
  <c r="AH646" i="1"/>
  <c r="AG646" i="1"/>
  <c r="AF646" i="1"/>
  <c r="AE646" i="1"/>
  <c r="AD646" i="1"/>
  <c r="AI644" i="1"/>
  <c r="AH644" i="1"/>
  <c r="AG644" i="1"/>
  <c r="AF644" i="1"/>
  <c r="AE644" i="1"/>
  <c r="AD644" i="1"/>
  <c r="AI643" i="1"/>
  <c r="AH643" i="1"/>
  <c r="AG643" i="1"/>
  <c r="AF643" i="1"/>
  <c r="AE643" i="1"/>
  <c r="AD643" i="1"/>
  <c r="AI642" i="1"/>
  <c r="AH642" i="1"/>
  <c r="AG642" i="1"/>
  <c r="AF642" i="1"/>
  <c r="AE642" i="1"/>
  <c r="AD642" i="1"/>
  <c r="AB648" i="1"/>
  <c r="AA648" i="1"/>
  <c r="Z648" i="1"/>
  <c r="Y648" i="1"/>
  <c r="AB647" i="1"/>
  <c r="AA647" i="1"/>
  <c r="Z647" i="1"/>
  <c r="Y647" i="1"/>
  <c r="AB646" i="1"/>
  <c r="AA646" i="1"/>
  <c r="Z646" i="1"/>
  <c r="Y646" i="1"/>
  <c r="AB644" i="1"/>
  <c r="AA644" i="1"/>
  <c r="Z644" i="1"/>
  <c r="Y644" i="1"/>
  <c r="AB643" i="1"/>
  <c r="AA643" i="1"/>
  <c r="Z643" i="1"/>
  <c r="Y643" i="1"/>
  <c r="AB642" i="1"/>
  <c r="AA642" i="1"/>
  <c r="Z642" i="1"/>
  <c r="Y642" i="1"/>
  <c r="W648" i="1"/>
  <c r="V648" i="1"/>
  <c r="U648" i="1"/>
  <c r="T648" i="1"/>
  <c r="S648" i="1"/>
  <c r="R648" i="1"/>
  <c r="Q648" i="1"/>
  <c r="P648" i="1"/>
  <c r="W647" i="1"/>
  <c r="V647" i="1"/>
  <c r="U647" i="1"/>
  <c r="T647" i="1"/>
  <c r="S647" i="1"/>
  <c r="R647" i="1"/>
  <c r="Q647" i="1"/>
  <c r="P647" i="1"/>
  <c r="W646" i="1"/>
  <c r="V646" i="1"/>
  <c r="U646" i="1"/>
  <c r="T646" i="1"/>
  <c r="S646" i="1"/>
  <c r="R646" i="1"/>
  <c r="Q646" i="1"/>
  <c r="P646" i="1"/>
  <c r="W644" i="1"/>
  <c r="V644" i="1"/>
  <c r="U644" i="1"/>
  <c r="T644" i="1"/>
  <c r="S644" i="1"/>
  <c r="R644" i="1"/>
  <c r="Q644" i="1"/>
  <c r="P644" i="1"/>
  <c r="W643" i="1"/>
  <c r="V643" i="1"/>
  <c r="U643" i="1"/>
  <c r="T643" i="1"/>
  <c r="S643" i="1"/>
  <c r="R643" i="1"/>
  <c r="Q643" i="1"/>
  <c r="P643" i="1"/>
  <c r="W642" i="1"/>
  <c r="V642" i="1"/>
  <c r="U642" i="1"/>
  <c r="T642" i="1"/>
  <c r="S642" i="1"/>
  <c r="R642" i="1"/>
  <c r="Q642" i="1"/>
  <c r="P642" i="1"/>
  <c r="N648" i="1"/>
  <c r="M648" i="1"/>
  <c r="L648" i="1"/>
  <c r="K648" i="1"/>
  <c r="J648" i="1"/>
  <c r="I648" i="1"/>
  <c r="H648" i="1"/>
  <c r="G648" i="1"/>
  <c r="F648" i="1"/>
  <c r="E648" i="1"/>
  <c r="D648" i="1"/>
  <c r="N647" i="1"/>
  <c r="M647" i="1"/>
  <c r="L647" i="1"/>
  <c r="K647" i="1"/>
  <c r="J647" i="1"/>
  <c r="I647" i="1"/>
  <c r="H647" i="1"/>
  <c r="G647" i="1"/>
  <c r="F647" i="1"/>
  <c r="E647" i="1"/>
  <c r="D647" i="1"/>
  <c r="N646" i="1"/>
  <c r="M646" i="1"/>
  <c r="L646" i="1"/>
  <c r="K646" i="1"/>
  <c r="J646" i="1"/>
  <c r="I646" i="1"/>
  <c r="H646" i="1"/>
  <c r="G646" i="1"/>
  <c r="F646" i="1"/>
  <c r="E646" i="1"/>
  <c r="D646" i="1"/>
  <c r="N644" i="1"/>
  <c r="M644" i="1"/>
  <c r="L644" i="1"/>
  <c r="K644" i="1"/>
  <c r="J644" i="1"/>
  <c r="I644" i="1"/>
  <c r="H644" i="1"/>
  <c r="G644" i="1"/>
  <c r="F644" i="1"/>
  <c r="E644" i="1"/>
  <c r="D644" i="1"/>
  <c r="N643" i="1"/>
  <c r="M643" i="1"/>
  <c r="L643" i="1"/>
  <c r="K643" i="1"/>
  <c r="J643" i="1"/>
  <c r="I643" i="1"/>
  <c r="H643" i="1"/>
  <c r="G643" i="1"/>
  <c r="F643" i="1"/>
  <c r="E643" i="1"/>
  <c r="D643" i="1"/>
  <c r="N642" i="1"/>
  <c r="M642" i="1"/>
  <c r="L642" i="1"/>
  <c r="K642" i="1"/>
  <c r="J642" i="1"/>
  <c r="I642" i="1"/>
  <c r="H642" i="1"/>
  <c r="G642" i="1"/>
  <c r="F642" i="1"/>
  <c r="E642" i="1"/>
  <c r="D642" i="1"/>
  <c r="C648" i="1"/>
  <c r="C647" i="1"/>
  <c r="C646" i="1"/>
  <c r="C644" i="1"/>
  <c r="C643" i="1"/>
  <c r="C642" i="1"/>
  <c r="DH608" i="1"/>
  <c r="CZ608" i="1"/>
  <c r="CT608" i="1"/>
  <c r="CF608" i="1"/>
  <c r="BS608" i="1"/>
  <c r="BM608" i="1"/>
  <c r="BD608" i="1"/>
  <c r="AX608" i="1"/>
  <c r="AM608" i="1"/>
  <c r="AJ608" i="1"/>
  <c r="AC608" i="1"/>
  <c r="X608" i="1"/>
  <c r="O608" i="1"/>
  <c r="B608" i="1"/>
  <c r="DH248" i="1"/>
  <c r="DH247" i="1"/>
  <c r="CZ248" i="1"/>
  <c r="CT248" i="1"/>
  <c r="CF248" i="1"/>
  <c r="BS248" i="1"/>
  <c r="BM248" i="1"/>
  <c r="BD248" i="1"/>
  <c r="AX248" i="1"/>
  <c r="AM248" i="1"/>
  <c r="AJ248" i="1"/>
  <c r="AC248" i="1"/>
  <c r="X248" i="1"/>
  <c r="O248" i="1"/>
  <c r="CZ247" i="1"/>
  <c r="CT247" i="1"/>
  <c r="CF247" i="1"/>
  <c r="BS247" i="1"/>
  <c r="BM247" i="1"/>
  <c r="BD247" i="1"/>
  <c r="AX247" i="1"/>
  <c r="AM247" i="1"/>
  <c r="AJ247" i="1"/>
  <c r="AC247" i="1"/>
  <c r="X247" i="1"/>
  <c r="O247" i="1"/>
  <c r="DH244" i="1"/>
  <c r="CZ244" i="1"/>
  <c r="CT244" i="1"/>
  <c r="CF244" i="1"/>
  <c r="BS244" i="1"/>
  <c r="BM244" i="1"/>
  <c r="BD244" i="1"/>
  <c r="AX244" i="1"/>
  <c r="AM244" i="1"/>
  <c r="AJ244" i="1"/>
  <c r="AC244" i="1"/>
  <c r="X244" i="1"/>
  <c r="O244" i="1"/>
  <c r="DN161" i="1"/>
  <c r="DN159" i="1"/>
  <c r="DM159" i="1"/>
  <c r="DK159" i="1"/>
  <c r="DJ159" i="1"/>
  <c r="DI159" i="1"/>
  <c r="DF159" i="1"/>
  <c r="DE159" i="1"/>
  <c r="DD159" i="1"/>
  <c r="DC159" i="1"/>
  <c r="DB159" i="1"/>
  <c r="DA159" i="1"/>
  <c r="CY159" i="1"/>
  <c r="CX159" i="1"/>
  <c r="CW159" i="1"/>
  <c r="CV159" i="1"/>
  <c r="CU159" i="1"/>
  <c r="CS159" i="1"/>
  <c r="CR159" i="1"/>
  <c r="CQ159" i="1"/>
  <c r="CP159" i="1"/>
  <c r="CO159" i="1"/>
  <c r="CN159" i="1"/>
  <c r="CM159" i="1"/>
  <c r="CL159" i="1"/>
  <c r="CK159" i="1"/>
  <c r="CJ159" i="1"/>
  <c r="CI159" i="1"/>
  <c r="CH159" i="1"/>
  <c r="CG159" i="1"/>
  <c r="CE159" i="1"/>
  <c r="CD159" i="1"/>
  <c r="CC159" i="1"/>
  <c r="CB159" i="1"/>
  <c r="CA159" i="1"/>
  <c r="BZ159" i="1"/>
  <c r="BY159" i="1"/>
  <c r="BX159" i="1"/>
  <c r="BW159" i="1"/>
  <c r="BV159" i="1"/>
  <c r="BU159" i="1"/>
  <c r="BT159" i="1"/>
  <c r="BR159" i="1"/>
  <c r="BQ159" i="1"/>
  <c r="BP159" i="1"/>
  <c r="BO159" i="1"/>
  <c r="BN159" i="1"/>
  <c r="BL159" i="1"/>
  <c r="BK159" i="1"/>
  <c r="BJ159" i="1"/>
  <c r="BI159" i="1"/>
  <c r="BH159" i="1"/>
  <c r="BG159" i="1"/>
  <c r="BF159" i="1"/>
  <c r="BE159" i="1"/>
  <c r="BC159" i="1"/>
  <c r="BB159" i="1"/>
  <c r="BA159" i="1"/>
  <c r="AZ159" i="1"/>
  <c r="AY159" i="1"/>
  <c r="AW159" i="1"/>
  <c r="AV159" i="1"/>
  <c r="AU159" i="1"/>
  <c r="AT159" i="1"/>
  <c r="AS159" i="1"/>
  <c r="AR159" i="1"/>
  <c r="AQ159" i="1"/>
  <c r="AP159" i="1"/>
  <c r="AO159" i="1"/>
  <c r="AN159" i="1"/>
  <c r="AL159" i="1"/>
  <c r="AK159" i="1"/>
  <c r="AI159" i="1"/>
  <c r="AH159" i="1"/>
  <c r="AG159" i="1"/>
  <c r="AF159" i="1"/>
  <c r="AE159" i="1"/>
  <c r="AD159" i="1"/>
  <c r="AB159" i="1"/>
  <c r="AA159" i="1"/>
  <c r="Z159" i="1"/>
  <c r="Y159" i="1"/>
  <c r="W159" i="1"/>
  <c r="V159" i="1"/>
  <c r="U159" i="1"/>
  <c r="T159" i="1"/>
  <c r="S159" i="1"/>
  <c r="R159" i="1"/>
  <c r="Q159" i="1"/>
  <c r="P159" i="1"/>
  <c r="N159" i="1"/>
  <c r="M159" i="1"/>
  <c r="L159" i="1"/>
  <c r="K159" i="1"/>
  <c r="J159" i="1"/>
  <c r="I159" i="1"/>
  <c r="H159" i="1"/>
  <c r="G159" i="1"/>
  <c r="F159" i="1"/>
  <c r="E159" i="1"/>
  <c r="D159" i="1"/>
  <c r="C159" i="1"/>
  <c r="DL153" i="1"/>
  <c r="DH153" i="1"/>
  <c r="CZ153" i="1"/>
  <c r="CT153" i="1"/>
  <c r="CF153" i="1"/>
  <c r="BS153" i="1"/>
  <c r="BM153" i="1"/>
  <c r="BD153" i="1"/>
  <c r="AX153" i="1"/>
  <c r="AM153" i="1"/>
  <c r="AJ153" i="1"/>
  <c r="AC153" i="1"/>
  <c r="X153" i="1"/>
  <c r="O153" i="1"/>
  <c r="DK161" i="1"/>
  <c r="DJ161" i="1"/>
  <c r="DI161" i="1"/>
  <c r="DF161" i="1"/>
  <c r="DE161" i="1"/>
  <c r="DD161" i="1"/>
  <c r="DC161" i="1"/>
  <c r="DB161" i="1"/>
  <c r="DA161" i="1"/>
  <c r="CY161" i="1"/>
  <c r="CX161" i="1"/>
  <c r="CW161" i="1"/>
  <c r="CV161" i="1"/>
  <c r="CU161" i="1"/>
  <c r="CS161" i="1"/>
  <c r="CR161" i="1"/>
  <c r="CQ161" i="1"/>
  <c r="CP161" i="1"/>
  <c r="CO161" i="1"/>
  <c r="CN161" i="1"/>
  <c r="CM161" i="1"/>
  <c r="CL161" i="1"/>
  <c r="CK161" i="1"/>
  <c r="CJ161" i="1"/>
  <c r="CI161" i="1"/>
  <c r="CH161" i="1"/>
  <c r="CG161" i="1"/>
  <c r="CE161" i="1"/>
  <c r="CD161" i="1"/>
  <c r="CC161" i="1"/>
  <c r="CB161" i="1"/>
  <c r="CA161" i="1"/>
  <c r="BZ161" i="1"/>
  <c r="BY161" i="1"/>
  <c r="BX161" i="1"/>
  <c r="BW161" i="1"/>
  <c r="BV161" i="1"/>
  <c r="BU161" i="1"/>
  <c r="BT161" i="1"/>
  <c r="BR161" i="1"/>
  <c r="BQ161" i="1"/>
  <c r="BP161" i="1"/>
  <c r="BO161" i="1"/>
  <c r="BN161" i="1"/>
  <c r="BL161" i="1"/>
  <c r="BK161" i="1"/>
  <c r="BJ161" i="1"/>
  <c r="BI161" i="1"/>
  <c r="BH161" i="1"/>
  <c r="BG161" i="1"/>
  <c r="BF161" i="1"/>
  <c r="BE161" i="1"/>
  <c r="BC161" i="1"/>
  <c r="BB161" i="1"/>
  <c r="BA161" i="1"/>
  <c r="AZ161" i="1"/>
  <c r="AY161" i="1"/>
  <c r="AW161" i="1"/>
  <c r="AV161" i="1"/>
  <c r="AU161" i="1"/>
  <c r="AT161" i="1"/>
  <c r="AS161" i="1"/>
  <c r="AR161" i="1"/>
  <c r="AQ161" i="1"/>
  <c r="AP161" i="1"/>
  <c r="AO161" i="1"/>
  <c r="AN161" i="1"/>
  <c r="AL161" i="1"/>
  <c r="AK161" i="1"/>
  <c r="AI161" i="1"/>
  <c r="AH161" i="1"/>
  <c r="AG161" i="1"/>
  <c r="AF161" i="1"/>
  <c r="AE161" i="1"/>
  <c r="AD161" i="1"/>
  <c r="AB161" i="1"/>
  <c r="AA161" i="1"/>
  <c r="Z161" i="1"/>
  <c r="Y161" i="1"/>
  <c r="W161" i="1"/>
  <c r="V161" i="1"/>
  <c r="U161" i="1"/>
  <c r="T161" i="1"/>
  <c r="S161" i="1"/>
  <c r="R161" i="1"/>
  <c r="Q161" i="1"/>
  <c r="P161" i="1"/>
  <c r="N161" i="1"/>
  <c r="M161" i="1"/>
  <c r="L161" i="1"/>
  <c r="K161" i="1"/>
  <c r="J161" i="1"/>
  <c r="I161" i="1"/>
  <c r="H161" i="1"/>
  <c r="G161" i="1"/>
  <c r="F161" i="1"/>
  <c r="E161" i="1"/>
  <c r="D161" i="1"/>
  <c r="C161" i="1"/>
  <c r="AC157" i="1"/>
  <c r="DL157" i="1"/>
  <c r="DL161" i="1"/>
  <c r="DH157" i="1"/>
  <c r="CZ157" i="1"/>
  <c r="CT157" i="1"/>
  <c r="CF157" i="1"/>
  <c r="BS157" i="1"/>
  <c r="BM157" i="1"/>
  <c r="BD157" i="1"/>
  <c r="AX157" i="1"/>
  <c r="AM157" i="1"/>
  <c r="AJ157" i="1"/>
  <c r="X157" i="1"/>
  <c r="O157" i="1"/>
  <c r="DM160" i="1"/>
  <c r="DK160" i="1"/>
  <c r="DJ160" i="1"/>
  <c r="DI160" i="1"/>
  <c r="DF160" i="1"/>
  <c r="DE160" i="1"/>
  <c r="DD160" i="1"/>
  <c r="DC160" i="1"/>
  <c r="DB160" i="1"/>
  <c r="DA160" i="1"/>
  <c r="CY160" i="1"/>
  <c r="CX160" i="1"/>
  <c r="CW160" i="1"/>
  <c r="CV160" i="1"/>
  <c r="CU160" i="1"/>
  <c r="CS160" i="1"/>
  <c r="CR160" i="1"/>
  <c r="CQ160" i="1"/>
  <c r="CP160" i="1"/>
  <c r="CO160" i="1"/>
  <c r="CN160" i="1"/>
  <c r="CM160" i="1"/>
  <c r="CL160" i="1"/>
  <c r="CK160" i="1"/>
  <c r="CJ160" i="1"/>
  <c r="CI160" i="1"/>
  <c r="CH160" i="1"/>
  <c r="CG160" i="1"/>
  <c r="CE160" i="1"/>
  <c r="CD160" i="1"/>
  <c r="CC160" i="1"/>
  <c r="CB160" i="1"/>
  <c r="CA160" i="1"/>
  <c r="BZ160" i="1"/>
  <c r="BY160" i="1"/>
  <c r="BX160" i="1"/>
  <c r="BW160" i="1"/>
  <c r="BV160" i="1"/>
  <c r="BU160" i="1"/>
  <c r="BT160" i="1"/>
  <c r="BR160" i="1"/>
  <c r="BQ160" i="1"/>
  <c r="BP160" i="1"/>
  <c r="BO160" i="1"/>
  <c r="BN160" i="1"/>
  <c r="BL160" i="1"/>
  <c r="BK160" i="1"/>
  <c r="BJ160" i="1"/>
  <c r="BI160" i="1"/>
  <c r="BH160" i="1"/>
  <c r="BG160" i="1"/>
  <c r="BF160" i="1"/>
  <c r="BE160" i="1"/>
  <c r="BC160" i="1"/>
  <c r="BB160" i="1"/>
  <c r="BA160" i="1"/>
  <c r="AZ160" i="1"/>
  <c r="AY160" i="1"/>
  <c r="AW160" i="1"/>
  <c r="AV160" i="1"/>
  <c r="AU160" i="1"/>
  <c r="AT160" i="1"/>
  <c r="AS160" i="1"/>
  <c r="AR160" i="1"/>
  <c r="AQ160" i="1"/>
  <c r="AP160" i="1"/>
  <c r="AO160" i="1"/>
  <c r="AN160" i="1"/>
  <c r="AL160" i="1"/>
  <c r="AK160" i="1"/>
  <c r="AI160" i="1"/>
  <c r="AH160" i="1"/>
  <c r="AG160" i="1"/>
  <c r="AF160" i="1"/>
  <c r="AE160" i="1"/>
  <c r="AD160" i="1"/>
  <c r="AB160" i="1"/>
  <c r="AA160" i="1"/>
  <c r="Z160" i="1"/>
  <c r="Y160" i="1"/>
  <c r="W160" i="1"/>
  <c r="V160" i="1"/>
  <c r="U160" i="1"/>
  <c r="T160" i="1"/>
  <c r="S160" i="1"/>
  <c r="R160" i="1"/>
  <c r="Q160" i="1"/>
  <c r="P160" i="1"/>
  <c r="N160" i="1"/>
  <c r="M160" i="1"/>
  <c r="L160" i="1"/>
  <c r="K160" i="1"/>
  <c r="J160" i="1"/>
  <c r="I160" i="1"/>
  <c r="H160" i="1"/>
  <c r="G160" i="1"/>
  <c r="F160" i="1"/>
  <c r="E160" i="1"/>
  <c r="D160" i="1"/>
  <c r="C160" i="1"/>
  <c r="DL741" i="1"/>
  <c r="DH741" i="1"/>
  <c r="CZ741" i="1"/>
  <c r="CT741" i="1"/>
  <c r="CF741" i="1"/>
  <c r="BS741" i="1"/>
  <c r="BM741" i="1"/>
  <c r="BD741" i="1"/>
  <c r="AX741" i="1"/>
  <c r="AM741" i="1"/>
  <c r="AJ741" i="1"/>
  <c r="AC741" i="1"/>
  <c r="X741" i="1"/>
  <c r="O741" i="1"/>
  <c r="B741" i="1"/>
  <c r="DL739" i="1"/>
  <c r="DH739" i="1"/>
  <c r="CZ739" i="1"/>
  <c r="CT739" i="1"/>
  <c r="CF739" i="1"/>
  <c r="BS739" i="1"/>
  <c r="BM739" i="1"/>
  <c r="BD739" i="1"/>
  <c r="AX739" i="1"/>
  <c r="AM739" i="1"/>
  <c r="AJ739" i="1"/>
  <c r="AC739" i="1"/>
  <c r="X739" i="1"/>
  <c r="O739" i="1"/>
  <c r="B739" i="1"/>
  <c r="DL737" i="1"/>
  <c r="DH737" i="1"/>
  <c r="CZ737" i="1"/>
  <c r="CT737" i="1"/>
  <c r="CF737" i="1"/>
  <c r="BS737" i="1"/>
  <c r="BM737" i="1"/>
  <c r="BD737" i="1"/>
  <c r="AX737" i="1"/>
  <c r="AM737" i="1"/>
  <c r="AJ737" i="1"/>
  <c r="AC737" i="1"/>
  <c r="X737" i="1"/>
  <c r="O737" i="1"/>
  <c r="B737" i="1"/>
  <c r="DL736" i="1"/>
  <c r="DH736" i="1"/>
  <c r="CZ736" i="1"/>
  <c r="CT736" i="1"/>
  <c r="CF736" i="1"/>
  <c r="BS736" i="1"/>
  <c r="BM736" i="1"/>
  <c r="BD736" i="1"/>
  <c r="AX736" i="1"/>
  <c r="AM736" i="1"/>
  <c r="AJ736" i="1"/>
  <c r="AC736" i="1"/>
  <c r="X736" i="1"/>
  <c r="O736" i="1"/>
  <c r="B736" i="1"/>
  <c r="DL735" i="1"/>
  <c r="DH735" i="1"/>
  <c r="CZ735" i="1"/>
  <c r="CT735" i="1"/>
  <c r="CF735" i="1"/>
  <c r="BS735" i="1"/>
  <c r="BM735" i="1"/>
  <c r="BD735" i="1"/>
  <c r="AX735" i="1"/>
  <c r="AM735" i="1"/>
  <c r="AJ735" i="1"/>
  <c r="AC735" i="1"/>
  <c r="X735" i="1"/>
  <c r="O735" i="1"/>
  <c r="B735" i="1"/>
  <c r="DL734" i="1"/>
  <c r="DH734" i="1"/>
  <c r="CZ734" i="1"/>
  <c r="CT734" i="1"/>
  <c r="CF734" i="1"/>
  <c r="BS734" i="1"/>
  <c r="BM734" i="1"/>
  <c r="BD734" i="1"/>
  <c r="AX734" i="1"/>
  <c r="AM734" i="1"/>
  <c r="AJ734" i="1"/>
  <c r="AC734" i="1"/>
  <c r="X734" i="1"/>
  <c r="O734" i="1"/>
  <c r="B734" i="1"/>
  <c r="DL631" i="1"/>
  <c r="DH631" i="1"/>
  <c r="CZ631" i="1"/>
  <c r="CT631" i="1"/>
  <c r="CF631" i="1"/>
  <c r="BS631" i="1"/>
  <c r="BM631" i="1"/>
  <c r="BD631" i="1"/>
  <c r="AX631" i="1"/>
  <c r="AM631" i="1"/>
  <c r="AJ631" i="1"/>
  <c r="AC631" i="1"/>
  <c r="X631" i="1"/>
  <c r="O631" i="1"/>
  <c r="B631" i="1"/>
  <c r="DL630" i="1"/>
  <c r="DH630" i="1"/>
  <c r="CZ630" i="1"/>
  <c r="CT630" i="1"/>
  <c r="CF630" i="1"/>
  <c r="BS630" i="1"/>
  <c r="BM630" i="1"/>
  <c r="BD630" i="1"/>
  <c r="AX630" i="1"/>
  <c r="AM630" i="1"/>
  <c r="AM632" i="1" s="1"/>
  <c r="AJ630" i="1"/>
  <c r="AC630" i="1"/>
  <c r="X630" i="1"/>
  <c r="O630" i="1"/>
  <c r="B630" i="1"/>
  <c r="DL629" i="1"/>
  <c r="DH629" i="1"/>
  <c r="CZ629" i="1"/>
  <c r="CT629" i="1"/>
  <c r="CF629" i="1"/>
  <c r="BS629" i="1"/>
  <c r="BM629" i="1"/>
  <c r="BD629" i="1"/>
  <c r="AX629" i="1"/>
  <c r="AM629" i="1"/>
  <c r="AJ629" i="1"/>
  <c r="AC629" i="1"/>
  <c r="X629" i="1"/>
  <c r="O629" i="1"/>
  <c r="B629" i="1"/>
  <c r="DL627" i="1"/>
  <c r="DH627" i="1"/>
  <c r="CZ627" i="1"/>
  <c r="CT627" i="1"/>
  <c r="CF627" i="1"/>
  <c r="BS627" i="1"/>
  <c r="BM627" i="1"/>
  <c r="BD627" i="1"/>
  <c r="AX627" i="1"/>
  <c r="AM627" i="1"/>
  <c r="AJ627" i="1"/>
  <c r="AC627" i="1"/>
  <c r="X627" i="1"/>
  <c r="O627" i="1"/>
  <c r="B627" i="1"/>
  <c r="DL626" i="1"/>
  <c r="DH626" i="1"/>
  <c r="CZ626" i="1"/>
  <c r="CT626" i="1"/>
  <c r="CF626" i="1"/>
  <c r="BS626" i="1"/>
  <c r="BM626" i="1"/>
  <c r="BD626" i="1"/>
  <c r="AX626" i="1"/>
  <c r="AM626" i="1"/>
  <c r="AJ626" i="1"/>
  <c r="AC626" i="1"/>
  <c r="X626" i="1"/>
  <c r="O626" i="1"/>
  <c r="B626" i="1"/>
  <c r="DL625" i="1"/>
  <c r="DH625" i="1"/>
  <c r="CZ625" i="1"/>
  <c r="CT625" i="1"/>
  <c r="DG625" i="1" s="1"/>
  <c r="DO625" i="1" s="1"/>
  <c r="CF625" i="1"/>
  <c r="BS625" i="1"/>
  <c r="BM625" i="1"/>
  <c r="BD625" i="1"/>
  <c r="AX625" i="1"/>
  <c r="AM625" i="1"/>
  <c r="AJ625" i="1"/>
  <c r="AC625" i="1"/>
  <c r="X625" i="1"/>
  <c r="O625" i="1"/>
  <c r="B625" i="1"/>
  <c r="DL624" i="1"/>
  <c r="DH624" i="1"/>
  <c r="CZ624" i="1"/>
  <c r="CT624" i="1"/>
  <c r="CF624" i="1"/>
  <c r="BS624" i="1"/>
  <c r="BM624" i="1"/>
  <c r="BD624" i="1"/>
  <c r="AX624" i="1"/>
  <c r="AM624" i="1"/>
  <c r="AJ624" i="1"/>
  <c r="AC624" i="1"/>
  <c r="X624" i="1"/>
  <c r="O624" i="1"/>
  <c r="B624" i="1"/>
  <c r="DL622" i="1"/>
  <c r="DH622" i="1"/>
  <c r="CZ622" i="1"/>
  <c r="CT622" i="1"/>
  <c r="CF622" i="1"/>
  <c r="BS622" i="1"/>
  <c r="BM622" i="1"/>
  <c r="BD622" i="1"/>
  <c r="AX622" i="1"/>
  <c r="AM622" i="1"/>
  <c r="AJ622" i="1"/>
  <c r="AC622" i="1"/>
  <c r="X622" i="1"/>
  <c r="O622" i="1"/>
  <c r="B622" i="1"/>
  <c r="DL621" i="1"/>
  <c r="DH621" i="1"/>
  <c r="CZ621" i="1"/>
  <c r="CT621" i="1"/>
  <c r="CF621" i="1"/>
  <c r="BS621" i="1"/>
  <c r="BM621" i="1"/>
  <c r="BD621" i="1"/>
  <c r="AX621" i="1"/>
  <c r="AM621" i="1"/>
  <c r="AJ621" i="1"/>
  <c r="AC621" i="1"/>
  <c r="X621" i="1"/>
  <c r="O621" i="1"/>
  <c r="B621" i="1"/>
  <c r="DL620" i="1"/>
  <c r="DH620" i="1"/>
  <c r="CZ620" i="1"/>
  <c r="CT620" i="1"/>
  <c r="CF620" i="1"/>
  <c r="BS620" i="1"/>
  <c r="BM620" i="1"/>
  <c r="BD620" i="1"/>
  <c r="AX620" i="1"/>
  <c r="AM620" i="1"/>
  <c r="DG620" i="1" s="1"/>
  <c r="DO620" i="1" s="1"/>
  <c r="AJ620" i="1"/>
  <c r="AC620" i="1"/>
  <c r="X620" i="1"/>
  <c r="O620" i="1"/>
  <c r="B620" i="1"/>
  <c r="DL474" i="1"/>
  <c r="DL473" i="1"/>
  <c r="DL472" i="1"/>
  <c r="DL471" i="1"/>
  <c r="DL470" i="1"/>
  <c r="DL469" i="1"/>
  <c r="DL552" i="1"/>
  <c r="DL551" i="1"/>
  <c r="DL550" i="1"/>
  <c r="DL549" i="1"/>
  <c r="DL548" i="1"/>
  <c r="DL547" i="1"/>
  <c r="DL546" i="1"/>
  <c r="DL619" i="1"/>
  <c r="DH619" i="1"/>
  <c r="CZ619" i="1"/>
  <c r="CT619" i="1"/>
  <c r="DG619" i="1" s="1"/>
  <c r="DO619" i="1" s="1"/>
  <c r="CF619" i="1"/>
  <c r="BS619" i="1"/>
  <c r="BM619" i="1"/>
  <c r="BD619" i="1"/>
  <c r="AX619" i="1"/>
  <c r="AM619" i="1"/>
  <c r="AJ619" i="1"/>
  <c r="AC619" i="1"/>
  <c r="X619" i="1"/>
  <c r="O619" i="1"/>
  <c r="B619" i="1"/>
  <c r="DF224" i="1"/>
  <c r="DE224" i="1"/>
  <c r="DD224" i="1"/>
  <c r="DC224" i="1"/>
  <c r="DB224" i="1"/>
  <c r="DA224" i="1"/>
  <c r="CY224" i="1"/>
  <c r="CX224" i="1"/>
  <c r="CW224" i="1"/>
  <c r="CV224" i="1"/>
  <c r="CU224" i="1"/>
  <c r="CS224" i="1"/>
  <c r="CR224" i="1"/>
  <c r="CQ224" i="1"/>
  <c r="CP224" i="1"/>
  <c r="CO224" i="1"/>
  <c r="CN224" i="1"/>
  <c r="CM224" i="1"/>
  <c r="CL224" i="1"/>
  <c r="CK224" i="1"/>
  <c r="CJ224" i="1"/>
  <c r="CI224" i="1"/>
  <c r="CH224" i="1"/>
  <c r="CG224" i="1"/>
  <c r="CE224" i="1"/>
  <c r="CD224" i="1"/>
  <c r="CC224" i="1"/>
  <c r="CB224" i="1"/>
  <c r="CA224" i="1"/>
  <c r="BZ224" i="1"/>
  <c r="BY224" i="1"/>
  <c r="BX224" i="1"/>
  <c r="BW224" i="1"/>
  <c r="BV224" i="1"/>
  <c r="BU224" i="1"/>
  <c r="BT224" i="1"/>
  <c r="BR224" i="1"/>
  <c r="BQ224" i="1"/>
  <c r="BP224" i="1"/>
  <c r="BO224" i="1"/>
  <c r="BN224" i="1"/>
  <c r="BL224" i="1"/>
  <c r="BK224" i="1"/>
  <c r="BJ224" i="1"/>
  <c r="BI224" i="1"/>
  <c r="BH224" i="1"/>
  <c r="BG224" i="1"/>
  <c r="BF224" i="1"/>
  <c r="BE224" i="1"/>
  <c r="BC224" i="1"/>
  <c r="BB224" i="1"/>
  <c r="BA224" i="1"/>
  <c r="AZ224" i="1"/>
  <c r="AY224" i="1"/>
  <c r="AW224" i="1"/>
  <c r="AV224" i="1"/>
  <c r="AU224" i="1"/>
  <c r="AT224" i="1"/>
  <c r="AS224" i="1"/>
  <c r="AR224" i="1"/>
  <c r="AQ224" i="1"/>
  <c r="AP224" i="1"/>
  <c r="AO224" i="1"/>
  <c r="AN224" i="1"/>
  <c r="AL224" i="1"/>
  <c r="AK224" i="1"/>
  <c r="AI224" i="1"/>
  <c r="AH224" i="1"/>
  <c r="AG224" i="1"/>
  <c r="AF224" i="1"/>
  <c r="AE224" i="1"/>
  <c r="AD224" i="1"/>
  <c r="AB224" i="1"/>
  <c r="AA224" i="1"/>
  <c r="Z224" i="1"/>
  <c r="Y224" i="1"/>
  <c r="W224" i="1"/>
  <c r="V224" i="1"/>
  <c r="U224" i="1"/>
  <c r="T224" i="1"/>
  <c r="S224" i="1"/>
  <c r="R224" i="1"/>
  <c r="Q224" i="1"/>
  <c r="P224" i="1"/>
  <c r="N224" i="1"/>
  <c r="M224" i="1"/>
  <c r="L224" i="1"/>
  <c r="K224" i="1"/>
  <c r="J224" i="1"/>
  <c r="I224" i="1"/>
  <c r="H224" i="1"/>
  <c r="G224" i="1"/>
  <c r="F224" i="1"/>
  <c r="E224" i="1"/>
  <c r="D224" i="1"/>
  <c r="C224" i="1"/>
  <c r="CZ236" i="1"/>
  <c r="CT236" i="1"/>
  <c r="CF236" i="1"/>
  <c r="BS236" i="1"/>
  <c r="BM236" i="1"/>
  <c r="BD236" i="1"/>
  <c r="AX236" i="1"/>
  <c r="AM236" i="1"/>
  <c r="AJ236" i="1"/>
  <c r="AC236" i="1"/>
  <c r="X236" i="1"/>
  <c r="O236" i="1"/>
  <c r="CZ235" i="1"/>
  <c r="CT235" i="1"/>
  <c r="CF235" i="1"/>
  <c r="BS235" i="1"/>
  <c r="BM235" i="1"/>
  <c r="BD235" i="1"/>
  <c r="AX235" i="1"/>
  <c r="AM235" i="1"/>
  <c r="AJ235" i="1"/>
  <c r="AC235" i="1"/>
  <c r="X235" i="1"/>
  <c r="O235" i="1"/>
  <c r="CZ234" i="1"/>
  <c r="CT234" i="1"/>
  <c r="CF234" i="1"/>
  <c r="BS234" i="1"/>
  <c r="BM234" i="1"/>
  <c r="BD234" i="1"/>
  <c r="AX234" i="1"/>
  <c r="AM234" i="1"/>
  <c r="AJ234" i="1"/>
  <c r="AC234" i="1"/>
  <c r="X234" i="1"/>
  <c r="O234" i="1"/>
  <c r="CZ233" i="1"/>
  <c r="CT233" i="1"/>
  <c r="CF233" i="1"/>
  <c r="BS233" i="1"/>
  <c r="BM233" i="1"/>
  <c r="BD233" i="1"/>
  <c r="AX233" i="1"/>
  <c r="AM233" i="1"/>
  <c r="AJ233" i="1"/>
  <c r="AC233" i="1"/>
  <c r="X233" i="1"/>
  <c r="O233" i="1"/>
  <c r="CZ232" i="1"/>
  <c r="CT232" i="1"/>
  <c r="CF232" i="1"/>
  <c r="BS232" i="1"/>
  <c r="BM232" i="1"/>
  <c r="BD232" i="1"/>
  <c r="AX232" i="1"/>
  <c r="AM232" i="1"/>
  <c r="AJ232" i="1"/>
  <c r="AC232" i="1"/>
  <c r="X232" i="1"/>
  <c r="O232" i="1"/>
  <c r="CZ231" i="1"/>
  <c r="CT231" i="1"/>
  <c r="CF231" i="1"/>
  <c r="BS231" i="1"/>
  <c r="BM231" i="1"/>
  <c r="BD231" i="1"/>
  <c r="AX231" i="1"/>
  <c r="AM231" i="1"/>
  <c r="AJ231" i="1"/>
  <c r="AC231" i="1"/>
  <c r="X231" i="1"/>
  <c r="O231" i="1"/>
  <c r="CZ230" i="1"/>
  <c r="CT230" i="1"/>
  <c r="CF230" i="1"/>
  <c r="BS230" i="1"/>
  <c r="BM230" i="1"/>
  <c r="BD230" i="1"/>
  <c r="AX230" i="1"/>
  <c r="AM230" i="1"/>
  <c r="AJ230" i="1"/>
  <c r="AC230" i="1"/>
  <c r="X230" i="1"/>
  <c r="O230" i="1"/>
  <c r="CZ229" i="1"/>
  <c r="CT229" i="1"/>
  <c r="CF229" i="1"/>
  <c r="BS229" i="1"/>
  <c r="BM229" i="1"/>
  <c r="BD229" i="1"/>
  <c r="AX229" i="1"/>
  <c r="AM229" i="1"/>
  <c r="AJ229" i="1"/>
  <c r="AC229" i="1"/>
  <c r="X229" i="1"/>
  <c r="O229" i="1"/>
  <c r="CZ228" i="1"/>
  <c r="CT228" i="1"/>
  <c r="CF228" i="1"/>
  <c r="BS228" i="1"/>
  <c r="BM228" i="1"/>
  <c r="BM224" i="1"/>
  <c r="BD228" i="1"/>
  <c r="AX228" i="1"/>
  <c r="AM228" i="1"/>
  <c r="AJ228" i="1"/>
  <c r="AC228" i="1"/>
  <c r="X228" i="1"/>
  <c r="O228" i="1"/>
  <c r="CZ227" i="1"/>
  <c r="CT227" i="1"/>
  <c r="CF227" i="1"/>
  <c r="BS227" i="1"/>
  <c r="BM227" i="1"/>
  <c r="BD227" i="1"/>
  <c r="AX227" i="1"/>
  <c r="AM227" i="1"/>
  <c r="AJ227" i="1"/>
  <c r="AJ224" i="1"/>
  <c r="AC227" i="1"/>
  <c r="X227" i="1"/>
  <c r="O227" i="1"/>
  <c r="DN114" i="1"/>
  <c r="DM114" i="1"/>
  <c r="DK114" i="1"/>
  <c r="DJ114" i="1"/>
  <c r="DI114" i="1"/>
  <c r="DF114" i="1"/>
  <c r="DE114" i="1"/>
  <c r="DD114" i="1"/>
  <c r="DC114" i="1"/>
  <c r="DB114" i="1"/>
  <c r="DA114" i="1"/>
  <c r="CY114" i="1"/>
  <c r="CX114" i="1"/>
  <c r="CW114" i="1"/>
  <c r="CV114" i="1"/>
  <c r="CU114" i="1"/>
  <c r="CS114" i="1"/>
  <c r="CR114" i="1"/>
  <c r="CQ114" i="1"/>
  <c r="CP114" i="1"/>
  <c r="CO114" i="1"/>
  <c r="CN114" i="1"/>
  <c r="CM114" i="1"/>
  <c r="CL114" i="1"/>
  <c r="CK114" i="1"/>
  <c r="CJ114" i="1"/>
  <c r="CI114" i="1"/>
  <c r="CH114" i="1"/>
  <c r="CG114" i="1"/>
  <c r="CE114" i="1"/>
  <c r="CD114" i="1"/>
  <c r="CC114" i="1"/>
  <c r="CB114" i="1"/>
  <c r="CA114" i="1"/>
  <c r="BZ114" i="1"/>
  <c r="BY114" i="1"/>
  <c r="BX114" i="1"/>
  <c r="BW114" i="1"/>
  <c r="BV114" i="1"/>
  <c r="BU114" i="1"/>
  <c r="BT114" i="1"/>
  <c r="BR114" i="1"/>
  <c r="BQ114" i="1"/>
  <c r="BP114" i="1"/>
  <c r="BO114" i="1"/>
  <c r="BN114" i="1"/>
  <c r="BL114" i="1"/>
  <c r="BK114" i="1"/>
  <c r="BJ114" i="1"/>
  <c r="BI114" i="1"/>
  <c r="BH114" i="1"/>
  <c r="BG114" i="1"/>
  <c r="BF114" i="1"/>
  <c r="BE114" i="1"/>
  <c r="BC114" i="1"/>
  <c r="BB114" i="1"/>
  <c r="BA114" i="1"/>
  <c r="AZ114" i="1"/>
  <c r="AY114" i="1"/>
  <c r="AW114" i="1"/>
  <c r="AV114" i="1"/>
  <c r="AU114" i="1"/>
  <c r="AT114" i="1"/>
  <c r="AS114" i="1"/>
  <c r="AR114" i="1"/>
  <c r="AQ114" i="1"/>
  <c r="AP114" i="1"/>
  <c r="AO114" i="1"/>
  <c r="AN114" i="1"/>
  <c r="AL114" i="1"/>
  <c r="AK114" i="1"/>
  <c r="AI114" i="1"/>
  <c r="AH114" i="1"/>
  <c r="AG114" i="1"/>
  <c r="AF114" i="1"/>
  <c r="AE114" i="1"/>
  <c r="AD114" i="1"/>
  <c r="AB114" i="1"/>
  <c r="AA114" i="1"/>
  <c r="Z114" i="1"/>
  <c r="Y114" i="1"/>
  <c r="W114" i="1"/>
  <c r="V114" i="1"/>
  <c r="U114" i="1"/>
  <c r="T114" i="1"/>
  <c r="S114" i="1"/>
  <c r="R114" i="1"/>
  <c r="Q114" i="1"/>
  <c r="P114" i="1"/>
  <c r="N114" i="1"/>
  <c r="M114" i="1"/>
  <c r="L114" i="1"/>
  <c r="K114" i="1"/>
  <c r="J114" i="1"/>
  <c r="I114" i="1"/>
  <c r="H114" i="1"/>
  <c r="G114" i="1"/>
  <c r="F114" i="1"/>
  <c r="E114" i="1"/>
  <c r="D114" i="1"/>
  <c r="C114" i="1"/>
  <c r="DN113" i="1"/>
  <c r="DN368" i="1"/>
  <c r="DM113" i="1"/>
  <c r="DK113" i="1"/>
  <c r="DK368" i="1"/>
  <c r="DJ113" i="1"/>
  <c r="DJ367" i="1"/>
  <c r="DI113" i="1"/>
  <c r="DI368" i="1"/>
  <c r="DF113" i="1"/>
  <c r="DE113" i="1"/>
  <c r="DD113" i="1"/>
  <c r="DC113" i="1"/>
  <c r="DB113" i="1"/>
  <c r="DA113" i="1"/>
  <c r="CY113" i="1"/>
  <c r="CX113" i="1"/>
  <c r="CX367" i="1"/>
  <c r="CW113" i="1"/>
  <c r="CW370" i="1"/>
  <c r="CV113" i="1"/>
  <c r="CV370" i="1"/>
  <c r="CU113" i="1"/>
  <c r="CU367" i="1"/>
  <c r="CS113" i="1"/>
  <c r="CR113" i="1"/>
  <c r="CR368" i="1"/>
  <c r="CQ113" i="1"/>
  <c r="CQ368" i="1"/>
  <c r="CP113" i="1"/>
  <c r="CP368" i="1"/>
  <c r="CO113" i="1"/>
  <c r="CO368" i="1"/>
  <c r="CN113" i="1"/>
  <c r="CM113" i="1"/>
  <c r="CM369" i="1"/>
  <c r="CL113" i="1"/>
  <c r="CL370" i="1"/>
  <c r="CK113" i="1"/>
  <c r="CK369" i="1"/>
  <c r="CJ113" i="1"/>
  <c r="CJ369" i="1"/>
  <c r="CI113" i="1"/>
  <c r="CH113" i="1"/>
  <c r="CH370" i="1"/>
  <c r="CG113" i="1"/>
  <c r="CG369" i="1"/>
  <c r="CE113" i="1"/>
  <c r="CE369" i="1"/>
  <c r="CD113" i="1"/>
  <c r="CD370" i="1"/>
  <c r="CC113" i="1"/>
  <c r="CC367" i="1"/>
  <c r="CB113" i="1"/>
  <c r="CB370" i="1"/>
  <c r="CA113" i="1"/>
  <c r="BZ113" i="1"/>
  <c r="BZ368" i="1"/>
  <c r="BY113" i="1"/>
  <c r="BY369" i="1"/>
  <c r="BX113" i="1"/>
  <c r="BX369" i="1"/>
  <c r="BW113" i="1"/>
  <c r="BW369" i="1"/>
  <c r="BV113" i="1"/>
  <c r="BV369" i="1"/>
  <c r="BU113" i="1"/>
  <c r="BU370" i="1"/>
  <c r="BT113" i="1"/>
  <c r="BT369" i="1"/>
  <c r="BR113" i="1"/>
  <c r="BR368" i="1"/>
  <c r="BR370" i="1"/>
  <c r="BQ113" i="1"/>
  <c r="BQ368" i="1"/>
  <c r="BP113" i="1"/>
  <c r="BP370" i="1"/>
  <c r="BO113" i="1"/>
  <c r="BO368" i="1"/>
  <c r="BN113" i="1"/>
  <c r="BN369" i="1"/>
  <c r="BL113" i="1"/>
  <c r="BK113" i="1"/>
  <c r="BK369" i="1"/>
  <c r="BJ113" i="1"/>
  <c r="BJ368" i="1"/>
  <c r="BI113" i="1"/>
  <c r="BH113" i="1"/>
  <c r="BG113" i="1"/>
  <c r="BG368" i="1"/>
  <c r="BF113" i="1"/>
  <c r="BF370" i="1"/>
  <c r="BE113" i="1"/>
  <c r="BC113" i="1"/>
  <c r="BB113" i="1"/>
  <c r="BB367" i="1"/>
  <c r="BA113" i="1"/>
  <c r="BA370" i="1"/>
  <c r="AZ113" i="1"/>
  <c r="AY113" i="1"/>
  <c r="AY370" i="1"/>
  <c r="AW113" i="1"/>
  <c r="AW369" i="1"/>
  <c r="AV113" i="1"/>
  <c r="AV367" i="1"/>
  <c r="AU113" i="1"/>
  <c r="AU370" i="1"/>
  <c r="AT113" i="1"/>
  <c r="AT370" i="1"/>
  <c r="AS113" i="1"/>
  <c r="AS369" i="1"/>
  <c r="AR113" i="1"/>
  <c r="AQ113" i="1"/>
  <c r="AQ370" i="1"/>
  <c r="AP113" i="1"/>
  <c r="AP370" i="1"/>
  <c r="AO113" i="1"/>
  <c r="AO369" i="1"/>
  <c r="AN113" i="1"/>
  <c r="AN368" i="1"/>
  <c r="AL113" i="1"/>
  <c r="AL367" i="1"/>
  <c r="AK113" i="1"/>
  <c r="AK368" i="1"/>
  <c r="AI113" i="1"/>
  <c r="AI367" i="1"/>
  <c r="AH113" i="1"/>
  <c r="AG113" i="1"/>
  <c r="AF113" i="1"/>
  <c r="AE113" i="1"/>
  <c r="AE370" i="1"/>
  <c r="AD113" i="1"/>
  <c r="AD368" i="1"/>
  <c r="AB113" i="1"/>
  <c r="AA113" i="1"/>
  <c r="AA369" i="1"/>
  <c r="Z113" i="1"/>
  <c r="Z368" i="1"/>
  <c r="Y113" i="1"/>
  <c r="Y367" i="1"/>
  <c r="W113" i="1"/>
  <c r="W369" i="1"/>
  <c r="V113" i="1"/>
  <c r="V368" i="1"/>
  <c r="U113" i="1"/>
  <c r="U367" i="1"/>
  <c r="T113" i="1"/>
  <c r="T368" i="1"/>
  <c r="S113" i="1"/>
  <c r="R113" i="1"/>
  <c r="Q113" i="1"/>
  <c r="Q367" i="1"/>
  <c r="P113" i="1"/>
  <c r="P367" i="1"/>
  <c r="N113" i="1"/>
  <c r="M113" i="1"/>
  <c r="M369" i="1"/>
  <c r="L113" i="1"/>
  <c r="L370" i="1"/>
  <c r="K113" i="1"/>
  <c r="K369" i="1"/>
  <c r="J113" i="1"/>
  <c r="I113" i="1"/>
  <c r="I369" i="1"/>
  <c r="H113" i="1"/>
  <c r="H370" i="1"/>
  <c r="G113" i="1"/>
  <c r="G369" i="1"/>
  <c r="F113" i="1"/>
  <c r="E113" i="1"/>
  <c r="D113" i="1"/>
  <c r="D369" i="1"/>
  <c r="C113" i="1"/>
  <c r="C368" i="1"/>
  <c r="DN112" i="1"/>
  <c r="DM112" i="1"/>
  <c r="DK112" i="1"/>
  <c r="DJ112" i="1"/>
  <c r="DI112" i="1"/>
  <c r="DF112" i="1"/>
  <c r="DE112" i="1"/>
  <c r="DD112" i="1"/>
  <c r="DC112" i="1"/>
  <c r="DB112" i="1"/>
  <c r="DA112" i="1"/>
  <c r="CY112" i="1"/>
  <c r="CX112" i="1"/>
  <c r="CW112" i="1"/>
  <c r="CV112" i="1"/>
  <c r="CU112" i="1"/>
  <c r="CS112" i="1"/>
  <c r="CR112" i="1"/>
  <c r="CQ112" i="1"/>
  <c r="CP112" i="1"/>
  <c r="CO112" i="1"/>
  <c r="CN112" i="1"/>
  <c r="CM112" i="1"/>
  <c r="CL112" i="1"/>
  <c r="CK112" i="1"/>
  <c r="CJ112" i="1"/>
  <c r="CI112" i="1"/>
  <c r="CH112" i="1"/>
  <c r="CG112" i="1"/>
  <c r="CE112" i="1"/>
  <c r="CD112" i="1"/>
  <c r="CC112" i="1"/>
  <c r="CB112" i="1"/>
  <c r="CA112" i="1"/>
  <c r="BZ112" i="1"/>
  <c r="BY112" i="1"/>
  <c r="BX112" i="1"/>
  <c r="BW112" i="1"/>
  <c r="BV112" i="1"/>
  <c r="BU112" i="1"/>
  <c r="BT112" i="1"/>
  <c r="BR112" i="1"/>
  <c r="BQ112" i="1"/>
  <c r="BP112" i="1"/>
  <c r="BO112" i="1"/>
  <c r="BN112" i="1"/>
  <c r="BL112" i="1"/>
  <c r="BK112" i="1"/>
  <c r="BJ112" i="1"/>
  <c r="BI112" i="1"/>
  <c r="BH112" i="1"/>
  <c r="BG112" i="1"/>
  <c r="BF112" i="1"/>
  <c r="BE112" i="1"/>
  <c r="BC112" i="1"/>
  <c r="BB112" i="1"/>
  <c r="BA112" i="1"/>
  <c r="AZ112" i="1"/>
  <c r="AY112" i="1"/>
  <c r="AW112" i="1"/>
  <c r="AV112" i="1"/>
  <c r="AU112" i="1"/>
  <c r="AT112" i="1"/>
  <c r="AS112" i="1"/>
  <c r="AR112" i="1"/>
  <c r="AQ112" i="1"/>
  <c r="AP112" i="1"/>
  <c r="AO112" i="1"/>
  <c r="AN112" i="1"/>
  <c r="AL112" i="1"/>
  <c r="AK112" i="1"/>
  <c r="AI112" i="1"/>
  <c r="AH112" i="1"/>
  <c r="AG112" i="1"/>
  <c r="AF112" i="1"/>
  <c r="AE112" i="1"/>
  <c r="AD112" i="1"/>
  <c r="AB112" i="1"/>
  <c r="AA112" i="1"/>
  <c r="Z112" i="1"/>
  <c r="Y112" i="1"/>
  <c r="W112" i="1"/>
  <c r="V112" i="1"/>
  <c r="U112" i="1"/>
  <c r="T112" i="1"/>
  <c r="S112" i="1"/>
  <c r="R112" i="1"/>
  <c r="Q112" i="1"/>
  <c r="P112" i="1"/>
  <c r="N112" i="1"/>
  <c r="M112" i="1"/>
  <c r="L112" i="1"/>
  <c r="K112" i="1"/>
  <c r="J112" i="1"/>
  <c r="I112" i="1"/>
  <c r="H112" i="1"/>
  <c r="G112" i="1"/>
  <c r="F112" i="1"/>
  <c r="E112" i="1"/>
  <c r="D112" i="1"/>
  <c r="C112" i="1"/>
  <c r="DN111" i="1"/>
  <c r="DM111" i="1"/>
  <c r="DK111" i="1"/>
  <c r="DJ111" i="1"/>
  <c r="DI111" i="1"/>
  <c r="DF111" i="1"/>
  <c r="DE111" i="1"/>
  <c r="DD111" i="1"/>
  <c r="DC111" i="1"/>
  <c r="DB111" i="1"/>
  <c r="DA111" i="1"/>
  <c r="CY111" i="1"/>
  <c r="CX111" i="1"/>
  <c r="CW111" i="1"/>
  <c r="CV111" i="1"/>
  <c r="CU111" i="1"/>
  <c r="CS111" i="1"/>
  <c r="CR111" i="1"/>
  <c r="CQ111" i="1"/>
  <c r="CP111" i="1"/>
  <c r="CO111" i="1"/>
  <c r="CN111" i="1"/>
  <c r="CM111" i="1"/>
  <c r="CL111" i="1"/>
  <c r="CK111" i="1"/>
  <c r="CJ111" i="1"/>
  <c r="CI111" i="1"/>
  <c r="CH111" i="1"/>
  <c r="CG111" i="1"/>
  <c r="CE111" i="1"/>
  <c r="CD111" i="1"/>
  <c r="CC111" i="1"/>
  <c r="CB111" i="1"/>
  <c r="CA111" i="1"/>
  <c r="BZ111" i="1"/>
  <c r="BY111" i="1"/>
  <c r="BX111" i="1"/>
  <c r="BW111" i="1"/>
  <c r="BV111" i="1"/>
  <c r="BU111" i="1"/>
  <c r="BT111" i="1"/>
  <c r="BR111" i="1"/>
  <c r="BQ111" i="1"/>
  <c r="BP111" i="1"/>
  <c r="BO111" i="1"/>
  <c r="BN111" i="1"/>
  <c r="BL111" i="1"/>
  <c r="BK111" i="1"/>
  <c r="BJ111" i="1"/>
  <c r="BI111" i="1"/>
  <c r="BH111" i="1"/>
  <c r="BG111" i="1"/>
  <c r="BF111" i="1"/>
  <c r="BE111" i="1"/>
  <c r="BC111" i="1"/>
  <c r="BB111" i="1"/>
  <c r="BA111" i="1"/>
  <c r="AZ111" i="1"/>
  <c r="AY111" i="1"/>
  <c r="AW111" i="1"/>
  <c r="AV111" i="1"/>
  <c r="AU111" i="1"/>
  <c r="AT111" i="1"/>
  <c r="AS111" i="1"/>
  <c r="AR111" i="1"/>
  <c r="AQ111" i="1"/>
  <c r="AP111" i="1"/>
  <c r="AO111" i="1"/>
  <c r="AN111" i="1"/>
  <c r="AL111" i="1"/>
  <c r="AK111" i="1"/>
  <c r="AI111" i="1"/>
  <c r="AH111" i="1"/>
  <c r="AG111" i="1"/>
  <c r="AF111" i="1"/>
  <c r="AE111" i="1"/>
  <c r="AD111" i="1"/>
  <c r="AB111" i="1"/>
  <c r="AA111" i="1"/>
  <c r="Z111" i="1"/>
  <c r="Y111" i="1"/>
  <c r="W111" i="1"/>
  <c r="V111" i="1"/>
  <c r="U111" i="1"/>
  <c r="T111" i="1"/>
  <c r="S111" i="1"/>
  <c r="R111" i="1"/>
  <c r="Q111" i="1"/>
  <c r="P111" i="1"/>
  <c r="N111" i="1"/>
  <c r="M111" i="1"/>
  <c r="L111" i="1"/>
  <c r="K111" i="1"/>
  <c r="J111" i="1"/>
  <c r="I111" i="1"/>
  <c r="H111" i="1"/>
  <c r="G111" i="1"/>
  <c r="F111" i="1"/>
  <c r="E111" i="1"/>
  <c r="D111" i="1"/>
  <c r="C111" i="1"/>
  <c r="DN110" i="1"/>
  <c r="DM110" i="1"/>
  <c r="DK110" i="1"/>
  <c r="DJ110" i="1"/>
  <c r="DI110" i="1"/>
  <c r="DF110" i="1"/>
  <c r="DE110" i="1"/>
  <c r="DD110" i="1"/>
  <c r="DC110" i="1"/>
  <c r="DB110" i="1"/>
  <c r="DA110" i="1"/>
  <c r="CY110" i="1"/>
  <c r="CX110" i="1"/>
  <c r="CW110" i="1"/>
  <c r="CV110" i="1"/>
  <c r="CU110" i="1"/>
  <c r="CS110" i="1"/>
  <c r="CR110" i="1"/>
  <c r="CQ110" i="1"/>
  <c r="CP110" i="1"/>
  <c r="CO110" i="1"/>
  <c r="CN110" i="1"/>
  <c r="CM110" i="1"/>
  <c r="CL110" i="1"/>
  <c r="CK110" i="1"/>
  <c r="CJ110" i="1"/>
  <c r="CI110" i="1"/>
  <c r="CH110" i="1"/>
  <c r="CG110" i="1"/>
  <c r="CE110" i="1"/>
  <c r="CD110" i="1"/>
  <c r="CC110" i="1"/>
  <c r="CB110" i="1"/>
  <c r="CA110" i="1"/>
  <c r="BZ110" i="1"/>
  <c r="BY110" i="1"/>
  <c r="BX110" i="1"/>
  <c r="BW110" i="1"/>
  <c r="BV110" i="1"/>
  <c r="BU110" i="1"/>
  <c r="BT110" i="1"/>
  <c r="BR110" i="1"/>
  <c r="BQ110" i="1"/>
  <c r="BP110" i="1"/>
  <c r="BO110" i="1"/>
  <c r="BN110" i="1"/>
  <c r="BL110" i="1"/>
  <c r="BK110" i="1"/>
  <c r="BJ110" i="1"/>
  <c r="BI110" i="1"/>
  <c r="BH110" i="1"/>
  <c r="BG110" i="1"/>
  <c r="BF110" i="1"/>
  <c r="BE110" i="1"/>
  <c r="BC110" i="1"/>
  <c r="BB110" i="1"/>
  <c r="BA110" i="1"/>
  <c r="AZ110" i="1"/>
  <c r="AY110" i="1"/>
  <c r="AW110" i="1"/>
  <c r="AV110" i="1"/>
  <c r="AU110" i="1"/>
  <c r="AT110" i="1"/>
  <c r="AS110" i="1"/>
  <c r="AR110" i="1"/>
  <c r="AQ110" i="1"/>
  <c r="AP110" i="1"/>
  <c r="AO110" i="1"/>
  <c r="AN110" i="1"/>
  <c r="AL110" i="1"/>
  <c r="AK110" i="1"/>
  <c r="AI110" i="1"/>
  <c r="AH110" i="1"/>
  <c r="AG110" i="1"/>
  <c r="AF110" i="1"/>
  <c r="AE110" i="1"/>
  <c r="AD110" i="1"/>
  <c r="AB110" i="1"/>
  <c r="AA110" i="1"/>
  <c r="Z110" i="1"/>
  <c r="Y110" i="1"/>
  <c r="W110" i="1"/>
  <c r="V110" i="1"/>
  <c r="U110" i="1"/>
  <c r="T110" i="1"/>
  <c r="S110" i="1"/>
  <c r="R110" i="1"/>
  <c r="Q110" i="1"/>
  <c r="P110" i="1"/>
  <c r="N110" i="1"/>
  <c r="M110" i="1"/>
  <c r="L110" i="1"/>
  <c r="K110" i="1"/>
  <c r="J110" i="1"/>
  <c r="I110" i="1"/>
  <c r="H110" i="1"/>
  <c r="G110" i="1"/>
  <c r="F110" i="1"/>
  <c r="E110" i="1"/>
  <c r="D110" i="1"/>
  <c r="C110" i="1"/>
  <c r="DN109" i="1"/>
  <c r="DM109" i="1"/>
  <c r="DK109" i="1"/>
  <c r="DJ109" i="1"/>
  <c r="DI109" i="1"/>
  <c r="DF109" i="1"/>
  <c r="DE109" i="1"/>
  <c r="DD109" i="1"/>
  <c r="DC109" i="1"/>
  <c r="DB109" i="1"/>
  <c r="DA109" i="1"/>
  <c r="CY109" i="1"/>
  <c r="CX109" i="1"/>
  <c r="CW109" i="1"/>
  <c r="CV109" i="1"/>
  <c r="CU109" i="1"/>
  <c r="CS109" i="1"/>
  <c r="CR109" i="1"/>
  <c r="CQ109" i="1"/>
  <c r="CP109" i="1"/>
  <c r="CO109" i="1"/>
  <c r="CN109" i="1"/>
  <c r="CM109" i="1"/>
  <c r="CL109" i="1"/>
  <c r="CK109" i="1"/>
  <c r="CJ109" i="1"/>
  <c r="CI109" i="1"/>
  <c r="CH109" i="1"/>
  <c r="CG109" i="1"/>
  <c r="CE109" i="1"/>
  <c r="CD109" i="1"/>
  <c r="CC109" i="1"/>
  <c r="CB109" i="1"/>
  <c r="CA109" i="1"/>
  <c r="BZ109" i="1"/>
  <c r="BY109" i="1"/>
  <c r="BX109" i="1"/>
  <c r="BW109" i="1"/>
  <c r="BV109" i="1"/>
  <c r="BU109" i="1"/>
  <c r="BT109" i="1"/>
  <c r="BR109" i="1"/>
  <c r="BQ109" i="1"/>
  <c r="BP109" i="1"/>
  <c r="BO109" i="1"/>
  <c r="BN109" i="1"/>
  <c r="BL109" i="1"/>
  <c r="BK109" i="1"/>
  <c r="BJ109" i="1"/>
  <c r="BI109" i="1"/>
  <c r="BH109" i="1"/>
  <c r="BG109" i="1"/>
  <c r="BF109" i="1"/>
  <c r="BE109" i="1"/>
  <c r="BC109" i="1"/>
  <c r="BB109" i="1"/>
  <c r="BA109" i="1"/>
  <c r="AZ109" i="1"/>
  <c r="AY109" i="1"/>
  <c r="AW109" i="1"/>
  <c r="AV109" i="1"/>
  <c r="AU109" i="1"/>
  <c r="AT109" i="1"/>
  <c r="AS109" i="1"/>
  <c r="AR109" i="1"/>
  <c r="AQ109" i="1"/>
  <c r="AP109" i="1"/>
  <c r="AO109" i="1"/>
  <c r="AN109" i="1"/>
  <c r="AL109" i="1"/>
  <c r="AK109" i="1"/>
  <c r="AI109" i="1"/>
  <c r="AH109" i="1"/>
  <c r="AG109" i="1"/>
  <c r="AF109" i="1"/>
  <c r="AE109" i="1"/>
  <c r="AD109" i="1"/>
  <c r="AB109" i="1"/>
  <c r="AA109" i="1"/>
  <c r="Z109" i="1"/>
  <c r="Y109" i="1"/>
  <c r="W109" i="1"/>
  <c r="V109" i="1"/>
  <c r="U109" i="1"/>
  <c r="T109" i="1"/>
  <c r="S109" i="1"/>
  <c r="R109" i="1"/>
  <c r="Q109" i="1"/>
  <c r="P109" i="1"/>
  <c r="N109" i="1"/>
  <c r="M109" i="1"/>
  <c r="L109" i="1"/>
  <c r="K109" i="1"/>
  <c r="J109" i="1"/>
  <c r="I109" i="1"/>
  <c r="H109" i="1"/>
  <c r="G109" i="1"/>
  <c r="F109" i="1"/>
  <c r="E109" i="1"/>
  <c r="D109" i="1"/>
  <c r="C109" i="1"/>
  <c r="DN108" i="1"/>
  <c r="DM108" i="1"/>
  <c r="DK108" i="1"/>
  <c r="DJ108" i="1"/>
  <c r="DI108" i="1"/>
  <c r="DF108" i="1"/>
  <c r="DE108" i="1"/>
  <c r="DD108" i="1"/>
  <c r="DC108" i="1"/>
  <c r="DB108" i="1"/>
  <c r="DA108" i="1"/>
  <c r="CY108" i="1"/>
  <c r="CX108" i="1"/>
  <c r="CW108" i="1"/>
  <c r="CV108" i="1"/>
  <c r="CU108" i="1"/>
  <c r="CS108" i="1"/>
  <c r="CR108" i="1"/>
  <c r="CQ108" i="1"/>
  <c r="CP108" i="1"/>
  <c r="CO108" i="1"/>
  <c r="CN108" i="1"/>
  <c r="CM108" i="1"/>
  <c r="CL108" i="1"/>
  <c r="CK108" i="1"/>
  <c r="CJ108" i="1"/>
  <c r="CI108" i="1"/>
  <c r="CH108" i="1"/>
  <c r="CG108" i="1"/>
  <c r="CE108" i="1"/>
  <c r="CD108" i="1"/>
  <c r="CC108" i="1"/>
  <c r="CB108" i="1"/>
  <c r="CA108" i="1"/>
  <c r="BZ108" i="1"/>
  <c r="BY108" i="1"/>
  <c r="BX108" i="1"/>
  <c r="BW108" i="1"/>
  <c r="BV108" i="1"/>
  <c r="BU108" i="1"/>
  <c r="BT108" i="1"/>
  <c r="BR108" i="1"/>
  <c r="BQ108" i="1"/>
  <c r="BP108" i="1"/>
  <c r="BO108" i="1"/>
  <c r="BN108" i="1"/>
  <c r="BL108" i="1"/>
  <c r="BK108" i="1"/>
  <c r="BJ108" i="1"/>
  <c r="BI108" i="1"/>
  <c r="BH108" i="1"/>
  <c r="BG108" i="1"/>
  <c r="BF108" i="1"/>
  <c r="BE108" i="1"/>
  <c r="BC108" i="1"/>
  <c r="BB108" i="1"/>
  <c r="BA108" i="1"/>
  <c r="AZ108" i="1"/>
  <c r="AY108" i="1"/>
  <c r="AW108" i="1"/>
  <c r="AV108" i="1"/>
  <c r="AU108" i="1"/>
  <c r="AT108" i="1"/>
  <c r="AS108" i="1"/>
  <c r="AR108" i="1"/>
  <c r="AQ108" i="1"/>
  <c r="AP108" i="1"/>
  <c r="AO108" i="1"/>
  <c r="AN108" i="1"/>
  <c r="AL108" i="1"/>
  <c r="AK108" i="1"/>
  <c r="AI108" i="1"/>
  <c r="AH108" i="1"/>
  <c r="AG108" i="1"/>
  <c r="AF108" i="1"/>
  <c r="AE108" i="1"/>
  <c r="AD108" i="1"/>
  <c r="AB108" i="1"/>
  <c r="AA108" i="1"/>
  <c r="Z108" i="1"/>
  <c r="Y108" i="1"/>
  <c r="W108" i="1"/>
  <c r="V108" i="1"/>
  <c r="U108" i="1"/>
  <c r="T108" i="1"/>
  <c r="S108" i="1"/>
  <c r="R108" i="1"/>
  <c r="Q108" i="1"/>
  <c r="P108" i="1"/>
  <c r="N108" i="1"/>
  <c r="M108" i="1"/>
  <c r="L108" i="1"/>
  <c r="K108" i="1"/>
  <c r="J108" i="1"/>
  <c r="I108" i="1"/>
  <c r="H108" i="1"/>
  <c r="G108" i="1"/>
  <c r="F108" i="1"/>
  <c r="E108" i="1"/>
  <c r="D108" i="1"/>
  <c r="C108" i="1"/>
  <c r="DN106" i="1"/>
  <c r="DM106" i="1"/>
  <c r="DK106" i="1"/>
  <c r="DJ106" i="1"/>
  <c r="DI106" i="1"/>
  <c r="DF106" i="1"/>
  <c r="DE106" i="1"/>
  <c r="DD106" i="1"/>
  <c r="DC106" i="1"/>
  <c r="DB106" i="1"/>
  <c r="DA106" i="1"/>
  <c r="CY106" i="1"/>
  <c r="CX106" i="1"/>
  <c r="CW106" i="1"/>
  <c r="CV106" i="1"/>
  <c r="CU106" i="1"/>
  <c r="CS106" i="1"/>
  <c r="CR106" i="1"/>
  <c r="CQ106" i="1"/>
  <c r="CP106" i="1"/>
  <c r="CO106" i="1"/>
  <c r="CN106" i="1"/>
  <c r="CM106" i="1"/>
  <c r="CL106" i="1"/>
  <c r="CK106" i="1"/>
  <c r="CJ106" i="1"/>
  <c r="CI106" i="1"/>
  <c r="CH106" i="1"/>
  <c r="CG106" i="1"/>
  <c r="CE106" i="1"/>
  <c r="CD106" i="1"/>
  <c r="CC106" i="1"/>
  <c r="CB106" i="1"/>
  <c r="CA106" i="1"/>
  <c r="BZ106" i="1"/>
  <c r="BY106" i="1"/>
  <c r="BX106" i="1"/>
  <c r="BW106" i="1"/>
  <c r="BV106" i="1"/>
  <c r="BU106" i="1"/>
  <c r="BT106" i="1"/>
  <c r="BR106" i="1"/>
  <c r="BQ106" i="1"/>
  <c r="BP106" i="1"/>
  <c r="BO106" i="1"/>
  <c r="BN106" i="1"/>
  <c r="BL106" i="1"/>
  <c r="BK106" i="1"/>
  <c r="BJ106" i="1"/>
  <c r="BI106" i="1"/>
  <c r="BH106" i="1"/>
  <c r="BG106" i="1"/>
  <c r="BF106" i="1"/>
  <c r="BE106" i="1"/>
  <c r="BC106" i="1"/>
  <c r="BB106" i="1"/>
  <c r="BA106" i="1"/>
  <c r="AZ106" i="1"/>
  <c r="AY106" i="1"/>
  <c r="AW106" i="1"/>
  <c r="AV106" i="1"/>
  <c r="AU106" i="1"/>
  <c r="AT106" i="1"/>
  <c r="AS106" i="1"/>
  <c r="AR106" i="1"/>
  <c r="AQ106" i="1"/>
  <c r="AP106" i="1"/>
  <c r="AO106" i="1"/>
  <c r="AN106" i="1"/>
  <c r="AL106" i="1"/>
  <c r="AK106" i="1"/>
  <c r="AI106" i="1"/>
  <c r="AH106" i="1"/>
  <c r="AG106" i="1"/>
  <c r="AF106" i="1"/>
  <c r="AE106" i="1"/>
  <c r="AD106" i="1"/>
  <c r="AB106" i="1"/>
  <c r="AA106" i="1"/>
  <c r="Z106" i="1"/>
  <c r="Y106" i="1"/>
  <c r="W106" i="1"/>
  <c r="V106" i="1"/>
  <c r="U106" i="1"/>
  <c r="T106" i="1"/>
  <c r="S106" i="1"/>
  <c r="R106" i="1"/>
  <c r="Q106" i="1"/>
  <c r="P106" i="1"/>
  <c r="N106" i="1"/>
  <c r="M106" i="1"/>
  <c r="L106" i="1"/>
  <c r="K106" i="1"/>
  <c r="J106" i="1"/>
  <c r="I106" i="1"/>
  <c r="H106" i="1"/>
  <c r="G106" i="1"/>
  <c r="F106" i="1"/>
  <c r="E106" i="1"/>
  <c r="D106" i="1"/>
  <c r="C106" i="1"/>
  <c r="DN105" i="1"/>
  <c r="DM105" i="1"/>
  <c r="DK105" i="1"/>
  <c r="DJ105" i="1"/>
  <c r="DI105" i="1"/>
  <c r="DF105" i="1"/>
  <c r="DE105" i="1"/>
  <c r="DD105" i="1"/>
  <c r="DC105" i="1"/>
  <c r="DB105" i="1"/>
  <c r="DA105" i="1"/>
  <c r="CY105" i="1"/>
  <c r="CX105" i="1"/>
  <c r="CW105" i="1"/>
  <c r="CV105" i="1"/>
  <c r="CU105" i="1"/>
  <c r="CS105" i="1"/>
  <c r="CR105" i="1"/>
  <c r="CQ105" i="1"/>
  <c r="CP105" i="1"/>
  <c r="CO105" i="1"/>
  <c r="CN105" i="1"/>
  <c r="CM105" i="1"/>
  <c r="CL105" i="1"/>
  <c r="CK105" i="1"/>
  <c r="CJ105" i="1"/>
  <c r="CI105" i="1"/>
  <c r="CH105" i="1"/>
  <c r="CG105" i="1"/>
  <c r="CE105" i="1"/>
  <c r="CD105" i="1"/>
  <c r="CC105" i="1"/>
  <c r="CB105" i="1"/>
  <c r="CA105" i="1"/>
  <c r="BZ105" i="1"/>
  <c r="BY105" i="1"/>
  <c r="BX105" i="1"/>
  <c r="BW105" i="1"/>
  <c r="BV105" i="1"/>
  <c r="BU105" i="1"/>
  <c r="BT105" i="1"/>
  <c r="BR105" i="1"/>
  <c r="BQ105" i="1"/>
  <c r="BP105" i="1"/>
  <c r="BO105" i="1"/>
  <c r="BN105" i="1"/>
  <c r="BL105" i="1"/>
  <c r="BK105" i="1"/>
  <c r="BJ105" i="1"/>
  <c r="BI105" i="1"/>
  <c r="BH105" i="1"/>
  <c r="BG105" i="1"/>
  <c r="BF105" i="1"/>
  <c r="BE105" i="1"/>
  <c r="BC105" i="1"/>
  <c r="BB105" i="1"/>
  <c r="BA105" i="1"/>
  <c r="AZ105" i="1"/>
  <c r="AY105" i="1"/>
  <c r="AW105" i="1"/>
  <c r="AV105" i="1"/>
  <c r="AU105" i="1"/>
  <c r="AT105" i="1"/>
  <c r="AS105" i="1"/>
  <c r="AR105" i="1"/>
  <c r="AQ105" i="1"/>
  <c r="AP105" i="1"/>
  <c r="AO105" i="1"/>
  <c r="AN105" i="1"/>
  <c r="AL105" i="1"/>
  <c r="AK105" i="1"/>
  <c r="AI105" i="1"/>
  <c r="AH105" i="1"/>
  <c r="AG105" i="1"/>
  <c r="AF105" i="1"/>
  <c r="AE105" i="1"/>
  <c r="AD105" i="1"/>
  <c r="AB105" i="1"/>
  <c r="AA105" i="1"/>
  <c r="Z105" i="1"/>
  <c r="Y105" i="1"/>
  <c r="W105" i="1"/>
  <c r="V105" i="1"/>
  <c r="U105" i="1"/>
  <c r="T105" i="1"/>
  <c r="S105" i="1"/>
  <c r="R105" i="1"/>
  <c r="Q105" i="1"/>
  <c r="P105" i="1"/>
  <c r="N105" i="1"/>
  <c r="M105" i="1"/>
  <c r="L105" i="1"/>
  <c r="K105" i="1"/>
  <c r="J105" i="1"/>
  <c r="I105" i="1"/>
  <c r="H105" i="1"/>
  <c r="G105" i="1"/>
  <c r="F105" i="1"/>
  <c r="E105" i="1"/>
  <c r="D105" i="1"/>
  <c r="C105" i="1"/>
  <c r="DN104" i="1"/>
  <c r="DM104" i="1"/>
  <c r="DK104" i="1"/>
  <c r="DJ104" i="1"/>
  <c r="DI104" i="1"/>
  <c r="DF104" i="1"/>
  <c r="DE104" i="1"/>
  <c r="DD104" i="1"/>
  <c r="DC104" i="1"/>
  <c r="DB104" i="1"/>
  <c r="DA104" i="1"/>
  <c r="CY104" i="1"/>
  <c r="CX104" i="1"/>
  <c r="CW104" i="1"/>
  <c r="CV104" i="1"/>
  <c r="CU104" i="1"/>
  <c r="CS104" i="1"/>
  <c r="CR104" i="1"/>
  <c r="CQ104" i="1"/>
  <c r="CP104" i="1"/>
  <c r="CO104" i="1"/>
  <c r="CN104" i="1"/>
  <c r="CM104" i="1"/>
  <c r="CL104" i="1"/>
  <c r="CK104" i="1"/>
  <c r="CJ104" i="1"/>
  <c r="CI104" i="1"/>
  <c r="CH104" i="1"/>
  <c r="CG104" i="1"/>
  <c r="CE104" i="1"/>
  <c r="CD104" i="1"/>
  <c r="CC104" i="1"/>
  <c r="CB104" i="1"/>
  <c r="CA104" i="1"/>
  <c r="BZ104" i="1"/>
  <c r="BY104" i="1"/>
  <c r="BX104" i="1"/>
  <c r="BW104" i="1"/>
  <c r="BV104" i="1"/>
  <c r="BU104" i="1"/>
  <c r="BT104" i="1"/>
  <c r="BR104" i="1"/>
  <c r="BQ104" i="1"/>
  <c r="BP104" i="1"/>
  <c r="BO104" i="1"/>
  <c r="BN104" i="1"/>
  <c r="BL104" i="1"/>
  <c r="BK104" i="1"/>
  <c r="BJ104" i="1"/>
  <c r="BI104" i="1"/>
  <c r="BH104" i="1"/>
  <c r="BG104" i="1"/>
  <c r="BF104" i="1"/>
  <c r="BE104" i="1"/>
  <c r="BC104" i="1"/>
  <c r="BB104" i="1"/>
  <c r="BA104" i="1"/>
  <c r="AZ104" i="1"/>
  <c r="AY104" i="1"/>
  <c r="AW104" i="1"/>
  <c r="AV104" i="1"/>
  <c r="AU104" i="1"/>
  <c r="AT104" i="1"/>
  <c r="AS104" i="1"/>
  <c r="AR104" i="1"/>
  <c r="AQ104" i="1"/>
  <c r="AP104" i="1"/>
  <c r="AO104" i="1"/>
  <c r="AN104" i="1"/>
  <c r="AL104" i="1"/>
  <c r="AK104" i="1"/>
  <c r="AI104" i="1"/>
  <c r="AH104" i="1"/>
  <c r="AG104" i="1"/>
  <c r="AF104" i="1"/>
  <c r="AE104" i="1"/>
  <c r="AD104" i="1"/>
  <c r="AB104" i="1"/>
  <c r="AA104" i="1"/>
  <c r="Z104" i="1"/>
  <c r="Y104" i="1"/>
  <c r="W104" i="1"/>
  <c r="V104" i="1"/>
  <c r="U104" i="1"/>
  <c r="T104" i="1"/>
  <c r="S104" i="1"/>
  <c r="R104" i="1"/>
  <c r="Q104" i="1"/>
  <c r="P104" i="1"/>
  <c r="N104" i="1"/>
  <c r="M104" i="1"/>
  <c r="L104" i="1"/>
  <c r="K104" i="1"/>
  <c r="J104" i="1"/>
  <c r="I104" i="1"/>
  <c r="H104" i="1"/>
  <c r="G104" i="1"/>
  <c r="F104" i="1"/>
  <c r="E104" i="1"/>
  <c r="D104" i="1"/>
  <c r="C104" i="1"/>
  <c r="DN103" i="1"/>
  <c r="DM103" i="1"/>
  <c r="DK103" i="1"/>
  <c r="DJ103" i="1"/>
  <c r="DI103" i="1"/>
  <c r="DF103" i="1"/>
  <c r="DE103" i="1"/>
  <c r="DD103" i="1"/>
  <c r="DC103" i="1"/>
  <c r="DB103" i="1"/>
  <c r="DA103" i="1"/>
  <c r="CY103" i="1"/>
  <c r="CX103" i="1"/>
  <c r="CW103" i="1"/>
  <c r="CV103" i="1"/>
  <c r="CU103" i="1"/>
  <c r="CS103" i="1"/>
  <c r="CR103" i="1"/>
  <c r="CQ103" i="1"/>
  <c r="CP103" i="1"/>
  <c r="CO103" i="1"/>
  <c r="CN103" i="1"/>
  <c r="CM103" i="1"/>
  <c r="CL103" i="1"/>
  <c r="CK103" i="1"/>
  <c r="CJ103" i="1"/>
  <c r="CI103" i="1"/>
  <c r="CH103" i="1"/>
  <c r="CG103" i="1"/>
  <c r="CE103" i="1"/>
  <c r="CD103" i="1"/>
  <c r="CC103" i="1"/>
  <c r="CB103" i="1"/>
  <c r="CA103" i="1"/>
  <c r="BZ103" i="1"/>
  <c r="BY103" i="1"/>
  <c r="BX103" i="1"/>
  <c r="BW103" i="1"/>
  <c r="BV103" i="1"/>
  <c r="BU103" i="1"/>
  <c r="BT103" i="1"/>
  <c r="BR103" i="1"/>
  <c r="BQ103" i="1"/>
  <c r="BP103" i="1"/>
  <c r="BO103" i="1"/>
  <c r="BN103" i="1"/>
  <c r="BL103" i="1"/>
  <c r="BK103" i="1"/>
  <c r="BJ103" i="1"/>
  <c r="BI103" i="1"/>
  <c r="BH103" i="1"/>
  <c r="BG103" i="1"/>
  <c r="BF103" i="1"/>
  <c r="BE103" i="1"/>
  <c r="BC103" i="1"/>
  <c r="BB103" i="1"/>
  <c r="BA103" i="1"/>
  <c r="AZ103" i="1"/>
  <c r="AY103" i="1"/>
  <c r="AW103" i="1"/>
  <c r="AV103" i="1"/>
  <c r="AU103" i="1"/>
  <c r="AT103" i="1"/>
  <c r="AS103" i="1"/>
  <c r="AR103" i="1"/>
  <c r="AQ103" i="1"/>
  <c r="AP103" i="1"/>
  <c r="AO103" i="1"/>
  <c r="AN103" i="1"/>
  <c r="AL103" i="1"/>
  <c r="AK103" i="1"/>
  <c r="AI103" i="1"/>
  <c r="AH103" i="1"/>
  <c r="AG103" i="1"/>
  <c r="AF103" i="1"/>
  <c r="AE103" i="1"/>
  <c r="AD103" i="1"/>
  <c r="AB103" i="1"/>
  <c r="AA103" i="1"/>
  <c r="Z103" i="1"/>
  <c r="Y103" i="1"/>
  <c r="W103" i="1"/>
  <c r="V103" i="1"/>
  <c r="U103" i="1"/>
  <c r="T103" i="1"/>
  <c r="S103" i="1"/>
  <c r="R103" i="1"/>
  <c r="Q103" i="1"/>
  <c r="P103" i="1"/>
  <c r="N103" i="1"/>
  <c r="M103" i="1"/>
  <c r="L103" i="1"/>
  <c r="K103" i="1"/>
  <c r="J103" i="1"/>
  <c r="I103" i="1"/>
  <c r="H103" i="1"/>
  <c r="G103" i="1"/>
  <c r="F103" i="1"/>
  <c r="E103" i="1"/>
  <c r="D103" i="1"/>
  <c r="C103" i="1"/>
  <c r="DN102" i="1"/>
  <c r="DM102" i="1"/>
  <c r="DK102" i="1"/>
  <c r="DJ102" i="1"/>
  <c r="DI102" i="1"/>
  <c r="DF102" i="1"/>
  <c r="DE102" i="1"/>
  <c r="DD102" i="1"/>
  <c r="DC102" i="1"/>
  <c r="DC444" i="1"/>
  <c r="DB102" i="1"/>
  <c r="DA102" i="1"/>
  <c r="CY102" i="1"/>
  <c r="CX102" i="1"/>
  <c r="CW102" i="1"/>
  <c r="CV102" i="1"/>
  <c r="CU102" i="1"/>
  <c r="CS102" i="1"/>
  <c r="CR102" i="1"/>
  <c r="CQ102" i="1"/>
  <c r="CP102" i="1"/>
  <c r="CO102" i="1"/>
  <c r="CN102" i="1"/>
  <c r="CM102" i="1"/>
  <c r="CL102" i="1"/>
  <c r="CK102" i="1"/>
  <c r="CJ102" i="1"/>
  <c r="CI102" i="1"/>
  <c r="CH102" i="1"/>
  <c r="CG102" i="1"/>
  <c r="CE102" i="1"/>
  <c r="CD102" i="1"/>
  <c r="CC102" i="1"/>
  <c r="CB102" i="1"/>
  <c r="CB442" i="1"/>
  <c r="CA102" i="1"/>
  <c r="BZ102" i="1"/>
  <c r="BY102" i="1"/>
  <c r="BX102" i="1"/>
  <c r="BW102" i="1"/>
  <c r="BV102" i="1"/>
  <c r="BU102" i="1"/>
  <c r="BT102" i="1"/>
  <c r="BR102" i="1"/>
  <c r="BQ102" i="1"/>
  <c r="BP102" i="1"/>
  <c r="BO102" i="1"/>
  <c r="BN102" i="1"/>
  <c r="BL102" i="1"/>
  <c r="BK102" i="1"/>
  <c r="BJ102" i="1"/>
  <c r="BJ442" i="1"/>
  <c r="BI102" i="1"/>
  <c r="BH102" i="1"/>
  <c r="BG102" i="1"/>
  <c r="BF102" i="1"/>
  <c r="BE102" i="1"/>
  <c r="BC102" i="1"/>
  <c r="BB102" i="1"/>
  <c r="BA102" i="1"/>
  <c r="BA444" i="1"/>
  <c r="AZ102" i="1"/>
  <c r="AY102" i="1"/>
  <c r="AW102" i="1"/>
  <c r="AV102" i="1"/>
  <c r="AU102" i="1"/>
  <c r="AT102" i="1"/>
  <c r="AS102" i="1"/>
  <c r="AR102" i="1"/>
  <c r="AQ102" i="1"/>
  <c r="AP102" i="1"/>
  <c r="AO102" i="1"/>
  <c r="AN102" i="1"/>
  <c r="AL102" i="1"/>
  <c r="AK102" i="1"/>
  <c r="AI102" i="1"/>
  <c r="AH102" i="1"/>
  <c r="AH444" i="1"/>
  <c r="AG102" i="1"/>
  <c r="AF102" i="1"/>
  <c r="AE102" i="1"/>
  <c r="AD102" i="1"/>
  <c r="AB102" i="1"/>
  <c r="AA102" i="1"/>
  <c r="Z102" i="1"/>
  <c r="Y102" i="1"/>
  <c r="W102" i="1"/>
  <c r="V102" i="1"/>
  <c r="U102" i="1"/>
  <c r="T102" i="1"/>
  <c r="S102" i="1"/>
  <c r="R102" i="1"/>
  <c r="Q102" i="1"/>
  <c r="P102" i="1"/>
  <c r="P442" i="1"/>
  <c r="N102" i="1"/>
  <c r="M102" i="1"/>
  <c r="L102" i="1"/>
  <c r="K102" i="1"/>
  <c r="J102" i="1"/>
  <c r="I102" i="1"/>
  <c r="H102" i="1"/>
  <c r="G102" i="1"/>
  <c r="G444" i="1"/>
  <c r="F102" i="1"/>
  <c r="E102" i="1"/>
  <c r="D102" i="1"/>
  <c r="C102" i="1"/>
  <c r="DN101" i="1"/>
  <c r="DM101" i="1"/>
  <c r="DK101" i="1"/>
  <c r="DK443" i="1"/>
  <c r="DJ101" i="1"/>
  <c r="DJ444" i="1"/>
  <c r="DI101" i="1"/>
  <c r="DF101" i="1"/>
  <c r="DE101" i="1"/>
  <c r="DD101" i="1"/>
  <c r="DC101" i="1"/>
  <c r="DB101" i="1"/>
  <c r="DA101" i="1"/>
  <c r="DA443" i="1"/>
  <c r="CY101" i="1"/>
  <c r="CX101" i="1"/>
  <c r="CW101" i="1"/>
  <c r="CV101" i="1"/>
  <c r="CU101" i="1"/>
  <c r="CS101" i="1"/>
  <c r="CR101" i="1"/>
  <c r="CQ101" i="1"/>
  <c r="CP101" i="1"/>
  <c r="CO101" i="1"/>
  <c r="CN101" i="1"/>
  <c r="CM101" i="1"/>
  <c r="CL101" i="1"/>
  <c r="CK101" i="1"/>
  <c r="CJ101" i="1"/>
  <c r="CI101" i="1"/>
  <c r="CI442" i="1"/>
  <c r="CH101" i="1"/>
  <c r="CH444" i="1"/>
  <c r="CG101" i="1"/>
  <c r="CE101" i="1"/>
  <c r="CD101" i="1"/>
  <c r="CC101" i="1"/>
  <c r="CB101" i="1"/>
  <c r="CA101" i="1"/>
  <c r="BZ101" i="1"/>
  <c r="BY101" i="1"/>
  <c r="BX101" i="1"/>
  <c r="BW101" i="1"/>
  <c r="BV101" i="1"/>
  <c r="BU101" i="1"/>
  <c r="BT101" i="1"/>
  <c r="BR101" i="1"/>
  <c r="BQ101" i="1"/>
  <c r="BP101" i="1"/>
  <c r="BO101" i="1"/>
  <c r="BN101" i="1"/>
  <c r="BL101" i="1"/>
  <c r="BK101" i="1"/>
  <c r="BJ101" i="1"/>
  <c r="BI101" i="1"/>
  <c r="BH101" i="1"/>
  <c r="BH443" i="1"/>
  <c r="BG101" i="1"/>
  <c r="BF101" i="1"/>
  <c r="BE101" i="1"/>
  <c r="BC101" i="1"/>
  <c r="BB101" i="1"/>
  <c r="BA101" i="1"/>
  <c r="AZ101" i="1"/>
  <c r="AY101" i="1"/>
  <c r="AW101" i="1"/>
  <c r="AV101" i="1"/>
  <c r="AU101" i="1"/>
  <c r="AT101" i="1"/>
  <c r="AS101" i="1"/>
  <c r="AR101" i="1"/>
  <c r="AQ101" i="1"/>
  <c r="AP101" i="1"/>
  <c r="AP445" i="1"/>
  <c r="AO101" i="1"/>
  <c r="AO443" i="1"/>
  <c r="AN101" i="1"/>
  <c r="AL101" i="1"/>
  <c r="AK101" i="1"/>
  <c r="AI101" i="1"/>
  <c r="AH101" i="1"/>
  <c r="AG101" i="1"/>
  <c r="AF101" i="1"/>
  <c r="AE101" i="1"/>
  <c r="AE442" i="1"/>
  <c r="AD101" i="1"/>
  <c r="AB101" i="1"/>
  <c r="AA101" i="1"/>
  <c r="Z101" i="1"/>
  <c r="Y101" i="1"/>
  <c r="W101" i="1"/>
  <c r="V101" i="1"/>
  <c r="V443" i="1"/>
  <c r="U101" i="1"/>
  <c r="T101" i="1"/>
  <c r="S101" i="1"/>
  <c r="R101" i="1"/>
  <c r="Q101" i="1"/>
  <c r="P101" i="1"/>
  <c r="N101" i="1"/>
  <c r="M101" i="1"/>
  <c r="M445" i="1"/>
  <c r="L101" i="1"/>
  <c r="K101" i="1"/>
  <c r="J101" i="1"/>
  <c r="I101" i="1"/>
  <c r="H101" i="1"/>
  <c r="G101" i="1"/>
  <c r="F101" i="1"/>
  <c r="E101" i="1"/>
  <c r="E444" i="1"/>
  <c r="D101" i="1"/>
  <c r="C101" i="1"/>
  <c r="DN100" i="1"/>
  <c r="DM100" i="1"/>
  <c r="DK100" i="1"/>
  <c r="DJ100" i="1"/>
  <c r="DI100" i="1"/>
  <c r="DF100" i="1"/>
  <c r="DF443" i="1"/>
  <c r="DE100" i="1"/>
  <c r="DD100" i="1"/>
  <c r="DC100" i="1"/>
  <c r="DB100" i="1"/>
  <c r="DA100" i="1"/>
  <c r="CY100" i="1"/>
  <c r="CX100" i="1"/>
  <c r="CW100" i="1"/>
  <c r="CV100" i="1"/>
  <c r="CU100" i="1"/>
  <c r="CS100" i="1"/>
  <c r="CR100" i="1"/>
  <c r="CQ100" i="1"/>
  <c r="CP100" i="1"/>
  <c r="CO100" i="1"/>
  <c r="CN100" i="1"/>
  <c r="CN444" i="1"/>
  <c r="CM100" i="1"/>
  <c r="CL100" i="1"/>
  <c r="CK100" i="1"/>
  <c r="CJ100" i="1"/>
  <c r="CI100" i="1"/>
  <c r="CH100" i="1"/>
  <c r="CG100" i="1"/>
  <c r="CE100" i="1"/>
  <c r="CE443" i="1"/>
  <c r="CD100" i="1"/>
  <c r="CC100" i="1"/>
  <c r="CB100" i="1"/>
  <c r="CA100" i="1"/>
  <c r="BZ100" i="1"/>
  <c r="BY100" i="1"/>
  <c r="BX100" i="1"/>
  <c r="BW100" i="1"/>
  <c r="BW442" i="1"/>
  <c r="BV100" i="1"/>
  <c r="BU100" i="1"/>
  <c r="BT100" i="1"/>
  <c r="BR100" i="1"/>
  <c r="BQ100" i="1"/>
  <c r="BP100" i="1"/>
  <c r="BO100" i="1"/>
  <c r="BN100" i="1"/>
  <c r="BN444" i="1"/>
  <c r="BL100" i="1"/>
  <c r="BK100" i="1"/>
  <c r="BJ100" i="1"/>
  <c r="BI100" i="1"/>
  <c r="BH100" i="1"/>
  <c r="BG100" i="1"/>
  <c r="BF100" i="1"/>
  <c r="BE100" i="1"/>
  <c r="BE445" i="1"/>
  <c r="BC100" i="1"/>
  <c r="BB100" i="1"/>
  <c r="BA100" i="1"/>
  <c r="AZ100" i="1"/>
  <c r="AY100" i="1"/>
  <c r="AW100" i="1"/>
  <c r="AV100" i="1"/>
  <c r="AU100" i="1"/>
  <c r="AU444" i="1"/>
  <c r="AT100" i="1"/>
  <c r="AS100" i="1"/>
  <c r="AR100" i="1"/>
  <c r="AQ100" i="1"/>
  <c r="AP100" i="1"/>
  <c r="AO100" i="1"/>
  <c r="AN100" i="1"/>
  <c r="AL100" i="1"/>
  <c r="AL443" i="1"/>
  <c r="AK100" i="1"/>
  <c r="AI100" i="1"/>
  <c r="AH100" i="1"/>
  <c r="AG100" i="1"/>
  <c r="AF100" i="1"/>
  <c r="AE100" i="1"/>
  <c r="AD100" i="1"/>
  <c r="AB100" i="1"/>
  <c r="AB442" i="1"/>
  <c r="AA100" i="1"/>
  <c r="Z100" i="1"/>
  <c r="Y100" i="1"/>
  <c r="W100" i="1"/>
  <c r="V100" i="1"/>
  <c r="U100" i="1"/>
  <c r="T100" i="1"/>
  <c r="S100" i="1"/>
  <c r="S443" i="1"/>
  <c r="R100" i="1"/>
  <c r="Q100" i="1"/>
  <c r="P100" i="1"/>
  <c r="N100" i="1"/>
  <c r="M100" i="1"/>
  <c r="L100" i="1"/>
  <c r="K100" i="1"/>
  <c r="J100" i="1"/>
  <c r="J443" i="1"/>
  <c r="I100" i="1"/>
  <c r="H100" i="1"/>
  <c r="G100" i="1"/>
  <c r="F100" i="1"/>
  <c r="E100" i="1"/>
  <c r="D100" i="1"/>
  <c r="C100" i="1"/>
  <c r="DN99" i="1"/>
  <c r="DN740" i="1"/>
  <c r="DM99" i="1"/>
  <c r="DK99" i="1"/>
  <c r="DJ99" i="1"/>
  <c r="DI99" i="1"/>
  <c r="DF99" i="1"/>
  <c r="DE99" i="1"/>
  <c r="DD99" i="1"/>
  <c r="DC99" i="1"/>
  <c r="DB99" i="1"/>
  <c r="DA99" i="1"/>
  <c r="CY99" i="1"/>
  <c r="CX99" i="1"/>
  <c r="CW99" i="1"/>
  <c r="CV99" i="1"/>
  <c r="CU99" i="1"/>
  <c r="CS99" i="1"/>
  <c r="CS740" i="1"/>
  <c r="CR99" i="1"/>
  <c r="CQ99" i="1"/>
  <c r="CP99" i="1"/>
  <c r="CO99" i="1"/>
  <c r="CN99" i="1"/>
  <c r="CM99" i="1"/>
  <c r="CL99" i="1"/>
  <c r="CK99" i="1"/>
  <c r="CK740" i="1"/>
  <c r="CJ99" i="1"/>
  <c r="CI99" i="1"/>
  <c r="CH99" i="1"/>
  <c r="CG99" i="1"/>
  <c r="CE99" i="1"/>
  <c r="CD99" i="1"/>
  <c r="CC99" i="1"/>
  <c r="CB99" i="1"/>
  <c r="CB531" i="1"/>
  <c r="CA99" i="1"/>
  <c r="BZ99" i="1"/>
  <c r="BY99" i="1"/>
  <c r="BX99" i="1"/>
  <c r="BW99" i="1"/>
  <c r="BV99" i="1"/>
  <c r="BU99" i="1"/>
  <c r="BT99" i="1"/>
  <c r="BT532" i="1"/>
  <c r="BR99" i="1"/>
  <c r="BQ99" i="1"/>
  <c r="BP99" i="1"/>
  <c r="BO99" i="1"/>
  <c r="BN99" i="1"/>
  <c r="BL99" i="1"/>
  <c r="BK99" i="1"/>
  <c r="BJ99" i="1"/>
  <c r="BI99" i="1"/>
  <c r="BH99" i="1"/>
  <c r="BG99" i="1"/>
  <c r="BF99" i="1"/>
  <c r="BE99" i="1"/>
  <c r="BC99" i="1"/>
  <c r="BB99" i="1"/>
  <c r="BA99" i="1"/>
  <c r="AZ99" i="1"/>
  <c r="AY99" i="1"/>
  <c r="AW99" i="1"/>
  <c r="AV99" i="1"/>
  <c r="AU99" i="1"/>
  <c r="AT99" i="1"/>
  <c r="AS99" i="1"/>
  <c r="AR99" i="1"/>
  <c r="AR532" i="1"/>
  <c r="AQ99" i="1"/>
  <c r="AP99" i="1"/>
  <c r="AO99" i="1"/>
  <c r="AN99" i="1"/>
  <c r="AL99" i="1"/>
  <c r="AK99" i="1"/>
  <c r="AI99" i="1"/>
  <c r="AH99" i="1"/>
  <c r="AH531" i="1"/>
  <c r="AG99" i="1"/>
  <c r="AF99" i="1"/>
  <c r="AE99" i="1"/>
  <c r="AD99" i="1"/>
  <c r="AB99" i="1"/>
  <c r="AA99" i="1"/>
  <c r="Z99" i="1"/>
  <c r="Y99" i="1"/>
  <c r="W99" i="1"/>
  <c r="V99" i="1"/>
  <c r="U99" i="1"/>
  <c r="T99" i="1"/>
  <c r="S99" i="1"/>
  <c r="R99" i="1"/>
  <c r="Q99" i="1"/>
  <c r="P99" i="1"/>
  <c r="N99" i="1"/>
  <c r="M99" i="1"/>
  <c r="L99" i="1"/>
  <c r="K99" i="1"/>
  <c r="J99" i="1"/>
  <c r="I99" i="1"/>
  <c r="H99" i="1"/>
  <c r="G99" i="1"/>
  <c r="F99" i="1"/>
  <c r="E99" i="1"/>
  <c r="D99" i="1"/>
  <c r="C99" i="1"/>
  <c r="DN98" i="1"/>
  <c r="DM98" i="1"/>
  <c r="DK98" i="1"/>
  <c r="DJ98" i="1"/>
  <c r="DJ532" i="1"/>
  <c r="DI98" i="1"/>
  <c r="DF98" i="1"/>
  <c r="DE98" i="1"/>
  <c r="DD98" i="1"/>
  <c r="DC98" i="1"/>
  <c r="DB98" i="1"/>
  <c r="DA98" i="1"/>
  <c r="CY98" i="1"/>
  <c r="CX98" i="1"/>
  <c r="CW98" i="1"/>
  <c r="CV98" i="1"/>
  <c r="CU98" i="1"/>
  <c r="CS98" i="1"/>
  <c r="CR98" i="1"/>
  <c r="CQ98" i="1"/>
  <c r="CP98" i="1"/>
  <c r="CO98" i="1"/>
  <c r="CN98" i="1"/>
  <c r="CM98" i="1"/>
  <c r="CL98" i="1"/>
  <c r="CK98" i="1"/>
  <c r="CJ98" i="1"/>
  <c r="CI98" i="1"/>
  <c r="CH98" i="1"/>
  <c r="CG98" i="1"/>
  <c r="CE98" i="1"/>
  <c r="CD98" i="1"/>
  <c r="CC98" i="1"/>
  <c r="CB98" i="1"/>
  <c r="CA98" i="1"/>
  <c r="BZ98" i="1"/>
  <c r="BY98" i="1"/>
  <c r="BX98" i="1"/>
  <c r="BW98" i="1"/>
  <c r="BV98" i="1"/>
  <c r="BU98" i="1"/>
  <c r="BT98" i="1"/>
  <c r="BR98" i="1"/>
  <c r="BQ98" i="1"/>
  <c r="BP98" i="1"/>
  <c r="BP740" i="1"/>
  <c r="BO98" i="1"/>
  <c r="BN98" i="1"/>
  <c r="BL98" i="1"/>
  <c r="BK98" i="1"/>
  <c r="BJ98" i="1"/>
  <c r="BI98" i="1"/>
  <c r="BH98" i="1"/>
  <c r="BG98" i="1"/>
  <c r="BF98" i="1"/>
  <c r="BE98" i="1"/>
  <c r="BC98" i="1"/>
  <c r="BB98" i="1"/>
  <c r="BA98" i="1"/>
  <c r="AZ98" i="1"/>
  <c r="AY98" i="1"/>
  <c r="AW98" i="1"/>
  <c r="AV98" i="1"/>
  <c r="AV532" i="1"/>
  <c r="AU98" i="1"/>
  <c r="AT98" i="1"/>
  <c r="AS98" i="1"/>
  <c r="AR98" i="1"/>
  <c r="AQ98" i="1"/>
  <c r="AP98" i="1"/>
  <c r="AO98" i="1"/>
  <c r="AN98" i="1"/>
  <c r="AL98" i="1"/>
  <c r="AK98" i="1"/>
  <c r="AI98" i="1"/>
  <c r="AH98" i="1"/>
  <c r="AG98" i="1"/>
  <c r="AF98" i="1"/>
  <c r="AE98" i="1"/>
  <c r="AD98" i="1"/>
  <c r="AB98" i="1"/>
  <c r="AA98" i="1"/>
  <c r="Z98" i="1"/>
  <c r="Y98" i="1"/>
  <c r="Y740" i="1"/>
  <c r="W98" i="1"/>
  <c r="V98" i="1"/>
  <c r="U98" i="1"/>
  <c r="T98" i="1"/>
  <c r="S98" i="1"/>
  <c r="R98" i="1"/>
  <c r="Q98" i="1"/>
  <c r="P98" i="1"/>
  <c r="N98" i="1"/>
  <c r="M98" i="1"/>
  <c r="L98" i="1"/>
  <c r="K98" i="1"/>
  <c r="J98" i="1"/>
  <c r="I98" i="1"/>
  <c r="H98" i="1"/>
  <c r="G98" i="1"/>
  <c r="F98" i="1"/>
  <c r="E98" i="1"/>
  <c r="D98" i="1"/>
  <c r="D649" i="1"/>
  <c r="C98" i="1"/>
  <c r="DN97" i="1"/>
  <c r="DM97" i="1"/>
  <c r="DK97" i="1"/>
  <c r="DJ97" i="1"/>
  <c r="DI97" i="1"/>
  <c r="DF97" i="1"/>
  <c r="DE97" i="1"/>
  <c r="DE532" i="1"/>
  <c r="DD97" i="1"/>
  <c r="DC97" i="1"/>
  <c r="DB97" i="1"/>
  <c r="DA97" i="1"/>
  <c r="CY97" i="1"/>
  <c r="CX97" i="1"/>
  <c r="CW97" i="1"/>
  <c r="CV97" i="1"/>
  <c r="CU97" i="1"/>
  <c r="CS97" i="1"/>
  <c r="CR97" i="1"/>
  <c r="CQ97" i="1"/>
  <c r="CP97" i="1"/>
  <c r="CO97" i="1"/>
  <c r="CN97" i="1"/>
  <c r="CM97" i="1"/>
  <c r="CM531" i="1"/>
  <c r="CL97" i="1"/>
  <c r="CK97" i="1"/>
  <c r="CJ97" i="1"/>
  <c r="CI97" i="1"/>
  <c r="CH97" i="1"/>
  <c r="CG97" i="1"/>
  <c r="CE97" i="1"/>
  <c r="CD97" i="1"/>
  <c r="CC97" i="1"/>
  <c r="CB97" i="1"/>
  <c r="CA97" i="1"/>
  <c r="BZ97" i="1"/>
  <c r="BY97" i="1"/>
  <c r="BX97" i="1"/>
  <c r="BW97" i="1"/>
  <c r="BV97" i="1"/>
  <c r="BV531" i="1"/>
  <c r="BU97" i="1"/>
  <c r="BT97" i="1"/>
  <c r="BR97" i="1"/>
  <c r="BQ97" i="1"/>
  <c r="BP97" i="1"/>
  <c r="BO97" i="1"/>
  <c r="BN97" i="1"/>
  <c r="BL97" i="1"/>
  <c r="BK97" i="1"/>
  <c r="BJ97" i="1"/>
  <c r="BI97" i="1"/>
  <c r="BH97" i="1"/>
  <c r="BG97" i="1"/>
  <c r="BF97" i="1"/>
  <c r="BE97" i="1"/>
  <c r="BC97" i="1"/>
  <c r="BB97" i="1"/>
  <c r="BA97" i="1"/>
  <c r="AZ97" i="1"/>
  <c r="AY97" i="1"/>
  <c r="AW97" i="1"/>
  <c r="AV97" i="1"/>
  <c r="AU97" i="1"/>
  <c r="AT97" i="1"/>
  <c r="AT531" i="1"/>
  <c r="AS97" i="1"/>
  <c r="AR97" i="1"/>
  <c r="AQ97" i="1"/>
  <c r="AP97" i="1"/>
  <c r="AO97" i="1"/>
  <c r="AN97" i="1"/>
  <c r="AL97" i="1"/>
  <c r="AK97" i="1"/>
  <c r="AK531" i="1"/>
  <c r="AI97" i="1"/>
  <c r="AH97" i="1"/>
  <c r="AG97" i="1"/>
  <c r="AF97" i="1"/>
  <c r="AE97" i="1"/>
  <c r="AD97" i="1"/>
  <c r="AB97" i="1"/>
  <c r="AA97" i="1"/>
  <c r="Z97" i="1"/>
  <c r="Y97" i="1"/>
  <c r="W97" i="1"/>
  <c r="V97" i="1"/>
  <c r="U97" i="1"/>
  <c r="T97" i="1"/>
  <c r="S97" i="1"/>
  <c r="R97" i="1"/>
  <c r="R649" i="1"/>
  <c r="Q97" i="1"/>
  <c r="P97" i="1"/>
  <c r="N97" i="1"/>
  <c r="M97" i="1"/>
  <c r="L97" i="1"/>
  <c r="K97" i="1"/>
  <c r="J97" i="1"/>
  <c r="I97" i="1"/>
  <c r="H97" i="1"/>
  <c r="G97" i="1"/>
  <c r="F97" i="1"/>
  <c r="E97" i="1"/>
  <c r="D97" i="1"/>
  <c r="C97" i="1"/>
  <c r="DN96" i="1"/>
  <c r="DM96" i="1"/>
  <c r="DK96" i="1"/>
  <c r="DJ96" i="1"/>
  <c r="DI96" i="1"/>
  <c r="DF96" i="1"/>
  <c r="DE96" i="1"/>
  <c r="DD96" i="1"/>
  <c r="DC96" i="1"/>
  <c r="DB96" i="1"/>
  <c r="DA96" i="1"/>
  <c r="CY96" i="1"/>
  <c r="CX96" i="1"/>
  <c r="CW96" i="1"/>
  <c r="CV96" i="1"/>
  <c r="CV532" i="1"/>
  <c r="CU96" i="1"/>
  <c r="CS96" i="1"/>
  <c r="CR96" i="1"/>
  <c r="CQ96" i="1"/>
  <c r="CP96" i="1"/>
  <c r="CO96" i="1"/>
  <c r="CN96" i="1"/>
  <c r="CM96" i="1"/>
  <c r="CL96" i="1"/>
  <c r="CK96" i="1"/>
  <c r="CJ96" i="1"/>
  <c r="CI96" i="1"/>
  <c r="CH96" i="1"/>
  <c r="CG96" i="1"/>
  <c r="CE96" i="1"/>
  <c r="CD96" i="1"/>
  <c r="CC96" i="1"/>
  <c r="CB96" i="1"/>
  <c r="CA96" i="1"/>
  <c r="BZ96" i="1"/>
  <c r="BY96" i="1"/>
  <c r="BX96" i="1"/>
  <c r="BW96" i="1"/>
  <c r="BV96" i="1"/>
  <c r="BU96" i="1"/>
  <c r="BT96" i="1"/>
  <c r="BR96" i="1"/>
  <c r="BQ96" i="1"/>
  <c r="BP96" i="1"/>
  <c r="BO96" i="1"/>
  <c r="BN96" i="1"/>
  <c r="BL96" i="1"/>
  <c r="BK96" i="1"/>
  <c r="BJ96" i="1"/>
  <c r="BI96" i="1"/>
  <c r="BH96" i="1"/>
  <c r="BG96" i="1"/>
  <c r="BF96" i="1"/>
  <c r="BE96" i="1"/>
  <c r="BC96" i="1"/>
  <c r="BB96" i="1"/>
  <c r="BA96" i="1"/>
  <c r="AZ96" i="1"/>
  <c r="AY96" i="1"/>
  <c r="AW96" i="1"/>
  <c r="AV96" i="1"/>
  <c r="AU96" i="1"/>
  <c r="AT96" i="1"/>
  <c r="AS96" i="1"/>
  <c r="AR96" i="1"/>
  <c r="AQ96" i="1"/>
  <c r="AP96" i="1"/>
  <c r="AO96" i="1"/>
  <c r="AN96" i="1"/>
  <c r="AL96" i="1"/>
  <c r="AK96" i="1"/>
  <c r="AI96" i="1"/>
  <c r="AH96" i="1"/>
  <c r="AG96" i="1"/>
  <c r="AF96" i="1"/>
  <c r="AE96" i="1"/>
  <c r="AD96" i="1"/>
  <c r="AB96" i="1"/>
  <c r="AA96" i="1"/>
  <c r="Z96" i="1"/>
  <c r="Y96" i="1"/>
  <c r="W96" i="1"/>
  <c r="V96" i="1"/>
  <c r="U96" i="1"/>
  <c r="T96" i="1"/>
  <c r="S96" i="1"/>
  <c r="R96" i="1"/>
  <c r="Q96" i="1"/>
  <c r="P96" i="1"/>
  <c r="N96" i="1"/>
  <c r="M96" i="1"/>
  <c r="L96" i="1"/>
  <c r="K96" i="1"/>
  <c r="J96" i="1"/>
  <c r="I96" i="1"/>
  <c r="H96" i="1"/>
  <c r="G96" i="1"/>
  <c r="F96" i="1"/>
  <c r="E96" i="1"/>
  <c r="D96" i="1"/>
  <c r="C96" i="1"/>
  <c r="N370" i="1"/>
  <c r="AG370" i="1"/>
  <c r="AG367" i="1"/>
  <c r="AG369" i="1"/>
  <c r="AG368" i="1"/>
  <c r="AZ370" i="1"/>
  <c r="BI370" i="1"/>
  <c r="BI369" i="1"/>
  <c r="BI367" i="1"/>
  <c r="BI368" i="1"/>
  <c r="CA370" i="1"/>
  <c r="CR367" i="1"/>
  <c r="CR370" i="1"/>
  <c r="DM367" i="1"/>
  <c r="DK107" i="1"/>
  <c r="DA107" i="1"/>
  <c r="CQ107" i="1"/>
  <c r="CI107" i="1"/>
  <c r="BZ107" i="1"/>
  <c r="BQ107" i="1"/>
  <c r="BH107" i="1"/>
  <c r="AY107" i="1"/>
  <c r="AP107" i="1"/>
  <c r="AF107" i="1"/>
  <c r="V107" i="1"/>
  <c r="M107" i="1"/>
  <c r="E107" i="1"/>
  <c r="DL14" i="1"/>
  <c r="DH14" i="1"/>
  <c r="CZ14" i="1"/>
  <c r="CT14" i="1"/>
  <c r="CF14" i="1"/>
  <c r="BS14" i="1"/>
  <c r="BM14" i="1"/>
  <c r="BD14" i="1"/>
  <c r="AX14" i="1"/>
  <c r="AM14" i="1"/>
  <c r="AJ14" i="1"/>
  <c r="AC14" i="1"/>
  <c r="X14" i="1"/>
  <c r="O14" i="1"/>
  <c r="B14" i="1"/>
  <c r="AC9" i="1"/>
  <c r="CZ9" i="1"/>
  <c r="CT9" i="1"/>
  <c r="CF9" i="1"/>
  <c r="BS9" i="1"/>
  <c r="BM9" i="1"/>
  <c r="BD9" i="1"/>
  <c r="AX9" i="1"/>
  <c r="AM9" i="1"/>
  <c r="AJ9" i="1"/>
  <c r="X9" i="1"/>
  <c r="O9" i="1"/>
  <c r="B9" i="1"/>
  <c r="DN13" i="1"/>
  <c r="DM13" i="1"/>
  <c r="DK13" i="1"/>
  <c r="DJ13" i="1"/>
  <c r="DI13" i="1"/>
  <c r="DF13" i="1"/>
  <c r="DE13" i="1"/>
  <c r="DD13" i="1"/>
  <c r="DC13" i="1"/>
  <c r="DB13" i="1"/>
  <c r="DA13" i="1"/>
  <c r="CY13" i="1"/>
  <c r="CX13" i="1"/>
  <c r="CW13" i="1"/>
  <c r="CV13" i="1"/>
  <c r="CU13" i="1"/>
  <c r="CS13" i="1"/>
  <c r="CR13" i="1"/>
  <c r="CQ13" i="1"/>
  <c r="CP13" i="1"/>
  <c r="CO13" i="1"/>
  <c r="CN13" i="1"/>
  <c r="CM13" i="1"/>
  <c r="CL13" i="1"/>
  <c r="CK13" i="1"/>
  <c r="CJ13" i="1"/>
  <c r="CI13" i="1"/>
  <c r="CH13" i="1"/>
  <c r="CG13" i="1"/>
  <c r="CE13" i="1"/>
  <c r="CD13" i="1"/>
  <c r="CC13" i="1"/>
  <c r="CB13" i="1"/>
  <c r="CA13" i="1"/>
  <c r="BZ13" i="1"/>
  <c r="BY13" i="1"/>
  <c r="BX13" i="1"/>
  <c r="BW13" i="1"/>
  <c r="BV13" i="1"/>
  <c r="BU13" i="1"/>
  <c r="BT13" i="1"/>
  <c r="BR13" i="1"/>
  <c r="BQ13" i="1"/>
  <c r="BP13" i="1"/>
  <c r="BO13" i="1"/>
  <c r="BN13" i="1"/>
  <c r="BL13" i="1"/>
  <c r="BK13" i="1"/>
  <c r="BJ13" i="1"/>
  <c r="BI13" i="1"/>
  <c r="BH13" i="1"/>
  <c r="BG13" i="1"/>
  <c r="BF13" i="1"/>
  <c r="BE13" i="1"/>
  <c r="BC13" i="1"/>
  <c r="BB13" i="1"/>
  <c r="BA13" i="1"/>
  <c r="AZ13" i="1"/>
  <c r="AY13" i="1"/>
  <c r="AW13" i="1"/>
  <c r="AV13" i="1"/>
  <c r="AU13" i="1"/>
  <c r="AT13" i="1"/>
  <c r="AS13" i="1"/>
  <c r="AR13" i="1"/>
  <c r="AQ13" i="1"/>
  <c r="AP13" i="1"/>
  <c r="AO13" i="1"/>
  <c r="AN13" i="1"/>
  <c r="AL13" i="1"/>
  <c r="AK13" i="1"/>
  <c r="AI13" i="1"/>
  <c r="AH13" i="1"/>
  <c r="AG13" i="1"/>
  <c r="AF13" i="1"/>
  <c r="AE13" i="1"/>
  <c r="AD13" i="1"/>
  <c r="AB13" i="1"/>
  <c r="AA13" i="1"/>
  <c r="Z13" i="1"/>
  <c r="Y13" i="1"/>
  <c r="W13" i="1"/>
  <c r="V13" i="1"/>
  <c r="U13" i="1"/>
  <c r="T13" i="1"/>
  <c r="S13" i="1"/>
  <c r="R13" i="1"/>
  <c r="Q13" i="1"/>
  <c r="P13" i="1"/>
  <c r="N13" i="1"/>
  <c r="M13" i="1"/>
  <c r="L13" i="1"/>
  <c r="K13" i="1"/>
  <c r="J13" i="1"/>
  <c r="I13" i="1"/>
  <c r="H13" i="1"/>
  <c r="G13" i="1"/>
  <c r="F13" i="1"/>
  <c r="E13" i="1"/>
  <c r="D13" i="1"/>
  <c r="C13" i="1"/>
  <c r="B552" i="1"/>
  <c r="DH552" i="1"/>
  <c r="CZ552" i="1"/>
  <c r="CT552" i="1"/>
  <c r="CF552" i="1"/>
  <c r="BS552" i="1"/>
  <c r="BM552" i="1"/>
  <c r="BD552" i="1"/>
  <c r="AX552" i="1"/>
  <c r="AM552" i="1"/>
  <c r="AJ552" i="1"/>
  <c r="AC552" i="1"/>
  <c r="X552" i="1"/>
  <c r="O552" i="1"/>
  <c r="DH551" i="1"/>
  <c r="CZ551" i="1"/>
  <c r="CT551" i="1"/>
  <c r="CF551" i="1"/>
  <c r="BS551" i="1"/>
  <c r="BM551" i="1"/>
  <c r="BD551" i="1"/>
  <c r="AX551" i="1"/>
  <c r="AM551" i="1"/>
  <c r="AJ551" i="1"/>
  <c r="AC551" i="1"/>
  <c r="X551" i="1"/>
  <c r="O551" i="1"/>
  <c r="B551" i="1"/>
  <c r="DH550" i="1"/>
  <c r="CZ550" i="1"/>
  <c r="CT550" i="1"/>
  <c r="CF550" i="1"/>
  <c r="BS550" i="1"/>
  <c r="BM550" i="1"/>
  <c r="BD550" i="1"/>
  <c r="AX550" i="1"/>
  <c r="AM550" i="1"/>
  <c r="AJ550" i="1"/>
  <c r="AC550" i="1"/>
  <c r="X550" i="1"/>
  <c r="O550" i="1"/>
  <c r="B550" i="1"/>
  <c r="DH549" i="1"/>
  <c r="CZ549" i="1"/>
  <c r="CT549" i="1"/>
  <c r="CF549" i="1"/>
  <c r="BS549" i="1"/>
  <c r="BM549" i="1"/>
  <c r="BD549" i="1"/>
  <c r="AX549" i="1"/>
  <c r="AM549" i="1"/>
  <c r="AJ549" i="1"/>
  <c r="AC549" i="1"/>
  <c r="X549" i="1"/>
  <c r="O549" i="1"/>
  <c r="B549" i="1"/>
  <c r="DH548" i="1"/>
  <c r="CZ548" i="1"/>
  <c r="CT548" i="1"/>
  <c r="CF548" i="1"/>
  <c r="BS548" i="1"/>
  <c r="BM548" i="1"/>
  <c r="BD548" i="1"/>
  <c r="AX548" i="1"/>
  <c r="AM548" i="1"/>
  <c r="AJ548" i="1"/>
  <c r="AC548" i="1"/>
  <c r="X548" i="1"/>
  <c r="O548" i="1"/>
  <c r="B548" i="1"/>
  <c r="DH547" i="1"/>
  <c r="CZ547" i="1"/>
  <c r="CT547" i="1"/>
  <c r="CF547" i="1"/>
  <c r="BS547" i="1"/>
  <c r="BM547" i="1"/>
  <c r="BD547" i="1"/>
  <c r="AX547" i="1"/>
  <c r="AM547" i="1"/>
  <c r="AJ547" i="1"/>
  <c r="AC547" i="1"/>
  <c r="X547" i="1"/>
  <c r="O547" i="1"/>
  <c r="B547" i="1"/>
  <c r="DH546" i="1"/>
  <c r="CZ546" i="1"/>
  <c r="CT546" i="1"/>
  <c r="CF546" i="1"/>
  <c r="BS546" i="1"/>
  <c r="BM546" i="1"/>
  <c r="BD546" i="1"/>
  <c r="AX546" i="1"/>
  <c r="AM546" i="1"/>
  <c r="AJ546" i="1"/>
  <c r="AC546" i="1"/>
  <c r="X546" i="1"/>
  <c r="O546" i="1"/>
  <c r="B546" i="1"/>
  <c r="DL530" i="1"/>
  <c r="DL528" i="1"/>
  <c r="DL526" i="1"/>
  <c r="DL525" i="1"/>
  <c r="DL523" i="1"/>
  <c r="DL522" i="1"/>
  <c r="DL520" i="1"/>
  <c r="DL519" i="1"/>
  <c r="DL517" i="1"/>
  <c r="DL516" i="1"/>
  <c r="DL515" i="1"/>
  <c r="DL514" i="1"/>
  <c r="DL512" i="1"/>
  <c r="DL511" i="1"/>
  <c r="DL510" i="1"/>
  <c r="DL509" i="1"/>
  <c r="DL507" i="1"/>
  <c r="DL506" i="1"/>
  <c r="DL505" i="1"/>
  <c r="DL504" i="1"/>
  <c r="DL502" i="1"/>
  <c r="DL501" i="1"/>
  <c r="DL500" i="1"/>
  <c r="DL499" i="1"/>
  <c r="DL497" i="1"/>
  <c r="DL496" i="1"/>
  <c r="DL495" i="1"/>
  <c r="DL494" i="1"/>
  <c r="DL492" i="1"/>
  <c r="DL491" i="1"/>
  <c r="DL490" i="1"/>
  <c r="DL489" i="1"/>
  <c r="DL487" i="1"/>
  <c r="DL486" i="1"/>
  <c r="DL485" i="1"/>
  <c r="DL484" i="1"/>
  <c r="X496" i="1"/>
  <c r="AC496" i="1"/>
  <c r="AJ496" i="1"/>
  <c r="AM496" i="1"/>
  <c r="AX496" i="1"/>
  <c r="BD496" i="1"/>
  <c r="BM496" i="1"/>
  <c r="BS496" i="1"/>
  <c r="CF496" i="1"/>
  <c r="CT496" i="1"/>
  <c r="CZ496" i="1"/>
  <c r="DH496" i="1"/>
  <c r="X497" i="1"/>
  <c r="AC497" i="1"/>
  <c r="AJ497" i="1"/>
  <c r="AM497" i="1"/>
  <c r="AX497" i="1"/>
  <c r="BD497" i="1"/>
  <c r="BM497" i="1"/>
  <c r="BS497" i="1"/>
  <c r="CF497" i="1"/>
  <c r="CT497" i="1"/>
  <c r="CZ497" i="1"/>
  <c r="DH497" i="1"/>
  <c r="X499" i="1"/>
  <c r="AC499" i="1"/>
  <c r="AJ499" i="1"/>
  <c r="AM499" i="1"/>
  <c r="AX499" i="1"/>
  <c r="BD499" i="1"/>
  <c r="BM499" i="1"/>
  <c r="BS499" i="1"/>
  <c r="CF499" i="1"/>
  <c r="CT499" i="1"/>
  <c r="CZ499" i="1"/>
  <c r="DH499" i="1"/>
  <c r="X500" i="1"/>
  <c r="AC500" i="1"/>
  <c r="AJ500" i="1"/>
  <c r="AM500" i="1"/>
  <c r="AX500" i="1"/>
  <c r="BD500" i="1"/>
  <c r="BM500" i="1"/>
  <c r="BS500" i="1"/>
  <c r="CF500" i="1"/>
  <c r="CT500" i="1"/>
  <c r="CZ500" i="1"/>
  <c r="DH500" i="1"/>
  <c r="X501" i="1"/>
  <c r="AC501" i="1"/>
  <c r="AJ501" i="1"/>
  <c r="AM501" i="1"/>
  <c r="AX501" i="1"/>
  <c r="BD501" i="1"/>
  <c r="BM501" i="1"/>
  <c r="BS501" i="1"/>
  <c r="CF501" i="1"/>
  <c r="CT501" i="1"/>
  <c r="CZ501" i="1"/>
  <c r="DH501" i="1"/>
  <c r="X502" i="1"/>
  <c r="AC502" i="1"/>
  <c r="AJ502" i="1"/>
  <c r="AM502" i="1"/>
  <c r="AX502" i="1"/>
  <c r="BD502" i="1"/>
  <c r="BM502" i="1"/>
  <c r="BS502" i="1"/>
  <c r="CF502" i="1"/>
  <c r="CT502" i="1"/>
  <c r="CZ502" i="1"/>
  <c r="DG502" i="1" s="1"/>
  <c r="DH502" i="1"/>
  <c r="X504" i="1"/>
  <c r="AC504" i="1"/>
  <c r="AJ504" i="1"/>
  <c r="AM504" i="1"/>
  <c r="AX504" i="1"/>
  <c r="BD504" i="1"/>
  <c r="BM504" i="1"/>
  <c r="BS504" i="1"/>
  <c r="CF504" i="1"/>
  <c r="CT504" i="1"/>
  <c r="CZ504" i="1"/>
  <c r="DH504" i="1"/>
  <c r="X505" i="1"/>
  <c r="AC505" i="1"/>
  <c r="AJ505" i="1"/>
  <c r="AM505" i="1"/>
  <c r="AX505" i="1"/>
  <c r="BD505" i="1"/>
  <c r="BM505" i="1"/>
  <c r="BS505" i="1"/>
  <c r="CF505" i="1"/>
  <c r="CT505" i="1"/>
  <c r="CZ505" i="1"/>
  <c r="DH505" i="1"/>
  <c r="X506" i="1"/>
  <c r="AC506" i="1"/>
  <c r="AJ506" i="1"/>
  <c r="AM506" i="1"/>
  <c r="AX506" i="1"/>
  <c r="BD506" i="1"/>
  <c r="BM506" i="1"/>
  <c r="BS506" i="1"/>
  <c r="CF506" i="1"/>
  <c r="CT506" i="1"/>
  <c r="CZ506" i="1"/>
  <c r="DH506" i="1"/>
  <c r="X507" i="1"/>
  <c r="AC507" i="1"/>
  <c r="AJ507" i="1"/>
  <c r="AM507" i="1"/>
  <c r="AX507" i="1"/>
  <c r="BD507" i="1"/>
  <c r="BM507" i="1"/>
  <c r="BS507" i="1"/>
  <c r="CF507" i="1"/>
  <c r="CT507" i="1"/>
  <c r="CZ507" i="1"/>
  <c r="DH507" i="1"/>
  <c r="DH530" i="1"/>
  <c r="CZ530" i="1"/>
  <c r="CT530" i="1"/>
  <c r="CF530" i="1"/>
  <c r="BS530" i="1"/>
  <c r="BM530" i="1"/>
  <c r="BD530" i="1"/>
  <c r="AX530" i="1"/>
  <c r="AM530" i="1"/>
  <c r="AJ530" i="1"/>
  <c r="AC530" i="1"/>
  <c r="X530" i="1"/>
  <c r="DH528" i="1"/>
  <c r="CZ528" i="1"/>
  <c r="CT528" i="1"/>
  <c r="CF528" i="1"/>
  <c r="BS528" i="1"/>
  <c r="BM528" i="1"/>
  <c r="BD528" i="1"/>
  <c r="AX528" i="1"/>
  <c r="AM528" i="1"/>
  <c r="DG528" i="1"/>
  <c r="DO528" i="1" s="1"/>
  <c r="AJ528" i="1"/>
  <c r="AC528" i="1"/>
  <c r="X528" i="1"/>
  <c r="DH526" i="1"/>
  <c r="CZ526" i="1"/>
  <c r="CT526" i="1"/>
  <c r="CF526" i="1"/>
  <c r="BS526" i="1"/>
  <c r="BM526" i="1"/>
  <c r="BD526" i="1"/>
  <c r="AX526" i="1"/>
  <c r="AM526" i="1"/>
  <c r="AJ526" i="1"/>
  <c r="AC526" i="1"/>
  <c r="AC532" i="1"/>
  <c r="X526" i="1"/>
  <c r="DH525" i="1"/>
  <c r="CZ525" i="1"/>
  <c r="CT525" i="1"/>
  <c r="CF525" i="1"/>
  <c r="BS525" i="1"/>
  <c r="BM525" i="1"/>
  <c r="BD525" i="1"/>
  <c r="AX525" i="1"/>
  <c r="AM525" i="1"/>
  <c r="AJ525" i="1"/>
  <c r="AC525" i="1"/>
  <c r="X525" i="1"/>
  <c r="DH523" i="1"/>
  <c r="CZ523" i="1"/>
  <c r="CT523" i="1"/>
  <c r="CF523" i="1"/>
  <c r="BS523" i="1"/>
  <c r="BM523" i="1"/>
  <c r="BD523" i="1"/>
  <c r="AX523" i="1"/>
  <c r="AM523" i="1"/>
  <c r="AJ523" i="1"/>
  <c r="AC523" i="1"/>
  <c r="X523" i="1"/>
  <c r="DH522" i="1"/>
  <c r="CZ522" i="1"/>
  <c r="CT522" i="1"/>
  <c r="CF522" i="1"/>
  <c r="BS522" i="1"/>
  <c r="BM522" i="1"/>
  <c r="BD522" i="1"/>
  <c r="AX522" i="1"/>
  <c r="AM522" i="1"/>
  <c r="AJ522" i="1"/>
  <c r="AC522" i="1"/>
  <c r="X522" i="1"/>
  <c r="DH520" i="1"/>
  <c r="CZ520" i="1"/>
  <c r="CT520" i="1"/>
  <c r="CF520" i="1"/>
  <c r="BS520" i="1"/>
  <c r="BM520" i="1"/>
  <c r="BD520" i="1"/>
  <c r="AX520" i="1"/>
  <c r="AM520" i="1"/>
  <c r="AJ520" i="1"/>
  <c r="AC520" i="1"/>
  <c r="X520" i="1"/>
  <c r="DH519" i="1"/>
  <c r="CZ519" i="1"/>
  <c r="CT519" i="1"/>
  <c r="CF519" i="1"/>
  <c r="BS519" i="1"/>
  <c r="BM519" i="1"/>
  <c r="BD519" i="1"/>
  <c r="AX519" i="1"/>
  <c r="AM519" i="1"/>
  <c r="AJ519" i="1"/>
  <c r="AC519" i="1"/>
  <c r="X519" i="1"/>
  <c r="DH517" i="1"/>
  <c r="CZ517" i="1"/>
  <c r="CT517" i="1"/>
  <c r="CF517" i="1"/>
  <c r="BS517" i="1"/>
  <c r="BM517" i="1"/>
  <c r="BD517" i="1"/>
  <c r="AX517" i="1"/>
  <c r="AM517" i="1"/>
  <c r="AJ517" i="1"/>
  <c r="AC517" i="1"/>
  <c r="X517" i="1"/>
  <c r="DH516" i="1"/>
  <c r="CZ516" i="1"/>
  <c r="CT516" i="1"/>
  <c r="CF516" i="1"/>
  <c r="BS516" i="1"/>
  <c r="BM516" i="1"/>
  <c r="BD516" i="1"/>
  <c r="AX516" i="1"/>
  <c r="AM516" i="1"/>
  <c r="AJ516" i="1"/>
  <c r="DG516" i="1"/>
  <c r="DO516" i="1" s="1"/>
  <c r="AC516" i="1"/>
  <c r="X516" i="1"/>
  <c r="DH515" i="1"/>
  <c r="CZ515" i="1"/>
  <c r="CT515" i="1"/>
  <c r="CF515" i="1"/>
  <c r="BS515" i="1"/>
  <c r="BM515" i="1"/>
  <c r="BD515" i="1"/>
  <c r="AX515" i="1"/>
  <c r="AM515" i="1"/>
  <c r="AJ515" i="1"/>
  <c r="AC515" i="1"/>
  <c r="X515" i="1"/>
  <c r="DH514" i="1"/>
  <c r="CZ514" i="1"/>
  <c r="CT514" i="1"/>
  <c r="CF514" i="1"/>
  <c r="BS514" i="1"/>
  <c r="BM514" i="1"/>
  <c r="BD514" i="1"/>
  <c r="AX514" i="1"/>
  <c r="AM514" i="1"/>
  <c r="AJ514" i="1"/>
  <c r="AC514" i="1"/>
  <c r="X514" i="1"/>
  <c r="DH512" i="1"/>
  <c r="CZ512" i="1"/>
  <c r="DG512" i="1" s="1"/>
  <c r="DO512" i="1" s="1"/>
  <c r="CT512" i="1"/>
  <c r="CF512" i="1"/>
  <c r="BS512" i="1"/>
  <c r="BM512" i="1"/>
  <c r="BD512" i="1"/>
  <c r="AX512" i="1"/>
  <c r="AM512" i="1"/>
  <c r="AJ512" i="1"/>
  <c r="AC512" i="1"/>
  <c r="X512" i="1"/>
  <c r="DH511" i="1"/>
  <c r="DH531" i="1"/>
  <c r="CZ511" i="1"/>
  <c r="CT511" i="1"/>
  <c r="CF511" i="1"/>
  <c r="BS511" i="1"/>
  <c r="BM511" i="1"/>
  <c r="BD511" i="1"/>
  <c r="AX511" i="1"/>
  <c r="AM511" i="1"/>
  <c r="AM531" i="1"/>
  <c r="AJ511" i="1"/>
  <c r="AC511" i="1"/>
  <c r="X511" i="1"/>
  <c r="DH510" i="1"/>
  <c r="CZ510" i="1"/>
  <c r="CT510" i="1"/>
  <c r="CF510" i="1"/>
  <c r="BS510" i="1"/>
  <c r="BM510" i="1"/>
  <c r="BD510" i="1"/>
  <c r="AX510" i="1"/>
  <c r="AM510" i="1"/>
  <c r="AJ510" i="1"/>
  <c r="AC510" i="1"/>
  <c r="X510" i="1"/>
  <c r="DH509" i="1"/>
  <c r="CZ509" i="1"/>
  <c r="CT509" i="1"/>
  <c r="CF509" i="1"/>
  <c r="BS509" i="1"/>
  <c r="BM509" i="1"/>
  <c r="BD509" i="1"/>
  <c r="AX509" i="1"/>
  <c r="AM509" i="1"/>
  <c r="AJ509" i="1"/>
  <c r="AC509" i="1"/>
  <c r="X509" i="1"/>
  <c r="DH495" i="1"/>
  <c r="CZ495" i="1"/>
  <c r="CT495" i="1"/>
  <c r="CF495" i="1"/>
  <c r="BS495" i="1"/>
  <c r="BM495" i="1"/>
  <c r="BD495" i="1"/>
  <c r="AX495" i="1"/>
  <c r="AM495" i="1"/>
  <c r="AJ495" i="1"/>
  <c r="AC495" i="1"/>
  <c r="X495" i="1"/>
  <c r="DH494" i="1"/>
  <c r="CZ494" i="1"/>
  <c r="CT494" i="1"/>
  <c r="CF494" i="1"/>
  <c r="BS494" i="1"/>
  <c r="BM494" i="1"/>
  <c r="BD494" i="1"/>
  <c r="AX494" i="1"/>
  <c r="AM494" i="1"/>
  <c r="AJ494" i="1"/>
  <c r="AC494" i="1"/>
  <c r="X494" i="1"/>
  <c r="DH492" i="1"/>
  <c r="CZ492" i="1"/>
  <c r="CT492" i="1"/>
  <c r="CF492" i="1"/>
  <c r="BS492" i="1"/>
  <c r="BM492" i="1"/>
  <c r="BD492" i="1"/>
  <c r="AX492" i="1"/>
  <c r="AM492" i="1"/>
  <c r="AJ492" i="1"/>
  <c r="AC492" i="1"/>
  <c r="X492" i="1"/>
  <c r="DH491" i="1"/>
  <c r="CZ491" i="1"/>
  <c r="CT491" i="1"/>
  <c r="CF491" i="1"/>
  <c r="BS491" i="1"/>
  <c r="BM491" i="1"/>
  <c r="BD491" i="1"/>
  <c r="AX491" i="1"/>
  <c r="AM491" i="1"/>
  <c r="AJ491" i="1"/>
  <c r="AC491" i="1"/>
  <c r="X491" i="1"/>
  <c r="DH490" i="1"/>
  <c r="CZ490" i="1"/>
  <c r="CT490" i="1"/>
  <c r="CF490" i="1"/>
  <c r="BS490" i="1"/>
  <c r="BM490" i="1"/>
  <c r="BD490" i="1"/>
  <c r="AX490" i="1"/>
  <c r="AM490" i="1"/>
  <c r="AJ490" i="1"/>
  <c r="AC490" i="1"/>
  <c r="X490" i="1"/>
  <c r="DH489" i="1"/>
  <c r="CZ489" i="1"/>
  <c r="CT489" i="1"/>
  <c r="CF489" i="1"/>
  <c r="BS489" i="1"/>
  <c r="BM489" i="1"/>
  <c r="BD489" i="1"/>
  <c r="AX489" i="1"/>
  <c r="AM489" i="1"/>
  <c r="AJ489" i="1"/>
  <c r="AC489" i="1"/>
  <c r="X489" i="1"/>
  <c r="DH487" i="1"/>
  <c r="CZ487" i="1"/>
  <c r="CT487" i="1"/>
  <c r="CF487" i="1"/>
  <c r="BS487" i="1"/>
  <c r="BM487" i="1"/>
  <c r="BD487" i="1"/>
  <c r="AX487" i="1"/>
  <c r="AM487" i="1"/>
  <c r="AJ487" i="1"/>
  <c r="AC487" i="1"/>
  <c r="X487" i="1"/>
  <c r="DH486" i="1"/>
  <c r="CZ486" i="1"/>
  <c r="CT486" i="1"/>
  <c r="CF486" i="1"/>
  <c r="BS486" i="1"/>
  <c r="BM486" i="1"/>
  <c r="BD486" i="1"/>
  <c r="AX486" i="1"/>
  <c r="AM486" i="1"/>
  <c r="AJ486" i="1"/>
  <c r="AC486" i="1"/>
  <c r="X486" i="1"/>
  <c r="DH485" i="1"/>
  <c r="CZ485" i="1"/>
  <c r="CT485" i="1"/>
  <c r="CF485" i="1"/>
  <c r="BS485" i="1"/>
  <c r="BM485" i="1"/>
  <c r="BD485" i="1"/>
  <c r="AX485" i="1"/>
  <c r="AM485" i="1"/>
  <c r="AJ485" i="1"/>
  <c r="AC485" i="1"/>
  <c r="X485" i="1"/>
  <c r="DH484" i="1"/>
  <c r="CZ484" i="1"/>
  <c r="CT484" i="1"/>
  <c r="CF484" i="1"/>
  <c r="BS484" i="1"/>
  <c r="BM484" i="1"/>
  <c r="BD484" i="1"/>
  <c r="AX484" i="1"/>
  <c r="AM484" i="1"/>
  <c r="DG484" i="1"/>
  <c r="DO484" i="1" s="1"/>
  <c r="AJ484" i="1"/>
  <c r="AC484" i="1"/>
  <c r="X484" i="1"/>
  <c r="B473" i="1"/>
  <c r="DH474" i="1"/>
  <c r="CZ474" i="1"/>
  <c r="CT474" i="1"/>
  <c r="CF474" i="1"/>
  <c r="BS474" i="1"/>
  <c r="BM474" i="1"/>
  <c r="BD474" i="1"/>
  <c r="AX474" i="1"/>
  <c r="AM474" i="1"/>
  <c r="AJ474" i="1"/>
  <c r="AC474" i="1"/>
  <c r="X474" i="1"/>
  <c r="O474" i="1"/>
  <c r="B474" i="1"/>
  <c r="DH473" i="1"/>
  <c r="CZ473" i="1"/>
  <c r="CT473" i="1"/>
  <c r="CF473" i="1"/>
  <c r="BS473" i="1"/>
  <c r="BM473" i="1"/>
  <c r="BD473" i="1"/>
  <c r="AX473" i="1"/>
  <c r="AM473" i="1"/>
  <c r="AJ473" i="1"/>
  <c r="AC473" i="1"/>
  <c r="X473" i="1"/>
  <c r="O473" i="1"/>
  <c r="DH472" i="1"/>
  <c r="CZ472" i="1"/>
  <c r="CT472" i="1"/>
  <c r="CF472" i="1"/>
  <c r="BS472" i="1"/>
  <c r="BM472" i="1"/>
  <c r="BD472" i="1"/>
  <c r="AX472" i="1"/>
  <c r="AM472" i="1"/>
  <c r="AJ472" i="1"/>
  <c r="AC472" i="1"/>
  <c r="X472" i="1"/>
  <c r="O472" i="1"/>
  <c r="B472" i="1"/>
  <c r="DH471" i="1"/>
  <c r="CZ471" i="1"/>
  <c r="CT471" i="1"/>
  <c r="CF471" i="1"/>
  <c r="BS471" i="1"/>
  <c r="BM471" i="1"/>
  <c r="BD471" i="1"/>
  <c r="AX471" i="1"/>
  <c r="AM471" i="1"/>
  <c r="AJ471" i="1"/>
  <c r="AC471" i="1"/>
  <c r="X471" i="1"/>
  <c r="O471" i="1"/>
  <c r="B471" i="1"/>
  <c r="DH470" i="1"/>
  <c r="CZ470" i="1"/>
  <c r="CT470" i="1"/>
  <c r="CF470" i="1"/>
  <c r="BS470" i="1"/>
  <c r="BM470" i="1"/>
  <c r="BD470" i="1"/>
  <c r="AX470" i="1"/>
  <c r="AM470" i="1"/>
  <c r="AJ470" i="1"/>
  <c r="AC470" i="1"/>
  <c r="X470" i="1"/>
  <c r="O470" i="1"/>
  <c r="B470" i="1"/>
  <c r="DH469" i="1"/>
  <c r="CZ469" i="1"/>
  <c r="CT469" i="1"/>
  <c r="CF469" i="1"/>
  <c r="BS469" i="1"/>
  <c r="BM469" i="1"/>
  <c r="BD469" i="1"/>
  <c r="AX469" i="1"/>
  <c r="AM469" i="1"/>
  <c r="DG469" i="1" s="1"/>
  <c r="DO469" i="1" s="1"/>
  <c r="AJ469" i="1"/>
  <c r="AC469" i="1"/>
  <c r="X469" i="1"/>
  <c r="O469" i="1"/>
  <c r="B469" i="1"/>
  <c r="DL453" i="1"/>
  <c r="DH453" i="1"/>
  <c r="CZ453" i="1"/>
  <c r="CT453" i="1"/>
  <c r="CF453" i="1"/>
  <c r="BS453" i="1"/>
  <c r="BM453" i="1"/>
  <c r="BD453" i="1"/>
  <c r="AX453" i="1"/>
  <c r="AM453" i="1"/>
  <c r="AJ453" i="1"/>
  <c r="AC453" i="1"/>
  <c r="X453" i="1"/>
  <c r="O453" i="1"/>
  <c r="B453" i="1"/>
  <c r="DH380" i="1"/>
  <c r="CZ380" i="1"/>
  <c r="CT380" i="1"/>
  <c r="CF380" i="1"/>
  <c r="BS380" i="1"/>
  <c r="BM380" i="1"/>
  <c r="BD380" i="1"/>
  <c r="AX380" i="1"/>
  <c r="AM380" i="1"/>
  <c r="AJ380" i="1"/>
  <c r="AC380" i="1"/>
  <c r="X380" i="1"/>
  <c r="O380" i="1"/>
  <c r="B380" i="1"/>
  <c r="DH379" i="1"/>
  <c r="CZ379" i="1"/>
  <c r="CT379" i="1"/>
  <c r="CF379" i="1"/>
  <c r="BS379" i="1"/>
  <c r="BM379" i="1"/>
  <c r="BD379" i="1"/>
  <c r="AX379" i="1"/>
  <c r="AM379" i="1"/>
  <c r="AJ379" i="1"/>
  <c r="AC379" i="1"/>
  <c r="X379" i="1"/>
  <c r="O379" i="1"/>
  <c r="B379" i="1"/>
  <c r="DH378" i="1"/>
  <c r="CZ378" i="1"/>
  <c r="CT378" i="1"/>
  <c r="CF378" i="1"/>
  <c r="BS378" i="1"/>
  <c r="BM378" i="1"/>
  <c r="BD378" i="1"/>
  <c r="AX378" i="1"/>
  <c r="AM378" i="1"/>
  <c r="AJ378" i="1"/>
  <c r="AC378" i="1"/>
  <c r="X378" i="1"/>
  <c r="O378" i="1"/>
  <c r="B378" i="1"/>
  <c r="DL355" i="1"/>
  <c r="DH355" i="1"/>
  <c r="CZ355" i="1"/>
  <c r="CT355" i="1"/>
  <c r="CF355" i="1"/>
  <c r="BS355" i="1"/>
  <c r="BS370" i="1"/>
  <c r="BM355" i="1"/>
  <c r="BD355" i="1"/>
  <c r="AX355" i="1"/>
  <c r="AM355" i="1"/>
  <c r="AJ355" i="1"/>
  <c r="AC355" i="1"/>
  <c r="X355" i="1"/>
  <c r="O355" i="1"/>
  <c r="O370" i="1"/>
  <c r="B355" i="1"/>
  <c r="DL354" i="1"/>
  <c r="DH354" i="1"/>
  <c r="CZ354" i="1"/>
  <c r="CT354" i="1"/>
  <c r="CF354" i="1"/>
  <c r="BS354" i="1"/>
  <c r="BM354" i="1"/>
  <c r="BD354" i="1"/>
  <c r="AX354" i="1"/>
  <c r="AM354" i="1"/>
  <c r="AJ354" i="1"/>
  <c r="AC354" i="1"/>
  <c r="X354" i="1"/>
  <c r="O354" i="1"/>
  <c r="B354" i="1"/>
  <c r="DL352" i="1"/>
  <c r="DH352" i="1"/>
  <c r="CZ352" i="1"/>
  <c r="CT352" i="1"/>
  <c r="CF352" i="1"/>
  <c r="BS352" i="1"/>
  <c r="BM352" i="1"/>
  <c r="BD352" i="1"/>
  <c r="AX352" i="1"/>
  <c r="AM352" i="1"/>
  <c r="DG352" i="1" s="1"/>
  <c r="DO352" i="1" s="1"/>
  <c r="AJ352" i="1"/>
  <c r="AC352" i="1"/>
  <c r="X352" i="1"/>
  <c r="O352" i="1"/>
  <c r="B352" i="1"/>
  <c r="DL351" i="1"/>
  <c r="DH351" i="1"/>
  <c r="CZ351" i="1"/>
  <c r="CT351" i="1"/>
  <c r="CF351" i="1"/>
  <c r="BS351" i="1"/>
  <c r="BM351" i="1"/>
  <c r="BD351" i="1"/>
  <c r="AX351" i="1"/>
  <c r="AM351" i="1"/>
  <c r="AJ351" i="1"/>
  <c r="AC351" i="1"/>
  <c r="X351" i="1"/>
  <c r="O351" i="1"/>
  <c r="B351" i="1"/>
  <c r="DL350" i="1"/>
  <c r="DL368" i="1"/>
  <c r="DH350" i="1"/>
  <c r="DH368" i="1"/>
  <c r="CZ350" i="1"/>
  <c r="CZ368" i="1"/>
  <c r="CT350" i="1"/>
  <c r="CF350" i="1"/>
  <c r="BS350" i="1"/>
  <c r="BM350" i="1"/>
  <c r="BD350" i="1"/>
  <c r="AX350" i="1"/>
  <c r="AM350" i="1"/>
  <c r="AJ350" i="1"/>
  <c r="AC350" i="1"/>
  <c r="X350" i="1"/>
  <c r="O350" i="1"/>
  <c r="B350" i="1"/>
  <c r="DL349" i="1"/>
  <c r="DH349" i="1"/>
  <c r="CZ349" i="1"/>
  <c r="CT349" i="1"/>
  <c r="CF349" i="1"/>
  <c r="BS349" i="1"/>
  <c r="BM349" i="1"/>
  <c r="BD349" i="1"/>
  <c r="AX349" i="1"/>
  <c r="AM349" i="1"/>
  <c r="DG349" i="1" s="1"/>
  <c r="DO349" i="1" s="1"/>
  <c r="AJ349" i="1"/>
  <c r="AC349" i="1"/>
  <c r="X349" i="1"/>
  <c r="O349" i="1"/>
  <c r="B349" i="1"/>
  <c r="DL347" i="1"/>
  <c r="DH347" i="1"/>
  <c r="CZ347" i="1"/>
  <c r="CT347" i="1"/>
  <c r="BS347" i="1"/>
  <c r="BM347" i="1"/>
  <c r="BD347" i="1"/>
  <c r="AX347" i="1"/>
  <c r="AM347" i="1"/>
  <c r="AJ347" i="1"/>
  <c r="AC347" i="1"/>
  <c r="X347" i="1"/>
  <c r="O347" i="1"/>
  <c r="B347" i="1"/>
  <c r="DL346" i="1"/>
  <c r="DH346" i="1"/>
  <c r="CZ346" i="1"/>
  <c r="CT346" i="1"/>
  <c r="CF346" i="1"/>
  <c r="BS346" i="1"/>
  <c r="BM346" i="1"/>
  <c r="BD346" i="1"/>
  <c r="AX346" i="1"/>
  <c r="AM346" i="1"/>
  <c r="AJ346" i="1"/>
  <c r="AC346" i="1"/>
  <c r="X346" i="1"/>
  <c r="O346" i="1"/>
  <c r="B346" i="1"/>
  <c r="DL345" i="1"/>
  <c r="DH345" i="1"/>
  <c r="CZ345" i="1"/>
  <c r="CT345" i="1"/>
  <c r="CF345" i="1"/>
  <c r="BS345" i="1"/>
  <c r="BM345" i="1"/>
  <c r="BD345" i="1"/>
  <c r="AX345" i="1"/>
  <c r="AM345" i="1"/>
  <c r="AJ345" i="1"/>
  <c r="AC345" i="1"/>
  <c r="X345" i="1"/>
  <c r="O345" i="1"/>
  <c r="B345" i="1"/>
  <c r="DL344" i="1"/>
  <c r="DL343" i="1"/>
  <c r="DH343" i="1"/>
  <c r="CZ343" i="1"/>
  <c r="CT343" i="1"/>
  <c r="CF343" i="1"/>
  <c r="BS343" i="1"/>
  <c r="BM343" i="1"/>
  <c r="BD343" i="1"/>
  <c r="AX343" i="1"/>
  <c r="AM343" i="1"/>
  <c r="AJ343" i="1"/>
  <c r="AC343" i="1"/>
  <c r="X343" i="1"/>
  <c r="O343" i="1"/>
  <c r="B343" i="1"/>
  <c r="DL342" i="1"/>
  <c r="DH342" i="1"/>
  <c r="CZ342" i="1"/>
  <c r="CT342" i="1"/>
  <c r="CF342" i="1"/>
  <c r="BS342" i="1"/>
  <c r="BM342" i="1"/>
  <c r="BD342" i="1"/>
  <c r="AX342" i="1"/>
  <c r="AM342" i="1"/>
  <c r="AJ342" i="1"/>
  <c r="X342" i="1"/>
  <c r="O342" i="1"/>
  <c r="B342" i="1"/>
  <c r="DL340" i="1"/>
  <c r="DH340" i="1"/>
  <c r="CZ340" i="1"/>
  <c r="CT340" i="1"/>
  <c r="CF340" i="1"/>
  <c r="BS340" i="1"/>
  <c r="BM340" i="1"/>
  <c r="BD340" i="1"/>
  <c r="AX340" i="1"/>
  <c r="AM340" i="1"/>
  <c r="AJ340" i="1"/>
  <c r="AC340" i="1"/>
  <c r="X340" i="1"/>
  <c r="O340" i="1"/>
  <c r="B340" i="1"/>
  <c r="DL339" i="1"/>
  <c r="DH339" i="1"/>
  <c r="CZ339" i="1"/>
  <c r="CT339" i="1"/>
  <c r="CF339" i="1"/>
  <c r="BS339" i="1"/>
  <c r="BM339" i="1"/>
  <c r="BD339" i="1"/>
  <c r="AX339" i="1"/>
  <c r="AM339" i="1"/>
  <c r="AJ339" i="1"/>
  <c r="DG339" i="1"/>
  <c r="DO339" i="1" s="1"/>
  <c r="AC339" i="1"/>
  <c r="X339" i="1"/>
  <c r="O339" i="1"/>
  <c r="B339" i="1"/>
  <c r="DL338" i="1"/>
  <c r="DH338" i="1"/>
  <c r="CZ338" i="1"/>
  <c r="CT338" i="1"/>
  <c r="CF338" i="1"/>
  <c r="BS338" i="1"/>
  <c r="BM338" i="1"/>
  <c r="BD338" i="1"/>
  <c r="AX338" i="1"/>
  <c r="AM338" i="1"/>
  <c r="AJ338" i="1"/>
  <c r="AC338" i="1"/>
  <c r="X338" i="1"/>
  <c r="O338" i="1"/>
  <c r="B338" i="1"/>
  <c r="DL337" i="1"/>
  <c r="DH337" i="1"/>
  <c r="CZ337" i="1"/>
  <c r="CT337" i="1"/>
  <c r="CF337" i="1"/>
  <c r="BS337" i="1"/>
  <c r="BM337" i="1"/>
  <c r="BD337" i="1"/>
  <c r="AX337" i="1"/>
  <c r="AM337" i="1"/>
  <c r="AJ337" i="1"/>
  <c r="AC337" i="1"/>
  <c r="X337" i="1"/>
  <c r="O337" i="1"/>
  <c r="B337" i="1"/>
  <c r="DL335" i="1"/>
  <c r="DH335" i="1"/>
  <c r="CZ335" i="1"/>
  <c r="CT335" i="1"/>
  <c r="CF335" i="1"/>
  <c r="BS335" i="1"/>
  <c r="BM335" i="1"/>
  <c r="BD335" i="1"/>
  <c r="AX335" i="1"/>
  <c r="AM335" i="1"/>
  <c r="AJ335" i="1"/>
  <c r="AC335" i="1"/>
  <c r="X335" i="1"/>
  <c r="O335" i="1"/>
  <c r="B335" i="1"/>
  <c r="DL334" i="1"/>
  <c r="DH334" i="1"/>
  <c r="CZ334" i="1"/>
  <c r="CT334" i="1"/>
  <c r="CF334" i="1"/>
  <c r="BS334" i="1"/>
  <c r="BM334" i="1"/>
  <c r="BD334" i="1"/>
  <c r="AX334" i="1"/>
  <c r="AM334" i="1"/>
  <c r="AJ334" i="1"/>
  <c r="AC334" i="1"/>
  <c r="X334" i="1"/>
  <c r="O334" i="1"/>
  <c r="B334" i="1"/>
  <c r="DL333" i="1"/>
  <c r="DH333" i="1"/>
  <c r="CZ333" i="1"/>
  <c r="CT333" i="1"/>
  <c r="CF333" i="1"/>
  <c r="BS333" i="1"/>
  <c r="BM333" i="1"/>
  <c r="BD333" i="1"/>
  <c r="AX333" i="1"/>
  <c r="AX367" i="1"/>
  <c r="AM333" i="1"/>
  <c r="AJ333" i="1"/>
  <c r="AC333" i="1"/>
  <c r="X333" i="1"/>
  <c r="O333" i="1"/>
  <c r="B333" i="1"/>
  <c r="DL332" i="1"/>
  <c r="DH332" i="1"/>
  <c r="CZ332" i="1"/>
  <c r="CT332" i="1"/>
  <c r="CF332" i="1"/>
  <c r="BS332" i="1"/>
  <c r="BM332" i="1"/>
  <c r="BD332" i="1"/>
  <c r="AX332" i="1"/>
  <c r="AM332" i="1"/>
  <c r="AJ332" i="1"/>
  <c r="AC332" i="1"/>
  <c r="X332" i="1"/>
  <c r="O332" i="1"/>
  <c r="B332" i="1"/>
  <c r="BM210" i="1"/>
  <c r="BM593" i="1"/>
  <c r="DH593" i="1"/>
  <c r="CZ593" i="1"/>
  <c r="CF593" i="1"/>
  <c r="BS593" i="1"/>
  <c r="AX593" i="1"/>
  <c r="AM593" i="1"/>
  <c r="AY591" i="1"/>
  <c r="X593" i="1"/>
  <c r="O593" i="1"/>
  <c r="BR367" i="1"/>
  <c r="AQ369" i="1"/>
  <c r="AQ367" i="1"/>
  <c r="AQ368" i="1"/>
  <c r="N368" i="1"/>
  <c r="CR107" i="1"/>
  <c r="V591" i="1"/>
  <c r="CB591" i="1"/>
  <c r="Y369" i="1"/>
  <c r="AI591" i="1"/>
  <c r="CL591" i="1"/>
  <c r="CU591" i="1"/>
  <c r="DD591" i="1"/>
  <c r="CY107" i="1"/>
  <c r="DJ107" i="1"/>
  <c r="G368" i="1"/>
  <c r="I591" i="1"/>
  <c r="R591" i="1"/>
  <c r="AA591" i="1"/>
  <c r="DN367" i="1"/>
  <c r="CB368" i="1"/>
  <c r="BJ367" i="1"/>
  <c r="DL98" i="1"/>
  <c r="P740" i="1"/>
  <c r="BE368" i="1"/>
  <c r="AL368" i="1"/>
  <c r="AI444" i="1"/>
  <c r="AA368" i="1"/>
  <c r="I368" i="1"/>
  <c r="AP368" i="1"/>
  <c r="O159" i="1"/>
  <c r="AJ584" i="1"/>
  <c r="AA107" i="1"/>
  <c r="AA370" i="1"/>
  <c r="AL370" i="1"/>
  <c r="DL642" i="1"/>
  <c r="CC591" i="1"/>
  <c r="CE107" i="1"/>
  <c r="CW369" i="1"/>
  <c r="CE367" i="1"/>
  <c r="BN367" i="1"/>
  <c r="AU369" i="1"/>
  <c r="BV367" i="1"/>
  <c r="CW367" i="1"/>
  <c r="CE368" i="1"/>
  <c r="BN368" i="1"/>
  <c r="AU367" i="1"/>
  <c r="J368" i="1"/>
  <c r="CW368" i="1"/>
  <c r="CE370" i="1"/>
  <c r="BN370" i="1"/>
  <c r="AU368" i="1"/>
  <c r="BS159" i="1"/>
  <c r="AL369" i="1"/>
  <c r="CD369" i="1"/>
  <c r="AW444" i="1"/>
  <c r="BZ591" i="1"/>
  <c r="B159" i="1"/>
  <c r="CF112" i="1"/>
  <c r="AC113" i="1"/>
  <c r="CT113" i="1"/>
  <c r="CT370" i="1"/>
  <c r="BU107" i="1"/>
  <c r="CU107" i="1"/>
  <c r="E591" i="1"/>
  <c r="CF100" i="1"/>
  <c r="AC101" i="1"/>
  <c r="CT101" i="1"/>
  <c r="AJ102" i="1"/>
  <c r="BS108" i="1"/>
  <c r="X109" i="1"/>
  <c r="CF109" i="1"/>
  <c r="AC110" i="1"/>
  <c r="CT110" i="1"/>
  <c r="AJ111" i="1"/>
  <c r="CZ111" i="1"/>
  <c r="AM112" i="1"/>
  <c r="DH112" i="1"/>
  <c r="AX113" i="1"/>
  <c r="DL113" i="1"/>
  <c r="DL369" i="1"/>
  <c r="C591" i="1"/>
  <c r="CD591" i="1"/>
  <c r="CT210" i="1"/>
  <c r="BS13" i="1"/>
  <c r="BM98" i="1"/>
  <c r="CT159" i="1"/>
  <c r="AC98" i="1"/>
  <c r="G107" i="1"/>
  <c r="Y107" i="1"/>
  <c r="AH107" i="1"/>
  <c r="AR107" i="1"/>
  <c r="BT107" i="1"/>
  <c r="CK107" i="1"/>
  <c r="AJ98" i="1"/>
  <c r="CZ99" i="1"/>
  <c r="AM100" i="1"/>
  <c r="BS96" i="1"/>
  <c r="AX101" i="1"/>
  <c r="DL101" i="1"/>
  <c r="BD102" i="1"/>
  <c r="O104" i="1"/>
  <c r="BS104" i="1"/>
  <c r="CF105" i="1"/>
  <c r="AC106" i="1"/>
  <c r="CT106" i="1"/>
  <c r="AJ108" i="1"/>
  <c r="CZ108" i="1"/>
  <c r="AM109" i="1"/>
  <c r="DH109" i="1"/>
  <c r="AX110" i="1"/>
  <c r="BD111" i="1"/>
  <c r="BM112" i="1"/>
  <c r="O113" i="1"/>
  <c r="BS113" i="1"/>
  <c r="AS107" i="1"/>
  <c r="BP369" i="1"/>
  <c r="Z107" i="1"/>
  <c r="BD96" i="1"/>
  <c r="AW368" i="1"/>
  <c r="CZ110" i="1"/>
  <c r="DL112" i="1"/>
  <c r="AE367" i="1"/>
  <c r="Q107" i="1"/>
  <c r="DD107" i="1"/>
  <c r="BT591" i="1"/>
  <c r="X102" i="1"/>
  <c r="AX106" i="1"/>
  <c r="BS110" i="1"/>
  <c r="CZ113" i="1"/>
  <c r="DN369" i="1"/>
  <c r="G367" i="1"/>
  <c r="BM108" i="1"/>
  <c r="O109" i="1"/>
  <c r="CF110" i="1"/>
  <c r="AC111" i="1"/>
  <c r="AJ112" i="1"/>
  <c r="CZ112" i="1"/>
  <c r="DN370" i="1"/>
  <c r="CS369" i="1"/>
  <c r="CB369" i="1"/>
  <c r="BJ370" i="1"/>
  <c r="AR370" i="1"/>
  <c r="Y370" i="1"/>
  <c r="G370" i="1"/>
  <c r="BB443" i="1"/>
  <c r="CO442" i="1"/>
  <c r="DI442" i="1"/>
  <c r="BS101" i="1"/>
  <c r="O110" i="1"/>
  <c r="BJ369" i="1"/>
  <c r="CL369" i="1"/>
  <c r="CK368" i="1"/>
  <c r="BT368" i="1"/>
  <c r="AH367" i="1"/>
  <c r="P369" i="1"/>
  <c r="CN591" i="1"/>
  <c r="CW591" i="1"/>
  <c r="DF591" i="1"/>
  <c r="AJ113" i="1"/>
  <c r="AR369" i="1"/>
  <c r="BB369" i="1"/>
  <c r="CK370" i="1"/>
  <c r="BT370" i="1"/>
  <c r="AH368" i="1"/>
  <c r="P368" i="1"/>
  <c r="BD108" i="1"/>
  <c r="AC112" i="1"/>
  <c r="Y368" i="1"/>
  <c r="Z367" i="1"/>
  <c r="CK367" i="1"/>
  <c r="BT367" i="1"/>
  <c r="BA367" i="1"/>
  <c r="P370" i="1"/>
  <c r="BM592" i="1"/>
  <c r="BJ591" i="1"/>
  <c r="B109" i="1"/>
  <c r="CZ96" i="1"/>
  <c r="CZ532" i="1"/>
  <c r="CB367" i="1"/>
  <c r="DH97" i="1"/>
  <c r="L107" i="1"/>
  <c r="U107" i="1"/>
  <c r="AE107" i="1"/>
  <c r="AO107" i="1"/>
  <c r="AW107" i="1"/>
  <c r="DL106" i="1"/>
  <c r="X111" i="1"/>
  <c r="CT112" i="1"/>
  <c r="CS370" i="1"/>
  <c r="B210" i="1"/>
  <c r="AX98" i="1"/>
  <c r="BG107" i="1"/>
  <c r="BY107" i="1"/>
  <c r="CH107" i="1"/>
  <c r="CH649" i="1"/>
  <c r="CP107" i="1"/>
  <c r="AJ114" i="1"/>
  <c r="CZ114" i="1"/>
  <c r="BU369" i="1"/>
  <c r="H368" i="1"/>
  <c r="DB107" i="1"/>
  <c r="CL368" i="1"/>
  <c r="BK368" i="1"/>
  <c r="CQ370" i="1"/>
  <c r="BH370" i="1"/>
  <c r="BB444" i="1"/>
  <c r="D591" i="1"/>
  <c r="U591" i="1"/>
  <c r="AE591" i="1"/>
  <c r="AO591" i="1"/>
  <c r="AX584" i="1"/>
  <c r="O186" i="1"/>
  <c r="CF186" i="1"/>
  <c r="B161" i="1"/>
  <c r="AX210" i="1"/>
  <c r="CU370" i="1"/>
  <c r="AJ13" i="1"/>
  <c r="CT98" i="1"/>
  <c r="J107" i="1"/>
  <c r="S107" i="1"/>
  <c r="AB107" i="1"/>
  <c r="AL107" i="1"/>
  <c r="AU107" i="1"/>
  <c r="BE107" i="1"/>
  <c r="CL367" i="1"/>
  <c r="CQ369" i="1"/>
  <c r="AA367" i="1"/>
  <c r="BM159" i="1"/>
  <c r="K591" i="1"/>
  <c r="T591" i="1"/>
  <c r="AD591" i="1"/>
  <c r="AN591" i="1"/>
  <c r="BB368" i="1"/>
  <c r="B590" i="1"/>
  <c r="X592" i="1"/>
  <c r="CF592" i="1"/>
  <c r="AC210" i="1"/>
  <c r="CX107" i="1"/>
  <c r="DF107" i="1"/>
  <c r="CT114" i="1"/>
  <c r="BB370" i="1"/>
  <c r="Q369" i="1"/>
  <c r="DK367" i="1"/>
  <c r="BZ367" i="1"/>
  <c r="BC367" i="1"/>
  <c r="CD107" i="1"/>
  <c r="I107" i="1"/>
  <c r="F591" i="1"/>
  <c r="AG591" i="1"/>
  <c r="X97" i="1"/>
  <c r="F107" i="1"/>
  <c r="N107" i="1"/>
  <c r="W107" i="1"/>
  <c r="AG107" i="1"/>
  <c r="AQ107" i="1"/>
  <c r="DI107" i="1"/>
  <c r="DI649" i="1"/>
  <c r="X103" i="1"/>
  <c r="CF103" i="1"/>
  <c r="CT104" i="1"/>
  <c r="BU367" i="1"/>
  <c r="AS367" i="1"/>
  <c r="Q368" i="1"/>
  <c r="DK370" i="1"/>
  <c r="BZ370" i="1"/>
  <c r="V369" i="1"/>
  <c r="AK370" i="1"/>
  <c r="BQ444" i="1"/>
  <c r="G591" i="1"/>
  <c r="P591" i="1"/>
  <c r="Y591" i="1"/>
  <c r="BA591" i="1"/>
  <c r="BZ369" i="1"/>
  <c r="CF97" i="1"/>
  <c r="BI107" i="1"/>
  <c r="BR107" i="1"/>
  <c r="CA107" i="1"/>
  <c r="CJ107" i="1"/>
  <c r="BU368" i="1"/>
  <c r="Q370" i="1"/>
  <c r="DK369" i="1"/>
  <c r="V370" i="1"/>
  <c r="BV368" i="1"/>
  <c r="I367" i="1"/>
  <c r="Q444" i="1"/>
  <c r="Z445" i="1"/>
  <c r="AS445" i="1"/>
  <c r="DD445" i="1"/>
  <c r="C444" i="1"/>
  <c r="AD443" i="1"/>
  <c r="AN443" i="1"/>
  <c r="AV444" i="1"/>
  <c r="BF445" i="1"/>
  <c r="CG442" i="1"/>
  <c r="CX445" i="1"/>
  <c r="DB444" i="1"/>
  <c r="AJ646" i="1"/>
  <c r="BS594" i="1"/>
  <c r="AK107" i="1"/>
  <c r="DH644" i="1"/>
  <c r="DL644" i="1"/>
  <c r="CM591" i="1"/>
  <c r="CV591" i="1"/>
  <c r="DE591" i="1"/>
  <c r="AX96" i="1"/>
  <c r="AT107" i="1"/>
  <c r="BC107" i="1"/>
  <c r="BK107" i="1"/>
  <c r="CC107" i="1"/>
  <c r="CC649" i="1"/>
  <c r="CV367" i="1"/>
  <c r="BV370" i="1"/>
  <c r="CM367" i="1"/>
  <c r="AT367" i="1"/>
  <c r="DM444" i="1"/>
  <c r="BC370" i="1"/>
  <c r="I370" i="1"/>
  <c r="X594" i="1"/>
  <c r="CF594" i="1"/>
  <c r="BL107" i="1"/>
  <c r="BV107" i="1"/>
  <c r="T442" i="1"/>
  <c r="CV368" i="1"/>
  <c r="L369" i="1"/>
  <c r="AS444" i="1"/>
  <c r="Z444" i="1"/>
  <c r="CM368" i="1"/>
  <c r="AT368" i="1"/>
  <c r="CD367" i="1"/>
  <c r="AK369" i="1"/>
  <c r="BM161" i="1"/>
  <c r="BP591" i="1"/>
  <c r="CG591" i="1"/>
  <c r="CO591" i="1"/>
  <c r="AU591" i="1"/>
  <c r="BF591" i="1"/>
  <c r="CZ210" i="1"/>
  <c r="B101" i="1"/>
  <c r="CM107" i="1"/>
  <c r="BS99" i="1"/>
  <c r="BD114" i="1"/>
  <c r="CV369" i="1"/>
  <c r="Q442" i="1"/>
  <c r="CM370" i="1"/>
  <c r="AT369" i="1"/>
  <c r="CD368" i="1"/>
  <c r="AK367" i="1"/>
  <c r="X590" i="1"/>
  <c r="CF590" i="1"/>
  <c r="AC577" i="1"/>
  <c r="CA591" i="1"/>
  <c r="O96" i="1"/>
  <c r="CV107" i="1"/>
  <c r="DL103" i="1"/>
  <c r="CH369" i="1"/>
  <c r="V442" i="1"/>
  <c r="BB591" i="1"/>
  <c r="DH108" i="1"/>
  <c r="DE107" i="1"/>
  <c r="AI442" i="1"/>
  <c r="H443" i="1"/>
  <c r="AJ642" i="1"/>
  <c r="BK591" i="1"/>
  <c r="BU591" i="1"/>
  <c r="AF445" i="1"/>
  <c r="CZ102" i="1"/>
  <c r="AM103" i="1"/>
  <c r="DH103" i="1"/>
  <c r="AX104" i="1"/>
  <c r="DL104" i="1"/>
  <c r="BD105" i="1"/>
  <c r="AC96" i="1"/>
  <c r="DH98" i="1"/>
  <c r="BD100" i="1"/>
  <c r="AX108" i="1"/>
  <c r="BD109" i="1"/>
  <c r="B110" i="1"/>
  <c r="O111" i="1"/>
  <c r="CX444" i="1"/>
  <c r="DM443" i="1"/>
  <c r="DK445" i="1"/>
  <c r="W444" i="1"/>
  <c r="AC13" i="1"/>
  <c r="BD97" i="1"/>
  <c r="AM99" i="1"/>
  <c r="AM102" i="1"/>
  <c r="AM443" i="1"/>
  <c r="DH102" i="1"/>
  <c r="AX103" i="1"/>
  <c r="B106" i="1"/>
  <c r="B108" i="1"/>
  <c r="H107" i="1"/>
  <c r="CX443" i="1"/>
  <c r="AD444" i="1"/>
  <c r="CY368" i="1"/>
  <c r="BP368" i="1"/>
  <c r="AE368" i="1"/>
  <c r="DD443" i="1"/>
  <c r="H442" i="1"/>
  <c r="BG591" i="1"/>
  <c r="CT186" i="1"/>
  <c r="B98" i="1"/>
  <c r="BM106" i="1"/>
  <c r="O108" i="1"/>
  <c r="DM107" i="1"/>
  <c r="AY442" i="1"/>
  <c r="CX442" i="1"/>
  <c r="CY367" i="1"/>
  <c r="BP367" i="1"/>
  <c r="AE369" i="1"/>
  <c r="DD442" i="1"/>
  <c r="CL443" i="1"/>
  <c r="BH445" i="1"/>
  <c r="BQ443" i="1"/>
  <c r="BQ445" i="1"/>
  <c r="AX160" i="1"/>
  <c r="DL160" i="1"/>
  <c r="CT577" i="1"/>
  <c r="CT591" i="1"/>
  <c r="CX591" i="1"/>
  <c r="BS584" i="1"/>
  <c r="DL100" i="1"/>
  <c r="CU442" i="1"/>
  <c r="K443" i="1"/>
  <c r="T445" i="1"/>
  <c r="T444" i="1"/>
  <c r="T443" i="1"/>
  <c r="AD445" i="1"/>
  <c r="AD442" i="1"/>
  <c r="AN445" i="1"/>
  <c r="AN444" i="1"/>
  <c r="AN442" i="1"/>
  <c r="CO445" i="1"/>
  <c r="CO443" i="1"/>
  <c r="CO444" i="1"/>
  <c r="DI445" i="1"/>
  <c r="DI443" i="1"/>
  <c r="DI444" i="1"/>
  <c r="N442" i="1"/>
  <c r="BI443" i="1"/>
  <c r="CJ443" i="1"/>
  <c r="DB442" i="1"/>
  <c r="D370" i="1"/>
  <c r="D368" i="1"/>
  <c r="D367" i="1"/>
  <c r="U370" i="1"/>
  <c r="U369" i="1"/>
  <c r="U368" i="1"/>
  <c r="AO370" i="1"/>
  <c r="AO368" i="1"/>
  <c r="AO367" i="1"/>
  <c r="BG369" i="1"/>
  <c r="BG370" i="1"/>
  <c r="BG367" i="1"/>
  <c r="BY370" i="1"/>
  <c r="BY367" i="1"/>
  <c r="BY368" i="1"/>
  <c r="CP370" i="1"/>
  <c r="CP369" i="1"/>
  <c r="CP367" i="1"/>
  <c r="DJ369" i="1"/>
  <c r="DJ370" i="1"/>
  <c r="DJ368" i="1"/>
  <c r="CZ318" i="1"/>
  <c r="BM102" i="1"/>
  <c r="BS103" i="1"/>
  <c r="X104" i="1"/>
  <c r="CF108" i="1"/>
  <c r="K442" i="1"/>
  <c r="AN532" i="1"/>
  <c r="CH445" i="1"/>
  <c r="M370" i="1"/>
  <c r="M368" i="1"/>
  <c r="M367" i="1"/>
  <c r="AF367" i="1"/>
  <c r="AF370" i="1"/>
  <c r="AF369" i="1"/>
  <c r="AY369" i="1"/>
  <c r="AY368" i="1"/>
  <c r="AY367" i="1"/>
  <c r="BQ370" i="1"/>
  <c r="BQ367" i="1"/>
  <c r="BQ369" i="1"/>
  <c r="CI368" i="1"/>
  <c r="CI367" i="1"/>
  <c r="AH591" i="1"/>
  <c r="H591" i="1"/>
  <c r="Z591" i="1"/>
  <c r="B13" i="1"/>
  <c r="O99" i="1"/>
  <c r="DL96" i="1"/>
  <c r="BF443" i="1"/>
  <c r="K444" i="1"/>
  <c r="AF368" i="1"/>
  <c r="CH368" i="1"/>
  <c r="AW367" i="1"/>
  <c r="L368" i="1"/>
  <c r="CL444" i="1"/>
  <c r="AV443" i="1"/>
  <c r="AV442" i="1"/>
  <c r="BF444" i="1"/>
  <c r="CG443" i="1"/>
  <c r="CG444" i="1"/>
  <c r="AM97" i="1"/>
  <c r="X99" i="1"/>
  <c r="X100" i="1"/>
  <c r="BS100" i="1"/>
  <c r="CF101" i="1"/>
  <c r="AC102" i="1"/>
  <c r="CF102" i="1"/>
  <c r="CF444" i="1"/>
  <c r="AC103" i="1"/>
  <c r="CT103" i="1"/>
  <c r="AJ104" i="1"/>
  <c r="CZ104" i="1"/>
  <c r="DH105" i="1"/>
  <c r="AI107" i="1"/>
  <c r="BF442" i="1"/>
  <c r="C442" i="1"/>
  <c r="CQ367" i="1"/>
  <c r="BH368" i="1"/>
  <c r="V367" i="1"/>
  <c r="CH367" i="1"/>
  <c r="AW370" i="1"/>
  <c r="L367" i="1"/>
  <c r="W443" i="1"/>
  <c r="B114" i="1"/>
  <c r="BM114" i="1"/>
  <c r="X159" i="1"/>
  <c r="CF159" i="1"/>
  <c r="AJ159" i="1"/>
  <c r="CZ159" i="1"/>
  <c r="CT590" i="1"/>
  <c r="DH595" i="1"/>
  <c r="BM160" i="1"/>
  <c r="CT642" i="1"/>
  <c r="CZ646" i="1"/>
  <c r="CZ648" i="1"/>
  <c r="DH642" i="1"/>
  <c r="DL647" i="1"/>
  <c r="AJ592" i="1"/>
  <c r="CZ592" i="1"/>
  <c r="B594" i="1"/>
  <c r="BM594" i="1"/>
  <c r="X595" i="1"/>
  <c r="CF595" i="1"/>
  <c r="CJ591" i="1"/>
  <c r="CR591" i="1"/>
  <c r="DB591" i="1"/>
  <c r="DM591" i="1"/>
  <c r="J591" i="1"/>
  <c r="X584" i="1"/>
  <c r="AL591" i="1"/>
  <c r="BS186" i="1"/>
  <c r="CD531" i="1"/>
  <c r="BD224" i="1"/>
  <c r="AC160" i="1"/>
  <c r="CT160" i="1"/>
  <c r="O594" i="1"/>
  <c r="AC595" i="1"/>
  <c r="CT595" i="1"/>
  <c r="CS591" i="1"/>
  <c r="DC591" i="1"/>
  <c r="B160" i="1"/>
  <c r="DH159" i="1"/>
  <c r="AV591" i="1"/>
  <c r="AJ161" i="1"/>
  <c r="CZ161" i="1"/>
  <c r="CT646" i="1"/>
  <c r="M591" i="1"/>
  <c r="AF591" i="1"/>
  <c r="AP591" i="1"/>
  <c r="BC591" i="1"/>
  <c r="CH591" i="1"/>
  <c r="CP591" i="1"/>
  <c r="CY591" i="1"/>
  <c r="DJ591" i="1"/>
  <c r="AJ643" i="1"/>
  <c r="B97" i="1"/>
  <c r="BS106" i="1"/>
  <c r="O114" i="1"/>
  <c r="BS114" i="1"/>
  <c r="BD161" i="1"/>
  <c r="AJ590" i="1"/>
  <c r="CZ590" i="1"/>
  <c r="AX186" i="1"/>
  <c r="CT318" i="1"/>
  <c r="CF99" i="1"/>
  <c r="X108" i="1"/>
  <c r="BD590" i="1"/>
  <c r="AM594" i="1"/>
  <c r="BM97" i="1"/>
  <c r="AC100" i="1"/>
  <c r="BS111" i="1"/>
  <c r="X112" i="1"/>
  <c r="CT97" i="1"/>
  <c r="DH99" i="1"/>
  <c r="B102" i="1"/>
  <c r="AJ106" i="1"/>
  <c r="CZ106" i="1"/>
  <c r="BS161" i="1"/>
  <c r="AX592" i="1"/>
  <c r="AJ595" i="1"/>
  <c r="CZ595" i="1"/>
  <c r="BM590" i="1"/>
  <c r="AX594" i="1"/>
  <c r="B595" i="1"/>
  <c r="BM595" i="1"/>
  <c r="BD186" i="1"/>
  <c r="O98" i="1"/>
  <c r="CT100" i="1"/>
  <c r="CT632" i="1"/>
  <c r="AJ101" i="1"/>
  <c r="BD104" i="1"/>
  <c r="AC109" i="1"/>
  <c r="CT109" i="1"/>
  <c r="AJ110" i="1"/>
  <c r="AM114" i="1"/>
  <c r="DH114" i="1"/>
  <c r="CZ101" i="1"/>
  <c r="B105" i="1"/>
  <c r="BM105" i="1"/>
  <c r="BS98" i="1"/>
  <c r="O106" i="1"/>
  <c r="AM111" i="1"/>
  <c r="DH111" i="1"/>
  <c r="AX112" i="1"/>
  <c r="BD101" i="1"/>
  <c r="CF104" i="1"/>
  <c r="O13" i="1"/>
  <c r="O103" i="1"/>
  <c r="DG576" i="1"/>
  <c r="DO576" i="1"/>
  <c r="DG581" i="1"/>
  <c r="DO581" i="1"/>
  <c r="BS590" i="1"/>
  <c r="DL108" i="1"/>
  <c r="BS210" i="1"/>
  <c r="AC105" i="1"/>
  <c r="X101" i="1"/>
  <c r="X632" i="1"/>
  <c r="O160" i="1"/>
  <c r="AJ105" i="1"/>
  <c r="CT105" i="1"/>
  <c r="BM110" i="1"/>
  <c r="AX161" i="1"/>
  <c r="AC97" i="1"/>
  <c r="AM108" i="1"/>
  <c r="X224" i="1"/>
  <c r="CF224" i="1"/>
  <c r="AX224" i="1"/>
  <c r="CF161" i="1"/>
  <c r="CZ98" i="1"/>
  <c r="AX100" i="1"/>
  <c r="CZ160" i="1"/>
  <c r="X161" i="1"/>
  <c r="X186" i="1"/>
  <c r="DH100" i="1"/>
  <c r="X105" i="1"/>
  <c r="X114" i="1"/>
  <c r="CF114" i="1"/>
  <c r="AX590" i="1"/>
  <c r="B592" i="1"/>
  <c r="AJ594" i="1"/>
  <c r="CZ594" i="1"/>
  <c r="AX595" i="1"/>
  <c r="AX99" i="1"/>
  <c r="BK445" i="1"/>
  <c r="BK444" i="1"/>
  <c r="BK443" i="1"/>
  <c r="BK442" i="1"/>
  <c r="BU445" i="1"/>
  <c r="BU443" i="1"/>
  <c r="BU444" i="1"/>
  <c r="BV591" i="1"/>
  <c r="BS577" i="1"/>
  <c r="BD210" i="1"/>
  <c r="CT96" i="1"/>
  <c r="DH106" i="1"/>
  <c r="DC107" i="1"/>
  <c r="DC649" i="1"/>
  <c r="AM105" i="1"/>
  <c r="BO444" i="1"/>
  <c r="BO442" i="1"/>
  <c r="BO443" i="1"/>
  <c r="BX443" i="1"/>
  <c r="BX444" i="1"/>
  <c r="BX442" i="1"/>
  <c r="CE442" i="1"/>
  <c r="AJ97" i="1"/>
  <c r="DL99" i="1"/>
  <c r="BM101" i="1"/>
  <c r="AC104" i="1"/>
  <c r="CZ105" i="1"/>
  <c r="BP107" i="1"/>
  <c r="AM98" i="1"/>
  <c r="BS102" i="1"/>
  <c r="BS442" i="1"/>
  <c r="AJ210" i="1"/>
  <c r="BU442" i="1"/>
  <c r="DG500" i="1"/>
  <c r="DO500" i="1" s="1"/>
  <c r="DH318" i="1"/>
  <c r="DH13" i="1"/>
  <c r="CZ97" i="1"/>
  <c r="O102" i="1"/>
  <c r="AM106" i="1"/>
  <c r="DL13" i="1"/>
  <c r="V445" i="1"/>
  <c r="S444" i="1"/>
  <c r="AL444" i="1"/>
  <c r="AU442" i="1"/>
  <c r="BW444" i="1"/>
  <c r="CN443" i="1"/>
  <c r="DF442" i="1"/>
  <c r="E443" i="1"/>
  <c r="AF443" i="1"/>
  <c r="AF444" i="1"/>
  <c r="AF442" i="1"/>
  <c r="AP444" i="1"/>
  <c r="AP442" i="1"/>
  <c r="AP443" i="1"/>
  <c r="AY443" i="1"/>
  <c r="AY445" i="1"/>
  <c r="AY444" i="1"/>
  <c r="BH444" i="1"/>
  <c r="BH442" i="1"/>
  <c r="BQ442" i="1"/>
  <c r="BZ445" i="1"/>
  <c r="BZ443" i="1"/>
  <c r="BZ444" i="1"/>
  <c r="CI445" i="1"/>
  <c r="CI443" i="1"/>
  <c r="DA445" i="1"/>
  <c r="DA444" i="1"/>
  <c r="DA442" i="1"/>
  <c r="DK444" i="1"/>
  <c r="DK442" i="1"/>
  <c r="AI632" i="1"/>
  <c r="AG632" i="1"/>
  <c r="C369" i="1"/>
  <c r="C367" i="1"/>
  <c r="C370" i="1"/>
  <c r="K370" i="1"/>
  <c r="K368" i="1"/>
  <c r="K367" i="1"/>
  <c r="T369" i="1"/>
  <c r="T367" i="1"/>
  <c r="T370" i="1"/>
  <c r="AD370" i="1"/>
  <c r="AD369" i="1"/>
  <c r="AD367" i="1"/>
  <c r="AN367" i="1"/>
  <c r="AN370" i="1"/>
  <c r="AN369" i="1"/>
  <c r="AV369" i="1"/>
  <c r="AV368" i="1"/>
  <c r="AV370" i="1"/>
  <c r="BF368" i="1"/>
  <c r="BF367" i="1"/>
  <c r="BF369" i="1"/>
  <c r="BO369" i="1"/>
  <c r="BO370" i="1"/>
  <c r="BO367" i="1"/>
  <c r="BX368" i="1"/>
  <c r="BX367" i="1"/>
  <c r="BX370" i="1"/>
  <c r="CG370" i="1"/>
  <c r="CG368" i="1"/>
  <c r="CG367" i="1"/>
  <c r="CO369" i="1"/>
  <c r="CO367" i="1"/>
  <c r="CO370" i="1"/>
  <c r="CX370" i="1"/>
  <c r="CX368" i="1"/>
  <c r="CX369" i="1"/>
  <c r="DI367" i="1"/>
  <c r="DI370" i="1"/>
  <c r="DI369" i="1"/>
  <c r="BS109" i="1"/>
  <c r="O161" i="1"/>
  <c r="DG14" i="1"/>
  <c r="DO14" i="1"/>
  <c r="AM113" i="1"/>
  <c r="AJ96" i="1"/>
  <c r="BE443" i="1"/>
  <c r="AR444" i="1"/>
  <c r="AZ442" i="1"/>
  <c r="CT224" i="1"/>
  <c r="X110" i="1"/>
  <c r="DL110" i="1"/>
  <c r="CT111" i="1"/>
  <c r="AM96" i="1"/>
  <c r="O97" i="1"/>
  <c r="CF98" i="1"/>
  <c r="AC99" i="1"/>
  <c r="AC740" i="1"/>
  <c r="CT99" i="1"/>
  <c r="CZ100" i="1"/>
  <c r="CZ443" i="1"/>
  <c r="AM101" i="1"/>
  <c r="DH101" i="1"/>
  <c r="AX102" i="1"/>
  <c r="DL102" i="1"/>
  <c r="BD103" i="1"/>
  <c r="BM104" i="1"/>
  <c r="O105" i="1"/>
  <c r="Y531" i="1"/>
  <c r="C443" i="1"/>
  <c r="CI444" i="1"/>
  <c r="CQ443" i="1"/>
  <c r="CQ442" i="1"/>
  <c r="CQ445" i="1"/>
  <c r="CQ444" i="1"/>
  <c r="BT444" i="1"/>
  <c r="H367" i="1"/>
  <c r="H369" i="1"/>
  <c r="Z370" i="1"/>
  <c r="Z369" i="1"/>
  <c r="AS370" i="1"/>
  <c r="AS368" i="1"/>
  <c r="BK370" i="1"/>
  <c r="BK367" i="1"/>
  <c r="CC369" i="1"/>
  <c r="CU369" i="1"/>
  <c r="CU368" i="1"/>
  <c r="BS160" i="1"/>
  <c r="AC114" i="1"/>
  <c r="AK532" i="1"/>
  <c r="AX577" i="1"/>
  <c r="C445" i="1"/>
  <c r="K445" i="1"/>
  <c r="AV445" i="1"/>
  <c r="BO445" i="1"/>
  <c r="BX445" i="1"/>
  <c r="CG445" i="1"/>
  <c r="AC643" i="1"/>
  <c r="Q591" i="1"/>
  <c r="O577" i="1"/>
  <c r="DG897" i="1"/>
  <c r="DO897" i="1"/>
  <c r="AB445" i="1"/>
  <c r="CW445" i="1"/>
  <c r="DF445" i="1"/>
  <c r="DG153" i="1"/>
  <c r="DO153" i="1"/>
  <c r="DG292" i="1"/>
  <c r="DO292" i="1"/>
  <c r="DG294" i="1"/>
  <c r="DO294" i="1"/>
  <c r="DG295" i="1"/>
  <c r="DO295" i="1"/>
  <c r="DG296" i="1"/>
  <c r="DO296" i="1"/>
  <c r="DG298" i="1"/>
  <c r="DO298" i="1"/>
  <c r="DG299" i="1"/>
  <c r="DO299" i="1"/>
  <c r="DG300" i="1"/>
  <c r="DO300" i="1"/>
  <c r="CT584" i="1"/>
  <c r="CF106" i="1"/>
  <c r="AC108" i="1"/>
  <c r="CT108" i="1"/>
  <c r="AU445" i="1"/>
  <c r="CS107" i="1"/>
  <c r="CB107" i="1"/>
  <c r="DG293" i="1"/>
  <c r="DO293" i="1"/>
  <c r="X160" i="1"/>
  <c r="CF160" i="1"/>
  <c r="DG248" i="1"/>
  <c r="DO248" i="1"/>
  <c r="B648" i="1"/>
  <c r="B643" i="1"/>
  <c r="B646" i="1"/>
  <c r="B647" i="1"/>
  <c r="O642" i="1"/>
  <c r="O643" i="1"/>
  <c r="O644" i="1"/>
  <c r="O647" i="1"/>
  <c r="X643" i="1"/>
  <c r="X646" i="1"/>
  <c r="X648" i="1"/>
  <c r="AC642" i="1"/>
  <c r="AC644" i="1"/>
  <c r="AC646" i="1"/>
  <c r="AC647" i="1"/>
  <c r="AJ647" i="1"/>
  <c r="AM642" i="1"/>
  <c r="AM644" i="1"/>
  <c r="AM646" i="1"/>
  <c r="AM647" i="1"/>
  <c r="AM648" i="1"/>
  <c r="AX642" i="1"/>
  <c r="AX643" i="1"/>
  <c r="AX646" i="1"/>
  <c r="AX647" i="1"/>
  <c r="BD642" i="1"/>
  <c r="BD643" i="1"/>
  <c r="BD644" i="1"/>
  <c r="BD646" i="1"/>
  <c r="BM642" i="1"/>
  <c r="BM644" i="1"/>
  <c r="BM646" i="1"/>
  <c r="BM648" i="1"/>
  <c r="BS642" i="1"/>
  <c r="BS643" i="1"/>
  <c r="BS644" i="1"/>
  <c r="BS647" i="1"/>
  <c r="BS648" i="1"/>
  <c r="CF642" i="1"/>
  <c r="CF644" i="1"/>
  <c r="CF646" i="1"/>
  <c r="CF647" i="1"/>
  <c r="CF648" i="1"/>
  <c r="CT643" i="1"/>
  <c r="CT644" i="1"/>
  <c r="CT647" i="1"/>
  <c r="CZ642" i="1"/>
  <c r="CZ643" i="1"/>
  <c r="CZ644" i="1"/>
  <c r="DH643" i="1"/>
  <c r="DH647" i="1"/>
  <c r="DL643" i="1"/>
  <c r="DL648" i="1"/>
  <c r="O590" i="1"/>
  <c r="S591" i="1"/>
  <c r="BX591" i="1"/>
  <c r="AC186" i="1"/>
  <c r="DG898" i="1"/>
  <c r="DO898" i="1"/>
  <c r="DG938" i="1"/>
  <c r="DO938" i="1"/>
  <c r="DG737" i="1"/>
  <c r="DO737" i="1"/>
  <c r="B584" i="1"/>
  <c r="N591" i="1"/>
  <c r="AC584" i="1"/>
  <c r="BD584" i="1"/>
  <c r="BY591" i="1"/>
  <c r="CQ591" i="1"/>
  <c r="CZ584" i="1"/>
  <c r="DG263" i="1"/>
  <c r="DO263" i="1"/>
  <c r="DG899" i="1"/>
  <c r="DO899" i="1"/>
  <c r="DG699" i="1"/>
  <c r="DO699" i="1"/>
  <c r="DG700" i="1"/>
  <c r="DO700" i="1"/>
  <c r="BD160" i="1"/>
  <c r="DG209" i="1"/>
  <c r="AC159" i="1"/>
  <c r="CT592" i="1"/>
  <c r="DG579" i="1"/>
  <c r="DO579" i="1"/>
  <c r="DO593" i="1"/>
  <c r="O595" i="1"/>
  <c r="BS595" i="1"/>
  <c r="DG582" i="1"/>
  <c r="DO582" i="1"/>
  <c r="DH590" i="1"/>
  <c r="DG586" i="1"/>
  <c r="DO586" i="1"/>
  <c r="CT594" i="1"/>
  <c r="DG589" i="1"/>
  <c r="DO589" i="1"/>
  <c r="BL591" i="1"/>
  <c r="DG169" i="1"/>
  <c r="DO169" i="1"/>
  <c r="DG170" i="1"/>
  <c r="DO170" i="1"/>
  <c r="DG906" i="1"/>
  <c r="DO906" i="1"/>
  <c r="D107" i="1"/>
  <c r="BD13" i="1"/>
  <c r="BS97" i="1"/>
  <c r="X98" i="1"/>
  <c r="AJ100" i="1"/>
  <c r="B104" i="1"/>
  <c r="BS105" i="1"/>
  <c r="X106" i="1"/>
  <c r="BM109" i="1"/>
  <c r="B112" i="1"/>
  <c r="X13" i="1"/>
  <c r="X210" i="1"/>
  <c r="CF210" i="1"/>
  <c r="CF13" i="1"/>
  <c r="CT13" i="1"/>
  <c r="DG9" i="1"/>
  <c r="CF111" i="1"/>
  <c r="BM13" i="1"/>
  <c r="CZ13" i="1"/>
  <c r="DL109" i="1"/>
  <c r="B111" i="1"/>
  <c r="O112" i="1"/>
  <c r="X113" i="1"/>
  <c r="X370" i="1"/>
  <c r="X96" i="1"/>
  <c r="X740" i="1"/>
  <c r="R107" i="1"/>
  <c r="DN107" i="1"/>
  <c r="DN649" i="1"/>
  <c r="BJ107" i="1"/>
  <c r="BJ649" i="1"/>
  <c r="AJ109" i="1"/>
  <c r="AM110" i="1"/>
  <c r="AX111" i="1"/>
  <c r="BD112" i="1"/>
  <c r="BM113" i="1"/>
  <c r="BM96" i="1"/>
  <c r="AO532" i="1"/>
  <c r="AO531" i="1"/>
  <c r="AW532" i="1"/>
  <c r="AW531" i="1"/>
  <c r="BG532" i="1"/>
  <c r="BG531" i="1"/>
  <c r="BY531" i="1"/>
  <c r="BY532" i="1"/>
  <c r="CH532" i="1"/>
  <c r="CH531" i="1"/>
  <c r="CP532" i="1"/>
  <c r="CP531" i="1"/>
  <c r="DJ531" i="1"/>
  <c r="Y532" i="1"/>
  <c r="AH532" i="1"/>
  <c r="AR531" i="1"/>
  <c r="BA532" i="1"/>
  <c r="BA531" i="1"/>
  <c r="BJ531" i="1"/>
  <c r="BJ532" i="1"/>
  <c r="BT531" i="1"/>
  <c r="CB532" i="1"/>
  <c r="CK532" i="1"/>
  <c r="CS532" i="1"/>
  <c r="CS531" i="1"/>
  <c r="DC532" i="1"/>
  <c r="DC531" i="1"/>
  <c r="AB531" i="1"/>
  <c r="AB532" i="1"/>
  <c r="AL532" i="1"/>
  <c r="AL531" i="1"/>
  <c r="AU531" i="1"/>
  <c r="AU532" i="1"/>
  <c r="BE532" i="1"/>
  <c r="BN532" i="1"/>
  <c r="BN531" i="1"/>
  <c r="BW531" i="1"/>
  <c r="CE532" i="1"/>
  <c r="CN532" i="1"/>
  <c r="CN531" i="1"/>
  <c r="CW531" i="1"/>
  <c r="DF531" i="1"/>
  <c r="DF532" i="1"/>
  <c r="AF532" i="1"/>
  <c r="AP531" i="1"/>
  <c r="BZ531" i="1"/>
  <c r="CQ531" i="1"/>
  <c r="BW532" i="1"/>
  <c r="AX13" i="1"/>
  <c r="AM210" i="1"/>
  <c r="DH210" i="1"/>
  <c r="AX109" i="1"/>
  <c r="BD110" i="1"/>
  <c r="BM111" i="1"/>
  <c r="BS112" i="1"/>
  <c r="CF113" i="1"/>
  <c r="CF370" i="1"/>
  <c r="CF96" i="1"/>
  <c r="DN532" i="1"/>
  <c r="CZ109" i="1"/>
  <c r="DH110" i="1"/>
  <c r="DL111" i="1"/>
  <c r="B113" i="1"/>
  <c r="B370" i="1"/>
  <c r="B96" i="1"/>
  <c r="AZ107" i="1"/>
  <c r="CE531" i="1"/>
  <c r="AM577" i="1"/>
  <c r="AW591" i="1"/>
  <c r="DA591" i="1"/>
  <c r="CZ577" i="1"/>
  <c r="BD577" i="1"/>
  <c r="BE591" i="1"/>
  <c r="AM224" i="1"/>
  <c r="DG229" i="1"/>
  <c r="DG235" i="1"/>
  <c r="AM159" i="1"/>
  <c r="BD159" i="1"/>
  <c r="AM186" i="1"/>
  <c r="AJ577" i="1"/>
  <c r="AJ591" i="1"/>
  <c r="AK591" i="1"/>
  <c r="CF577" i="1"/>
  <c r="CK591" i="1"/>
  <c r="DG168" i="1"/>
  <c r="DO168" i="1"/>
  <c r="BS224" i="1"/>
  <c r="AB591" i="1"/>
  <c r="X577" i="1"/>
  <c r="X591" i="1"/>
  <c r="L591" i="1"/>
  <c r="B577" i="1"/>
  <c r="AC592" i="1"/>
  <c r="DG578" i="1"/>
  <c r="DO578" i="1"/>
  <c r="DO592" i="1"/>
  <c r="DG580" i="1"/>
  <c r="DO580" i="1"/>
  <c r="BD594" i="1"/>
  <c r="DG583" i="1"/>
  <c r="DO583" i="1"/>
  <c r="AM590" i="1"/>
  <c r="BD592" i="1"/>
  <c r="DG585" i="1"/>
  <c r="DO585" i="1"/>
  <c r="DG587" i="1"/>
  <c r="DO587" i="1"/>
  <c r="DO594" i="1"/>
  <c r="AC594" i="1"/>
  <c r="DG588" i="1"/>
  <c r="DO588" i="1"/>
  <c r="AM595" i="1"/>
  <c r="BR591" i="1"/>
  <c r="BM577" i="1"/>
  <c r="O584" i="1"/>
  <c r="O591" i="1"/>
  <c r="W591" i="1"/>
  <c r="AM584" i="1"/>
  <c r="AM591" i="1"/>
  <c r="AQ591" i="1"/>
  <c r="BM584" i="1"/>
  <c r="BM591" i="1"/>
  <c r="BN591" i="1"/>
  <c r="CF584" i="1"/>
  <c r="CI591" i="1"/>
  <c r="DH584" i="1"/>
  <c r="DK591" i="1"/>
  <c r="DG624" i="1"/>
  <c r="DO624" i="1"/>
  <c r="DH577" i="1"/>
  <c r="DH591" i="1"/>
  <c r="DI591" i="1"/>
  <c r="AM160" i="1"/>
  <c r="CZ831" i="1"/>
  <c r="B831" i="1"/>
  <c r="B824" i="1"/>
  <c r="DO209" i="1"/>
  <c r="AM740" i="1"/>
  <c r="BS740" i="1"/>
  <c r="AX740" i="1"/>
  <c r="DH740" i="1"/>
  <c r="CT740" i="1"/>
  <c r="AC370" i="1"/>
  <c r="AC369" i="1"/>
  <c r="AC367" i="1"/>
  <c r="BS591" i="1"/>
  <c r="O367" i="1"/>
  <c r="O369" i="1"/>
  <c r="O368" i="1"/>
  <c r="DL370" i="1"/>
  <c r="DL367" i="1"/>
  <c r="AX370" i="1"/>
  <c r="BS367" i="1"/>
  <c r="BS368" i="1"/>
  <c r="BD445" i="1"/>
  <c r="CZ369" i="1"/>
  <c r="DH107" i="1"/>
  <c r="DH649" i="1"/>
  <c r="AJ367" i="1"/>
  <c r="CZ367" i="1"/>
  <c r="DH369" i="1"/>
  <c r="BD443" i="1"/>
  <c r="DH367" i="1"/>
  <c r="AJ107" i="1"/>
  <c r="AX445" i="1"/>
  <c r="X442" i="1"/>
  <c r="AC591" i="1"/>
  <c r="DH443" i="1"/>
  <c r="AM532" i="1"/>
  <c r="DH532" i="1"/>
  <c r="CF367" i="1"/>
  <c r="B591" i="1"/>
  <c r="AX443" i="1"/>
  <c r="AJ444" i="1"/>
  <c r="DH442" i="1"/>
  <c r="AM370" i="1"/>
  <c r="AM367" i="1"/>
  <c r="DH445" i="1"/>
  <c r="AM442" i="1"/>
  <c r="AX442" i="1"/>
  <c r="DL445" i="1"/>
  <c r="X367" i="1"/>
  <c r="AM369" i="1"/>
  <c r="DH444" i="1"/>
  <c r="AX444" i="1"/>
  <c r="AJ443" i="1"/>
  <c r="CF591" i="1"/>
  <c r="BS532" i="1"/>
  <c r="CF369" i="1"/>
  <c r="BM367" i="1"/>
  <c r="BM369" i="1"/>
  <c r="X369" i="1"/>
  <c r="AJ442" i="1"/>
  <c r="AJ445" i="1"/>
  <c r="DG234" i="1"/>
  <c r="CZ224" i="1"/>
  <c r="AC224" i="1"/>
  <c r="B224" i="1"/>
  <c r="DG550" i="1"/>
  <c r="DO550" i="1"/>
  <c r="DG552" i="1"/>
  <c r="DO552" i="1"/>
  <c r="DG507" i="1"/>
  <c r="DO507" i="1" s="1"/>
  <c r="DG501" i="1"/>
  <c r="DO501" i="1" s="1"/>
  <c r="DG378" i="1"/>
  <c r="DO378" i="1" s="1"/>
  <c r="DG765" i="1"/>
  <c r="DO765" i="1" s="1"/>
  <c r="AM444" i="1"/>
  <c r="CT444" i="1"/>
  <c r="BD591" i="1"/>
  <c r="M444" i="1"/>
  <c r="M443" i="1"/>
  <c r="CN445" i="1"/>
  <c r="BE444" i="1"/>
  <c r="S442" i="1"/>
  <c r="CF740" i="1"/>
  <c r="DG332" i="1"/>
  <c r="DO332" i="1"/>
  <c r="DG334" i="1"/>
  <c r="DO334" i="1"/>
  <c r="DG335" i="1"/>
  <c r="DO335" i="1"/>
  <c r="DG337" i="1"/>
  <c r="DO337" i="1" s="1"/>
  <c r="DG338" i="1"/>
  <c r="DO338" i="1"/>
  <c r="CF368" i="1"/>
  <c r="DG342" i="1"/>
  <c r="DO342" i="1"/>
  <c r="DG345" i="1"/>
  <c r="DO345" i="1"/>
  <c r="CW442" i="1"/>
  <c r="CW443" i="1"/>
  <c r="E368" i="1"/>
  <c r="E370" i="1"/>
  <c r="E367" i="1"/>
  <c r="BE367" i="1"/>
  <c r="BE370" i="1"/>
  <c r="DO595" i="1"/>
  <c r="DG595" i="1"/>
  <c r="BW445" i="1"/>
  <c r="DG511" i="1"/>
  <c r="DO511" i="1" s="1"/>
  <c r="E442" i="1"/>
  <c r="CN442" i="1"/>
  <c r="AU443" i="1"/>
  <c r="V444" i="1"/>
  <c r="CE444" i="1"/>
  <c r="CM532" i="1"/>
  <c r="AR740" i="1"/>
  <c r="CF632" i="1"/>
  <c r="AM445" i="1"/>
  <c r="X443" i="1"/>
  <c r="X444" i="1"/>
  <c r="CF442" i="1"/>
  <c r="AL445" i="1"/>
  <c r="BN445" i="1"/>
  <c r="AM368" i="1"/>
  <c r="E445" i="1"/>
  <c r="AL442" i="1"/>
  <c r="BP649" i="1"/>
  <c r="CE445" i="1"/>
  <c r="DG526" i="1"/>
  <c r="DO526" i="1" s="1"/>
  <c r="DO532" i="1" s="1"/>
  <c r="AC442" i="1"/>
  <c r="BW443" i="1"/>
  <c r="DH632" i="1"/>
  <c r="CK531" i="1"/>
  <c r="CK649" i="1"/>
  <c r="BS444" i="1"/>
  <c r="AA531" i="1"/>
  <c r="AT740" i="1"/>
  <c r="AT532" i="1"/>
  <c r="DE531" i="1"/>
  <c r="AH649" i="1"/>
  <c r="CY369" i="1"/>
  <c r="CY370" i="1"/>
  <c r="CB649" i="1"/>
  <c r="BV532" i="1"/>
  <c r="J442" i="1"/>
  <c r="DF444" i="1"/>
  <c r="BN443" i="1"/>
  <c r="AB443" i="1"/>
  <c r="AW649" i="1"/>
  <c r="CZ444" i="1"/>
  <c r="AX532" i="1"/>
  <c r="CT442" i="1"/>
  <c r="CY532" i="1"/>
  <c r="BP531" i="1"/>
  <c r="AE532" i="1"/>
  <c r="BM368" i="1"/>
  <c r="CS649" i="1"/>
  <c r="M442" i="1"/>
  <c r="J444" i="1"/>
  <c r="CW632" i="1"/>
  <c r="BN442" i="1"/>
  <c r="S445" i="1"/>
  <c r="DL632" i="1"/>
  <c r="BE369" i="1"/>
  <c r="CM740" i="1"/>
  <c r="DG831" i="1"/>
  <c r="DO831" i="1"/>
  <c r="AZ649" i="1"/>
  <c r="CY531" i="1"/>
  <c r="BP532" i="1"/>
  <c r="AE531" i="1"/>
  <c r="J445" i="1"/>
  <c r="CW444" i="1"/>
  <c r="BE442" i="1"/>
  <c r="E369" i="1"/>
  <c r="AE649" i="1"/>
  <c r="DG346" i="1"/>
  <c r="DO346" i="1"/>
  <c r="DG347" i="1"/>
  <c r="DO347" i="1"/>
  <c r="AJ368" i="1"/>
  <c r="DG351" i="1"/>
  <c r="DO351" i="1" s="1"/>
  <c r="DG354" i="1"/>
  <c r="DO354" i="1"/>
  <c r="DG355" i="1"/>
  <c r="DO355" i="1"/>
  <c r="BM370" i="1"/>
  <c r="DG379" i="1"/>
  <c r="DO379" i="1"/>
  <c r="DG380" i="1"/>
  <c r="DO380" i="1"/>
  <c r="DG453" i="1"/>
  <c r="DO453" i="1"/>
  <c r="DG485" i="1"/>
  <c r="DO485" i="1" s="1"/>
  <c r="DG486" i="1"/>
  <c r="DO486" i="1" s="1"/>
  <c r="DG489" i="1"/>
  <c r="DO489" i="1" s="1"/>
  <c r="DG490" i="1"/>
  <c r="DO490" i="1" s="1"/>
  <c r="DG491" i="1"/>
  <c r="DO491" i="1" s="1"/>
  <c r="DG492" i="1"/>
  <c r="DO492" i="1" s="1"/>
  <c r="DG494" i="1"/>
  <c r="DO494" i="1" s="1"/>
  <c r="DG495" i="1"/>
  <c r="DO495" i="1" s="1"/>
  <c r="DG509" i="1"/>
  <c r="DO509" i="1" s="1"/>
  <c r="X531" i="1"/>
  <c r="CF531" i="1"/>
  <c r="CZ531" i="1"/>
  <c r="DG514" i="1"/>
  <c r="DO514" i="1" s="1"/>
  <c r="DG517" i="1"/>
  <c r="DO517" i="1" s="1"/>
  <c r="DG519" i="1"/>
  <c r="DO519" i="1" s="1"/>
  <c r="DG520" i="1"/>
  <c r="DO520" i="1" s="1"/>
  <c r="DG522" i="1"/>
  <c r="DO522" i="1" s="1"/>
  <c r="DG523" i="1"/>
  <c r="DO523" i="1"/>
  <c r="DG525" i="1"/>
  <c r="DO525" i="1" s="1"/>
  <c r="X532" i="1"/>
  <c r="CF532" i="1"/>
  <c r="DG530" i="1"/>
  <c r="DO530" i="1" s="1"/>
  <c r="DG506" i="1"/>
  <c r="DO506" i="1" s="1"/>
  <c r="DG505" i="1"/>
  <c r="DO505" i="1" s="1"/>
  <c r="BS531" i="1"/>
  <c r="AC531" i="1"/>
  <c r="DG546" i="1"/>
  <c r="DO546" i="1"/>
  <c r="DG547" i="1"/>
  <c r="DO547" i="1"/>
  <c r="DG548" i="1"/>
  <c r="DO548" i="1"/>
  <c r="DG549" i="1"/>
  <c r="DO549" i="1"/>
  <c r="DG551" i="1"/>
  <c r="DO551" i="1"/>
  <c r="AY649" i="1"/>
  <c r="V532" i="1"/>
  <c r="AP532" i="1"/>
  <c r="AY531" i="1"/>
  <c r="BH532" i="1"/>
  <c r="BQ531" i="1"/>
  <c r="CI531" i="1"/>
  <c r="CQ532" i="1"/>
  <c r="DA532" i="1"/>
  <c r="DK532" i="1"/>
  <c r="F262" i="1"/>
  <c r="N262" i="1"/>
  <c r="W262" i="1"/>
  <c r="AG262" i="1"/>
  <c r="AQ262" i="1"/>
  <c r="AZ262" i="1"/>
  <c r="BI262" i="1"/>
  <c r="BR262" i="1"/>
  <c r="CA262" i="1"/>
  <c r="CJ262" i="1"/>
  <c r="CR262" i="1"/>
  <c r="DB262" i="1"/>
  <c r="DM262" i="1"/>
  <c r="AT444" i="1"/>
  <c r="J632" i="1"/>
  <c r="S632" i="1"/>
  <c r="AB632" i="1"/>
  <c r="AL632" i="1"/>
  <c r="AU632" i="1"/>
  <c r="BE632" i="1"/>
  <c r="BN632" i="1"/>
  <c r="BW632" i="1"/>
  <c r="CE632" i="1"/>
  <c r="CN632" i="1"/>
  <c r="DF632" i="1"/>
  <c r="E632" i="1"/>
  <c r="BG649" i="1"/>
  <c r="U649" i="1"/>
  <c r="AJ369" i="1"/>
  <c r="BT649" i="1"/>
  <c r="BD442" i="1"/>
  <c r="CZ442" i="1"/>
  <c r="L649" i="1"/>
  <c r="BS369" i="1"/>
  <c r="CZ370" i="1"/>
  <c r="AC368" i="1"/>
  <c r="H445" i="1"/>
  <c r="Q445" i="1"/>
  <c r="Z442" i="1"/>
  <c r="AI445" i="1"/>
  <c r="AS443" i="1"/>
  <c r="BB445" i="1"/>
  <c r="CC445" i="1"/>
  <c r="CL445" i="1"/>
  <c r="CU443" i="1"/>
  <c r="DD444" i="1"/>
  <c r="F632" i="1"/>
  <c r="DH272" i="1"/>
  <c r="X82" i="1"/>
  <c r="X107" i="1"/>
  <c r="DG667" i="1"/>
  <c r="DO667" i="1"/>
  <c r="BM285" i="1"/>
  <c r="BS285" i="1"/>
  <c r="DG71" i="1"/>
  <c r="DO71" i="1"/>
  <c r="DG76" i="1"/>
  <c r="DO76" i="1"/>
  <c r="CF82" i="1"/>
  <c r="DG83" i="1"/>
  <c r="DO83" i="1"/>
  <c r="DG85" i="1"/>
  <c r="DO85" i="1"/>
  <c r="DG88" i="1"/>
  <c r="DO88" i="1"/>
  <c r="X285" i="1"/>
  <c r="DH285" i="1"/>
  <c r="M632" i="1"/>
  <c r="V632" i="1"/>
  <c r="AF632" i="1"/>
  <c r="AP632" i="1"/>
  <c r="AY632" i="1"/>
  <c r="BH632" i="1"/>
  <c r="BQ632" i="1"/>
  <c r="BZ632" i="1"/>
  <c r="CI632" i="1"/>
  <c r="DA632" i="1"/>
  <c r="DK632" i="1"/>
  <c r="H632" i="1"/>
  <c r="Q632" i="1"/>
  <c r="Z632" i="1"/>
  <c r="AS632" i="1"/>
  <c r="BB632" i="1"/>
  <c r="BK632" i="1"/>
  <c r="BU632" i="1"/>
  <c r="CC632" i="1"/>
  <c r="CL632" i="1"/>
  <c r="CU632" i="1"/>
  <c r="DD632" i="1"/>
  <c r="C632" i="1"/>
  <c r="K632" i="1"/>
  <c r="T632" i="1"/>
  <c r="AD632" i="1"/>
  <c r="AN632" i="1"/>
  <c r="AV632" i="1"/>
  <c r="BF632" i="1"/>
  <c r="BO632" i="1"/>
  <c r="BX632" i="1"/>
  <c r="CG632" i="1"/>
  <c r="CO632" i="1"/>
  <c r="CX632" i="1"/>
  <c r="DI632" i="1"/>
  <c r="AP367" i="1"/>
  <c r="DG230" i="1"/>
  <c r="DG231" i="1"/>
  <c r="DG232" i="1"/>
  <c r="DG233" i="1"/>
  <c r="DG236" i="1"/>
  <c r="DG621" i="1"/>
  <c r="DO621" i="1" s="1"/>
  <c r="DG622" i="1"/>
  <c r="DO622" i="1" s="1"/>
  <c r="DG626" i="1"/>
  <c r="DO626" i="1" s="1"/>
  <c r="DG627" i="1"/>
  <c r="DO627" i="1" s="1"/>
  <c r="DG629" i="1"/>
  <c r="DO629" i="1" s="1"/>
  <c r="O740" i="1"/>
  <c r="DG734" i="1"/>
  <c r="DG735" i="1"/>
  <c r="DO735" i="1"/>
  <c r="DG736" i="1"/>
  <c r="DO736" i="1"/>
  <c r="DG739" i="1"/>
  <c r="DO739" i="1"/>
  <c r="DG741" i="1"/>
  <c r="DO741" i="1"/>
  <c r="AM161" i="1"/>
  <c r="DH161" i="1"/>
  <c r="AC161" i="1"/>
  <c r="CT161" i="1"/>
  <c r="DG244" i="1"/>
  <c r="DO244" i="1"/>
  <c r="DG247" i="1"/>
  <c r="DO247" i="1"/>
  <c r="B642" i="1"/>
  <c r="DG642" i="1"/>
  <c r="DO642" i="1"/>
  <c r="B644" i="1"/>
  <c r="O646" i="1"/>
  <c r="O648" i="1"/>
  <c r="X642" i="1"/>
  <c r="X644" i="1"/>
  <c r="X647" i="1"/>
  <c r="DG647" i="1"/>
  <c r="DO647" i="1"/>
  <c r="AC648" i="1"/>
  <c r="AM643" i="1"/>
  <c r="DG643" i="1"/>
  <c r="DO643" i="1"/>
  <c r="BD647" i="1"/>
  <c r="BD648" i="1"/>
  <c r="BM643" i="1"/>
  <c r="BS646" i="1"/>
  <c r="DG646" i="1"/>
  <c r="DO646" i="1"/>
  <c r="CF643" i="1"/>
  <c r="CT648" i="1"/>
  <c r="DH646" i="1"/>
  <c r="AC590" i="1"/>
  <c r="DG590" i="1"/>
  <c r="AM592" i="1"/>
  <c r="DH592" i="1"/>
  <c r="BD593" i="1"/>
  <c r="DG701" i="1"/>
  <c r="DO701" i="1"/>
  <c r="DG204" i="1"/>
  <c r="X368" i="1"/>
  <c r="CZ445" i="1"/>
  <c r="AX531" i="1"/>
  <c r="CT445" i="1"/>
  <c r="CZ591" i="1"/>
  <c r="B740" i="1"/>
  <c r="AQ531" i="1"/>
  <c r="DG496" i="1"/>
  <c r="DO496" i="1" s="1"/>
  <c r="CC368" i="1"/>
  <c r="R740" i="1"/>
  <c r="AA532" i="1"/>
  <c r="BC531" i="1"/>
  <c r="BC532" i="1"/>
  <c r="BL531" i="1"/>
  <c r="BL532" i="1"/>
  <c r="CD532" i="1"/>
  <c r="CV531" i="1"/>
  <c r="DE740" i="1"/>
  <c r="AO740" i="1"/>
  <c r="AO649" i="1"/>
  <c r="BG740" i="1"/>
  <c r="DJ649" i="1"/>
  <c r="G262" i="1"/>
  <c r="G740" i="1"/>
  <c r="P262" i="1"/>
  <c r="Y262" i="1"/>
  <c r="Y649" i="1"/>
  <c r="AH262" i="1"/>
  <c r="AH740" i="1"/>
  <c r="AR262" i="1"/>
  <c r="BA262" i="1"/>
  <c r="BA740" i="1"/>
  <c r="CQ632" i="1"/>
  <c r="BL368" i="1"/>
  <c r="BL370" i="1"/>
  <c r="BL367" i="1"/>
  <c r="DG733" i="1"/>
  <c r="DO733" i="1"/>
  <c r="BS443" i="1"/>
  <c r="CZ632" i="1"/>
  <c r="AC445" i="1"/>
  <c r="CT443" i="1"/>
  <c r="CT368" i="1"/>
  <c r="BZ532" i="1"/>
  <c r="DG350" i="1"/>
  <c r="DO350" i="1" s="1"/>
  <c r="DG228" i="1"/>
  <c r="DG157" i="1"/>
  <c r="DB532" i="1"/>
  <c r="CN368" i="1"/>
  <c r="CN370" i="1"/>
  <c r="CN369" i="1"/>
  <c r="CN367" i="1"/>
  <c r="DL97" i="1"/>
  <c r="BD98" i="1"/>
  <c r="BM99" i="1"/>
  <c r="O100" i="1"/>
  <c r="AJ103" i="1"/>
  <c r="AJ632" i="1"/>
  <c r="AX105" i="1"/>
  <c r="AX632" i="1"/>
  <c r="BD106" i="1"/>
  <c r="T107" i="1"/>
  <c r="BO107" i="1"/>
  <c r="BO649" i="1"/>
  <c r="CG107" i="1"/>
  <c r="CG649" i="1"/>
  <c r="BD444" i="1"/>
  <c r="CT367" i="1"/>
  <c r="DO590" i="1"/>
  <c r="DK531" i="1"/>
  <c r="DG510" i="1"/>
  <c r="DO510" i="1" s="1"/>
  <c r="AX159" i="1"/>
  <c r="R367" i="1"/>
  <c r="R370" i="1"/>
  <c r="R369" i="1"/>
  <c r="R368" i="1"/>
  <c r="BS262" i="1"/>
  <c r="O285" i="1"/>
  <c r="X649" i="1"/>
  <c r="AC632" i="1"/>
  <c r="B369" i="1"/>
  <c r="BS632" i="1"/>
  <c r="BD632" i="1"/>
  <c r="CT369" i="1"/>
  <c r="DG227" i="1"/>
  <c r="BH531" i="1"/>
  <c r="CT531" i="1"/>
  <c r="CR531" i="1"/>
  <c r="AI649" i="1"/>
  <c r="CX649" i="1"/>
  <c r="BL369" i="1"/>
  <c r="DG340" i="1"/>
  <c r="DO340" i="1"/>
  <c r="AZ369" i="1"/>
  <c r="AZ367" i="1"/>
  <c r="AZ368" i="1"/>
  <c r="DG584" i="1"/>
  <c r="DO584" i="1"/>
  <c r="AC444" i="1"/>
  <c r="DL444" i="1"/>
  <c r="BM740" i="1"/>
  <c r="DG343" i="1"/>
  <c r="DO343" i="1"/>
  <c r="CI370" i="1"/>
  <c r="CI369" i="1"/>
  <c r="DG592" i="1"/>
  <c r="B368" i="1"/>
  <c r="DL443" i="1"/>
  <c r="AJ370" i="1"/>
  <c r="BS445" i="1"/>
  <c r="AC443" i="1"/>
  <c r="CC370" i="1"/>
  <c r="DL262" i="1"/>
  <c r="AT445" i="1"/>
  <c r="CZ740" i="1"/>
  <c r="DG333" i="1"/>
  <c r="DG515" i="1"/>
  <c r="DO515" i="1" s="1"/>
  <c r="AI370" i="1"/>
  <c r="AI369" i="1"/>
  <c r="AI368" i="1"/>
  <c r="BW368" i="1"/>
  <c r="BW370" i="1"/>
  <c r="BW367" i="1"/>
  <c r="B186" i="1"/>
  <c r="DO204" i="1"/>
  <c r="BJ262" i="1"/>
  <c r="BT262" i="1"/>
  <c r="CB262" i="1"/>
  <c r="CK262" i="1"/>
  <c r="CS262" i="1"/>
  <c r="DC262" i="1"/>
  <c r="DN262" i="1"/>
  <c r="DG179" i="1"/>
  <c r="DG196" i="1"/>
  <c r="BD272" i="1"/>
  <c r="CF262" i="1"/>
  <c r="O824" i="1"/>
  <c r="DG826" i="1"/>
  <c r="DO826" i="1"/>
  <c r="CZ824" i="1"/>
  <c r="DG829" i="1"/>
  <c r="DO829" i="1"/>
  <c r="DH824" i="1"/>
  <c r="AB444" i="1"/>
  <c r="Z443" i="1"/>
  <c r="CC444" i="1"/>
  <c r="CB740" i="1"/>
  <c r="DG474" i="1"/>
  <c r="DO474" i="1" s="1"/>
  <c r="H262" i="1"/>
  <c r="Q262" i="1"/>
  <c r="Z262" i="1"/>
  <c r="AI262" i="1"/>
  <c r="AS262" i="1"/>
  <c r="BB262" i="1"/>
  <c r="BK262" i="1"/>
  <c r="BU262" i="1"/>
  <c r="CC262" i="1"/>
  <c r="CL262" i="1"/>
  <c r="CU262" i="1"/>
  <c r="DD262" i="1"/>
  <c r="X262" i="1"/>
  <c r="CT262" i="1"/>
  <c r="CF285" i="1"/>
  <c r="DG604" i="1"/>
  <c r="DO604" i="1"/>
  <c r="DG843" i="1"/>
  <c r="DO843" i="1"/>
  <c r="DG845" i="1"/>
  <c r="DO845" i="1"/>
  <c r="DG850" i="1"/>
  <c r="DO850" i="1"/>
  <c r="DG594" i="1"/>
  <c r="CL442" i="1"/>
  <c r="DM649" i="1"/>
  <c r="H444" i="1"/>
  <c r="H649" i="1"/>
  <c r="CC443" i="1"/>
  <c r="AS442" i="1"/>
  <c r="CU445" i="1"/>
  <c r="CJ649" i="1"/>
  <c r="BA368" i="1"/>
  <c r="Q443" i="1"/>
  <c r="AI443" i="1"/>
  <c r="BT740" i="1"/>
  <c r="BR369" i="1"/>
  <c r="I262" i="1"/>
  <c r="R262" i="1"/>
  <c r="AA262" i="1"/>
  <c r="AK262" i="1"/>
  <c r="AT262" i="1"/>
  <c r="BC262" i="1"/>
  <c r="BL262" i="1"/>
  <c r="BV262" i="1"/>
  <c r="CD262" i="1"/>
  <c r="CM262" i="1"/>
  <c r="CV262" i="1"/>
  <c r="DE262" i="1"/>
  <c r="AC262" i="1"/>
  <c r="CZ262" i="1"/>
  <c r="DL82" i="1"/>
  <c r="DL107" i="1"/>
  <c r="DG282" i="1"/>
  <c r="DO282" i="1"/>
  <c r="DG425" i="1"/>
  <c r="DO425" i="1"/>
  <c r="DG419" i="1"/>
  <c r="DG410" i="1"/>
  <c r="DO410" i="1"/>
  <c r="DG406" i="1"/>
  <c r="DO406" i="1"/>
  <c r="DG401" i="1"/>
  <c r="DO401" i="1" s="1"/>
  <c r="DG391" i="1"/>
  <c r="DO391" i="1"/>
  <c r="DG666" i="1"/>
  <c r="DO666" i="1"/>
  <c r="CU444" i="1"/>
  <c r="DE649" i="1"/>
  <c r="CC442" i="1"/>
  <c r="BB442" i="1"/>
  <c r="AP369" i="1"/>
  <c r="DF649" i="1"/>
  <c r="CP649" i="1"/>
  <c r="G649" i="1"/>
  <c r="BJ740" i="1"/>
  <c r="CY649" i="1"/>
  <c r="CJ368" i="1"/>
  <c r="J262" i="1"/>
  <c r="S262" i="1"/>
  <c r="AB262" i="1"/>
  <c r="AL262" i="1"/>
  <c r="AU262" i="1"/>
  <c r="BE262" i="1"/>
  <c r="BN262" i="1"/>
  <c r="BW262" i="1"/>
  <c r="CE262" i="1"/>
  <c r="CN262" i="1"/>
  <c r="CW262" i="1"/>
  <c r="DF262" i="1"/>
  <c r="BM272" i="1"/>
  <c r="AM262" i="1"/>
  <c r="DH262" i="1"/>
  <c r="DG48" i="1"/>
  <c r="DO48" i="1"/>
  <c r="AJ99" i="1"/>
  <c r="AJ649" i="1"/>
  <c r="DG50" i="1"/>
  <c r="DO50" i="1"/>
  <c r="B103" i="1"/>
  <c r="BM103" i="1"/>
  <c r="DG56" i="1"/>
  <c r="AC57" i="1"/>
  <c r="BS57" i="1"/>
  <c r="CF57" i="1"/>
  <c r="CF107" i="1"/>
  <c r="CF649" i="1"/>
  <c r="DG62" i="1"/>
  <c r="DO62" i="1"/>
  <c r="DG64" i="1"/>
  <c r="DO64" i="1"/>
  <c r="DG226" i="1"/>
  <c r="DG206" i="1"/>
  <c r="DO206" i="1"/>
  <c r="DG284" i="1"/>
  <c r="DO284" i="1"/>
  <c r="BD824" i="1"/>
  <c r="BM824" i="1"/>
  <c r="DG10" i="1"/>
  <c r="DO10" i="1"/>
  <c r="CJ370" i="1"/>
  <c r="J649" i="1"/>
  <c r="AL740" i="1"/>
  <c r="DF740" i="1"/>
  <c r="C262" i="1"/>
  <c r="K262" i="1"/>
  <c r="T262" i="1"/>
  <c r="AD262" i="1"/>
  <c r="AN262" i="1"/>
  <c r="AV262" i="1"/>
  <c r="BF262" i="1"/>
  <c r="BO262" i="1"/>
  <c r="BX262" i="1"/>
  <c r="CG262" i="1"/>
  <c r="CO262" i="1"/>
  <c r="CX262" i="1"/>
  <c r="DI262" i="1"/>
  <c r="O224" i="1"/>
  <c r="AJ593" i="1"/>
  <c r="DG593" i="1"/>
  <c r="AX262" i="1"/>
  <c r="DG81" i="1"/>
  <c r="DO81" i="1"/>
  <c r="DH370" i="1"/>
  <c r="DG49" i="1"/>
  <c r="DO49" i="1"/>
  <c r="DG53" i="1"/>
  <c r="DO53" i="1"/>
  <c r="CT57" i="1"/>
  <c r="DG59" i="1"/>
  <c r="DO59" i="1"/>
  <c r="DG63" i="1"/>
  <c r="DG457" i="1"/>
  <c r="DO457" i="1" s="1"/>
  <c r="DO444" i="1" s="1"/>
  <c r="DG181" i="1"/>
  <c r="DG184" i="1"/>
  <c r="CJ367" i="1"/>
  <c r="I740" i="1"/>
  <c r="AA740" i="1"/>
  <c r="AK740" i="1"/>
  <c r="BC740" i="1"/>
  <c r="CD740" i="1"/>
  <c r="CV740" i="1"/>
  <c r="D740" i="1"/>
  <c r="D262" i="1"/>
  <c r="L740" i="1"/>
  <c r="L262" i="1"/>
  <c r="U740" i="1"/>
  <c r="U262" i="1"/>
  <c r="AE740" i="1"/>
  <c r="AE262" i="1"/>
  <c r="AO262" i="1"/>
  <c r="AW740" i="1"/>
  <c r="AW262" i="1"/>
  <c r="BG262" i="1"/>
  <c r="BP262" i="1"/>
  <c r="BY740" i="1"/>
  <c r="BY262" i="1"/>
  <c r="CH740" i="1"/>
  <c r="CH262" i="1"/>
  <c r="CP740" i="1"/>
  <c r="CP262" i="1"/>
  <c r="CY740" i="1"/>
  <c r="CY262" i="1"/>
  <c r="DJ740" i="1"/>
  <c r="DJ262" i="1"/>
  <c r="BZ442" i="1"/>
  <c r="DN531" i="1"/>
  <c r="BY649" i="1"/>
  <c r="BA369" i="1"/>
  <c r="AR649" i="1"/>
  <c r="DC740" i="1"/>
  <c r="E262" i="1"/>
  <c r="M262" i="1"/>
  <c r="V262" i="1"/>
  <c r="AF262" i="1"/>
  <c r="AP262" i="1"/>
  <c r="AY262" i="1"/>
  <c r="BH262" i="1"/>
  <c r="BQ262" i="1"/>
  <c r="BZ262" i="1"/>
  <c r="CI262" i="1"/>
  <c r="CQ262" i="1"/>
  <c r="DA262" i="1"/>
  <c r="DK262" i="1"/>
  <c r="DG723" i="1"/>
  <c r="DO723" i="1"/>
  <c r="DG6" i="1"/>
  <c r="DO6" i="1"/>
  <c r="DG47" i="1"/>
  <c r="DO47" i="1"/>
  <c r="BD99" i="1"/>
  <c r="BD262" i="1"/>
  <c r="B100" i="1"/>
  <c r="B262" i="1"/>
  <c r="BM100" i="1"/>
  <c r="O101" i="1"/>
  <c r="O632" i="1"/>
  <c r="DG51" i="1"/>
  <c r="BN107" i="1"/>
  <c r="BW107" i="1"/>
  <c r="BW649" i="1"/>
  <c r="CN107" i="1"/>
  <c r="CW107" i="1"/>
  <c r="CW649" i="1"/>
  <c r="BD113" i="1"/>
  <c r="BD369" i="1"/>
  <c r="X824" i="1"/>
  <c r="DG827" i="1"/>
  <c r="DO827" i="1"/>
  <c r="DG702" i="1"/>
  <c r="DO702" i="1"/>
  <c r="DG473" i="1"/>
  <c r="DO473" i="1"/>
  <c r="DG471" i="1"/>
  <c r="DO471" i="1" s="1"/>
  <c r="DG472" i="1"/>
  <c r="DO472" i="1"/>
  <c r="DG470" i="1"/>
  <c r="DO470" i="1"/>
  <c r="DG980" i="1"/>
  <c r="DO980" i="1"/>
  <c r="DG261" i="1"/>
  <c r="DO196" i="1"/>
  <c r="DG198" i="1"/>
  <c r="DO198" i="1"/>
  <c r="DG197" i="1"/>
  <c r="DO197" i="1"/>
  <c r="DG203" i="1"/>
  <c r="DO203" i="1"/>
  <c r="DG202" i="1"/>
  <c r="DO202" i="1"/>
  <c r="DG200" i="1"/>
  <c r="DO200" i="1"/>
  <c r="DG194" i="1"/>
  <c r="DO194" i="1"/>
  <c r="BM532" i="1"/>
  <c r="DG577" i="1"/>
  <c r="DO577" i="1"/>
  <c r="DO591" i="1"/>
  <c r="CT532" i="1"/>
  <c r="E740" i="1"/>
  <c r="E649" i="1"/>
  <c r="M740" i="1"/>
  <c r="M649" i="1"/>
  <c r="V531" i="1"/>
  <c r="V740" i="1"/>
  <c r="V649" i="1"/>
  <c r="AF740" i="1"/>
  <c r="AF531" i="1"/>
  <c r="AP740" i="1"/>
  <c r="AP649" i="1"/>
  <c r="AY740" i="1"/>
  <c r="BH740" i="1"/>
  <c r="BH649" i="1"/>
  <c r="BQ740" i="1"/>
  <c r="BQ649" i="1"/>
  <c r="BQ532" i="1"/>
  <c r="BZ740" i="1"/>
  <c r="BZ649" i="1"/>
  <c r="CI740" i="1"/>
  <c r="CI649" i="1"/>
  <c r="CQ740" i="1"/>
  <c r="DA740" i="1"/>
  <c r="DA649" i="1"/>
  <c r="DA531" i="1"/>
  <c r="DK740" i="1"/>
  <c r="DK649" i="1"/>
  <c r="H740" i="1"/>
  <c r="Q740" i="1"/>
  <c r="Q649" i="1"/>
  <c r="Z740" i="1"/>
  <c r="Z531" i="1"/>
  <c r="Z532" i="1"/>
  <c r="AI740" i="1"/>
  <c r="AI532" i="1"/>
  <c r="AS740" i="1"/>
  <c r="AS532" i="1"/>
  <c r="AS531" i="1"/>
  <c r="AS649" i="1"/>
  <c r="BB531" i="1"/>
  <c r="BB740" i="1"/>
  <c r="BB532" i="1"/>
  <c r="BK740" i="1"/>
  <c r="BK532" i="1"/>
  <c r="BK531" i="1"/>
  <c r="BU740" i="1"/>
  <c r="BU531" i="1"/>
  <c r="BU532" i="1"/>
  <c r="CC740" i="1"/>
  <c r="CC532" i="1"/>
  <c r="CL740" i="1"/>
  <c r="CL532" i="1"/>
  <c r="CL531" i="1"/>
  <c r="CU740" i="1"/>
  <c r="CU531" i="1"/>
  <c r="CU532" i="1"/>
  <c r="CU649" i="1"/>
  <c r="DD740" i="1"/>
  <c r="DD531" i="1"/>
  <c r="DD532" i="1"/>
  <c r="C740" i="1"/>
  <c r="AD532" i="1"/>
  <c r="AD531" i="1"/>
  <c r="AN531" i="1"/>
  <c r="AV740" i="1"/>
  <c r="AV531" i="1"/>
  <c r="BF532" i="1"/>
  <c r="BF531" i="1"/>
  <c r="BO532" i="1"/>
  <c r="BO531" i="1"/>
  <c r="BX740" i="1"/>
  <c r="BX532" i="1"/>
  <c r="BX649" i="1"/>
  <c r="CG532" i="1"/>
  <c r="CO532" i="1"/>
  <c r="CO649" i="1"/>
  <c r="CX532" i="1"/>
  <c r="CX531" i="1"/>
  <c r="DI531" i="1"/>
  <c r="F740" i="1"/>
  <c r="F649" i="1"/>
  <c r="W649" i="1"/>
  <c r="AG531" i="1"/>
  <c r="AG532" i="1"/>
  <c r="AQ532" i="1"/>
  <c r="AQ649" i="1"/>
  <c r="AZ532" i="1"/>
  <c r="AZ531" i="1"/>
  <c r="BI531" i="1"/>
  <c r="BI740" i="1"/>
  <c r="BI532" i="1"/>
  <c r="BR532" i="1"/>
  <c r="BR649" i="1"/>
  <c r="BR531" i="1"/>
  <c r="CA740" i="1"/>
  <c r="CA531" i="1"/>
  <c r="CA532" i="1"/>
  <c r="CJ532" i="1"/>
  <c r="CJ740" i="1"/>
  <c r="CJ531" i="1"/>
  <c r="CR649" i="1"/>
  <c r="CR532" i="1"/>
  <c r="DB649" i="1"/>
  <c r="DB531" i="1"/>
  <c r="DM531" i="1"/>
  <c r="DM532" i="1"/>
  <c r="I443" i="1"/>
  <c r="I442" i="1"/>
  <c r="I444" i="1"/>
  <c r="I445" i="1"/>
  <c r="R443" i="1"/>
  <c r="R445" i="1"/>
  <c r="R444" i="1"/>
  <c r="R442" i="1"/>
  <c r="AA442" i="1"/>
  <c r="AA443" i="1"/>
  <c r="AA632" i="1"/>
  <c r="AA444" i="1"/>
  <c r="AA445" i="1"/>
  <c r="AK442" i="1"/>
  <c r="AK444" i="1"/>
  <c r="AK445" i="1"/>
  <c r="AK632" i="1"/>
  <c r="AK443" i="1"/>
  <c r="AT443" i="1"/>
  <c r="AT442" i="1"/>
  <c r="AT632" i="1"/>
  <c r="BC444" i="1"/>
  <c r="BC445" i="1"/>
  <c r="BC443" i="1"/>
  <c r="BC632" i="1"/>
  <c r="BL442" i="1"/>
  <c r="BL443" i="1"/>
  <c r="BL445" i="1"/>
  <c r="BL444" i="1"/>
  <c r="BL632" i="1"/>
  <c r="BL649" i="1"/>
  <c r="BV443" i="1"/>
  <c r="BV444" i="1"/>
  <c r="BV442" i="1"/>
  <c r="BV445" i="1"/>
  <c r="CD445" i="1"/>
  <c r="CD443" i="1"/>
  <c r="CD632" i="1"/>
  <c r="CD649" i="1"/>
  <c r="CD442" i="1"/>
  <c r="CD444" i="1"/>
  <c r="CM444" i="1"/>
  <c r="CM632" i="1"/>
  <c r="CM442" i="1"/>
  <c r="CM445" i="1"/>
  <c r="CV445" i="1"/>
  <c r="CV442" i="1"/>
  <c r="CV632" i="1"/>
  <c r="CV649" i="1"/>
  <c r="CV443" i="1"/>
  <c r="DE442" i="1"/>
  <c r="DE445" i="1"/>
  <c r="DE444" i="1"/>
  <c r="DE632" i="1"/>
  <c r="D443" i="1"/>
  <c r="D444" i="1"/>
  <c r="D445" i="1"/>
  <c r="L445" i="1"/>
  <c r="L444" i="1"/>
  <c r="L632" i="1"/>
  <c r="L442" i="1"/>
  <c r="U442" i="1"/>
  <c r="U443" i="1"/>
  <c r="U632" i="1"/>
  <c r="U445" i="1"/>
  <c r="U444" i="1"/>
  <c r="AE443" i="1"/>
  <c r="AE445" i="1"/>
  <c r="AE444" i="1"/>
  <c r="AE632" i="1"/>
  <c r="AO442" i="1"/>
  <c r="AO632" i="1"/>
  <c r="AO445" i="1"/>
  <c r="AO444" i="1"/>
  <c r="AW632" i="1"/>
  <c r="AW443" i="1"/>
  <c r="AW442" i="1"/>
  <c r="BG632" i="1"/>
  <c r="BG444" i="1"/>
  <c r="BG442" i="1"/>
  <c r="BG445" i="1"/>
  <c r="BG443" i="1"/>
  <c r="BP444" i="1"/>
  <c r="BP632" i="1"/>
  <c r="BP445" i="1"/>
  <c r="BP443" i="1"/>
  <c r="BY443" i="1"/>
  <c r="BY442" i="1"/>
  <c r="BY632" i="1"/>
  <c r="BY445" i="1"/>
  <c r="BY444" i="1"/>
  <c r="CH632" i="1"/>
  <c r="CH442" i="1"/>
  <c r="CH443" i="1"/>
  <c r="CP443" i="1"/>
  <c r="CP632" i="1"/>
  <c r="CP445" i="1"/>
  <c r="CP444" i="1"/>
  <c r="CP442" i="1"/>
  <c r="CY444" i="1"/>
  <c r="CY442" i="1"/>
  <c r="CY632" i="1"/>
  <c r="CY445" i="1"/>
  <c r="CY443" i="1"/>
  <c r="DJ445" i="1"/>
  <c r="DJ632" i="1"/>
  <c r="DJ442" i="1"/>
  <c r="G632" i="1"/>
  <c r="G443" i="1"/>
  <c r="G442" i="1"/>
  <c r="G445" i="1"/>
  <c r="P444" i="1"/>
  <c r="P632" i="1"/>
  <c r="P445" i="1"/>
  <c r="P443" i="1"/>
  <c r="Y632" i="1"/>
  <c r="Y445" i="1"/>
  <c r="Y443" i="1"/>
  <c r="Y444" i="1"/>
  <c r="Y442" i="1"/>
  <c r="AH443" i="1"/>
  <c r="AH445" i="1"/>
  <c r="AH632" i="1"/>
  <c r="AH442" i="1"/>
  <c r="AR442" i="1"/>
  <c r="AR632" i="1"/>
  <c r="AR443" i="1"/>
  <c r="AR445" i="1"/>
  <c r="BA632" i="1"/>
  <c r="BA445" i="1"/>
  <c r="BA443" i="1"/>
  <c r="BA442" i="1"/>
  <c r="BJ632" i="1"/>
  <c r="BJ444" i="1"/>
  <c r="BJ445" i="1"/>
  <c r="BJ443" i="1"/>
  <c r="BT445" i="1"/>
  <c r="BT442" i="1"/>
  <c r="BT632" i="1"/>
  <c r="CB443" i="1"/>
  <c r="CB632" i="1"/>
  <c r="CB444" i="1"/>
  <c r="CB445" i="1"/>
  <c r="CK443" i="1"/>
  <c r="CK444" i="1"/>
  <c r="CK445" i="1"/>
  <c r="CK442" i="1"/>
  <c r="CS632" i="1"/>
  <c r="CS445" i="1"/>
  <c r="CS443" i="1"/>
  <c r="CS442" i="1"/>
  <c r="CS444" i="1"/>
  <c r="DC443" i="1"/>
  <c r="DC445" i="1"/>
  <c r="DC632" i="1"/>
  <c r="DC442" i="1"/>
  <c r="DN443" i="1"/>
  <c r="DN632" i="1"/>
  <c r="DN444" i="1"/>
  <c r="B367" i="1"/>
  <c r="CI532" i="1"/>
  <c r="AY532" i="1"/>
  <c r="AX591" i="1"/>
  <c r="DG591" i="1"/>
  <c r="W532" i="1"/>
  <c r="R632" i="1"/>
  <c r="CM443" i="1"/>
  <c r="CK632" i="1"/>
  <c r="AK649" i="1"/>
  <c r="CA649" i="1"/>
  <c r="I649" i="1"/>
  <c r="T649" i="1"/>
  <c r="BO740" i="1"/>
  <c r="CF443" i="1"/>
  <c r="CF445" i="1"/>
  <c r="I632" i="1"/>
  <c r="AW445" i="1"/>
  <c r="BC649" i="1"/>
  <c r="BC442" i="1"/>
  <c r="BM531" i="1"/>
  <c r="DO734" i="1"/>
  <c r="CQ649" i="1"/>
  <c r="DJ443" i="1"/>
  <c r="L443" i="1"/>
  <c r="AT649" i="1"/>
  <c r="DN445" i="1"/>
  <c r="N649" i="1"/>
  <c r="CG531" i="1"/>
  <c r="BE649" i="1"/>
  <c r="AX369" i="1"/>
  <c r="AX368" i="1"/>
  <c r="J740" i="1"/>
  <c r="S740" i="1"/>
  <c r="AB740" i="1"/>
  <c r="AB649" i="1"/>
  <c r="AU740" i="1"/>
  <c r="AU649" i="1"/>
  <c r="BE740" i="1"/>
  <c r="BE531" i="1"/>
  <c r="BN740" i="1"/>
  <c r="BN649" i="1"/>
  <c r="BW740" i="1"/>
  <c r="CE740" i="1"/>
  <c r="CN740" i="1"/>
  <c r="CW740" i="1"/>
  <c r="CW532" i="1"/>
  <c r="F442" i="1"/>
  <c r="F443" i="1"/>
  <c r="F444" i="1"/>
  <c r="F445" i="1"/>
  <c r="N444" i="1"/>
  <c r="N445" i="1"/>
  <c r="N443" i="1"/>
  <c r="N632" i="1"/>
  <c r="W445" i="1"/>
  <c r="W442" i="1"/>
  <c r="W632" i="1"/>
  <c r="AG443" i="1"/>
  <c r="AG445" i="1"/>
  <c r="AG444" i="1"/>
  <c r="AG442" i="1"/>
  <c r="AQ444" i="1"/>
  <c r="AQ632" i="1"/>
  <c r="AQ445" i="1"/>
  <c r="AQ442" i="1"/>
  <c r="AZ443" i="1"/>
  <c r="AZ444" i="1"/>
  <c r="AZ632" i="1"/>
  <c r="AZ445" i="1"/>
  <c r="BI444" i="1"/>
  <c r="BI445" i="1"/>
  <c r="BI442" i="1"/>
  <c r="BI632" i="1"/>
  <c r="BR444" i="1"/>
  <c r="BR442" i="1"/>
  <c r="BR443" i="1"/>
  <c r="BR632" i="1"/>
  <c r="BR445" i="1"/>
  <c r="CA443" i="1"/>
  <c r="CA444" i="1"/>
  <c r="CA632" i="1"/>
  <c r="CA445" i="1"/>
  <c r="CA442" i="1"/>
  <c r="CJ442" i="1"/>
  <c r="CJ632" i="1"/>
  <c r="CJ445" i="1"/>
  <c r="CJ444" i="1"/>
  <c r="CR632" i="1"/>
  <c r="CR445" i="1"/>
  <c r="CR443" i="1"/>
  <c r="CR444" i="1"/>
  <c r="CR442" i="1"/>
  <c r="DB445" i="1"/>
  <c r="DB632" i="1"/>
  <c r="DB443" i="1"/>
  <c r="DM442" i="1"/>
  <c r="DM632" i="1"/>
  <c r="DM445" i="1"/>
  <c r="AI531" i="1"/>
  <c r="DN442" i="1"/>
  <c r="BT443" i="1"/>
  <c r="DI532" i="1"/>
  <c r="CV444" i="1"/>
  <c r="D442" i="1"/>
  <c r="AQ443" i="1"/>
  <c r="CO531" i="1"/>
  <c r="BV649" i="1"/>
  <c r="D632" i="1"/>
  <c r="AL649" i="1"/>
  <c r="BU649" i="1"/>
  <c r="CC531" i="1"/>
  <c r="BX531" i="1"/>
  <c r="BP442" i="1"/>
  <c r="DE443" i="1"/>
  <c r="AF649" i="1"/>
  <c r="BV632" i="1"/>
  <c r="DD649" i="1"/>
  <c r="CM649" i="1"/>
  <c r="BI649" i="1"/>
  <c r="S649" i="1"/>
  <c r="N740" i="1"/>
  <c r="Z649" i="1"/>
  <c r="DG423" i="1"/>
  <c r="DO423" i="1" s="1"/>
  <c r="DO419" i="1"/>
  <c r="DG411" i="1"/>
  <c r="DO411" i="1"/>
  <c r="DG407" i="1"/>
  <c r="DO407" i="1" s="1"/>
  <c r="DG397" i="1"/>
  <c r="DO397" i="1"/>
  <c r="W370" i="1"/>
  <c r="W368" i="1"/>
  <c r="W367" i="1"/>
  <c r="DG905" i="1"/>
  <c r="DO905" i="1"/>
  <c r="DG75" i="1"/>
  <c r="DG79" i="1"/>
  <c r="DO79" i="1"/>
  <c r="AM104" i="1"/>
  <c r="B82" i="1"/>
  <c r="C107" i="1"/>
  <c r="C649" i="1"/>
  <c r="K649" i="1"/>
  <c r="AC82" i="1"/>
  <c r="AC107" i="1"/>
  <c r="AC649" i="1"/>
  <c r="AD107" i="1"/>
  <c r="AD649" i="1"/>
  <c r="AM82" i="1"/>
  <c r="AN107" i="1"/>
  <c r="AN649" i="1"/>
  <c r="AV649" i="1"/>
  <c r="BD82" i="1"/>
  <c r="BF107" i="1"/>
  <c r="BF649" i="1"/>
  <c r="DG89" i="1"/>
  <c r="AG649" i="1"/>
  <c r="BK649" i="1"/>
  <c r="S369" i="1"/>
  <c r="S370" i="1"/>
  <c r="S367" i="1"/>
  <c r="S368" i="1"/>
  <c r="DG46" i="1"/>
  <c r="DG54" i="1"/>
  <c r="P107" i="1"/>
  <c r="P649" i="1"/>
  <c r="O57" i="1"/>
  <c r="AX57" i="1"/>
  <c r="BA107" i="1"/>
  <c r="BA649" i="1"/>
  <c r="DG60" i="1"/>
  <c r="DG420" i="1"/>
  <c r="DG392" i="1"/>
  <c r="DO392" i="1"/>
  <c r="DG847" i="1"/>
  <c r="DO847" i="1"/>
  <c r="N367" i="1"/>
  <c r="N369" i="1"/>
  <c r="BH369" i="1"/>
  <c r="BH367" i="1"/>
  <c r="DG8" i="1"/>
  <c r="AM13" i="1"/>
  <c r="DG825" i="1"/>
  <c r="BS824" i="1"/>
  <c r="DG603" i="1"/>
  <c r="DO603" i="1"/>
  <c r="DG853" i="1"/>
  <c r="DO853" i="1"/>
  <c r="CE649" i="1"/>
  <c r="J370" i="1"/>
  <c r="J369" i="1"/>
  <c r="J367" i="1"/>
  <c r="DG80" i="1"/>
  <c r="DO80" i="1"/>
  <c r="CZ82" i="1"/>
  <c r="DG152" i="1"/>
  <c r="DO152" i="1"/>
  <c r="DG455" i="1"/>
  <c r="DO455" i="1" s="1"/>
  <c r="DO442" i="1" s="1"/>
  <c r="DG283" i="1"/>
  <c r="AM285" i="1"/>
  <c r="CF824" i="1"/>
  <c r="AC824" i="1"/>
  <c r="CT824" i="1"/>
  <c r="DG828" i="1"/>
  <c r="DO828" i="1"/>
  <c r="DG422" i="1"/>
  <c r="DO422" i="1" s="1"/>
  <c r="DG416" i="1"/>
  <c r="DO416" i="1"/>
  <c r="DG415" i="1"/>
  <c r="DO415" i="1"/>
  <c r="DG396" i="1"/>
  <c r="DO396" i="1"/>
  <c r="DG182" i="1"/>
  <c r="DG844" i="1"/>
  <c r="DO844" i="1"/>
  <c r="DG851" i="1"/>
  <c r="DO851" i="1"/>
  <c r="F370" i="1"/>
  <c r="F368" i="1"/>
  <c r="F367" i="1"/>
  <c r="F369" i="1"/>
  <c r="AR367" i="1"/>
  <c r="AR368" i="1"/>
  <c r="BC368" i="1"/>
  <c r="BC369" i="1"/>
  <c r="DG722" i="1"/>
  <c r="DO722" i="1"/>
  <c r="DG55" i="1"/>
  <c r="BD57" i="1"/>
  <c r="BD107" i="1"/>
  <c r="CN649" i="1"/>
  <c r="DG61" i="1"/>
  <c r="DG155" i="1"/>
  <c r="DG178" i="1"/>
  <c r="CA368" i="1"/>
  <c r="CA369" i="1"/>
  <c r="DM370" i="1"/>
  <c r="DM369" i="1"/>
  <c r="DM368" i="1"/>
  <c r="DG608" i="1"/>
  <c r="DO608" i="1"/>
  <c r="DG919" i="1"/>
  <c r="DO919" i="1"/>
  <c r="DG72" i="1"/>
  <c r="DG74" i="1"/>
  <c r="DG78" i="1"/>
  <c r="O82" i="1"/>
  <c r="BB107" i="1"/>
  <c r="BB649" i="1"/>
  <c r="AX82" i="1"/>
  <c r="BS82" i="1"/>
  <c r="BS107" i="1"/>
  <c r="BS649" i="1"/>
  <c r="CL649" i="1"/>
  <c r="CT82" i="1"/>
  <c r="CT107" i="1"/>
  <c r="CT649" i="1"/>
  <c r="DG84" i="1"/>
  <c r="DG86" i="1"/>
  <c r="DO86" i="1"/>
  <c r="DG456" i="1"/>
  <c r="AJ824" i="1"/>
  <c r="DL824" i="1"/>
  <c r="DG830" i="1"/>
  <c r="DO830" i="1"/>
  <c r="AA649" i="1"/>
  <c r="K740" i="1"/>
  <c r="T740" i="1"/>
  <c r="AD740" i="1"/>
  <c r="AN740" i="1"/>
  <c r="BF740" i="1"/>
  <c r="CG740" i="1"/>
  <c r="CO740" i="1"/>
  <c r="CX740" i="1"/>
  <c r="DI740" i="1"/>
  <c r="W740" i="1"/>
  <c r="W531" i="1"/>
  <c r="AG740" i="1"/>
  <c r="AQ740" i="1"/>
  <c r="AZ740" i="1"/>
  <c r="BR740" i="1"/>
  <c r="CR740" i="1"/>
  <c r="DB740" i="1"/>
  <c r="DM740" i="1"/>
  <c r="BL740" i="1"/>
  <c r="BV740" i="1"/>
  <c r="AH369" i="1"/>
  <c r="AH370" i="1"/>
  <c r="DG73" i="1"/>
  <c r="DG77" i="1"/>
  <c r="DO77" i="1"/>
  <c r="DG87" i="1"/>
  <c r="DG156" i="1"/>
  <c r="DG738" i="1"/>
  <c r="DO738" i="1"/>
  <c r="DG920" i="1"/>
  <c r="DO920" i="1"/>
  <c r="B285" i="1"/>
  <c r="AM824" i="1"/>
  <c r="AX824" i="1"/>
  <c r="DG185" i="1"/>
  <c r="DG186" i="1"/>
  <c r="DG665" i="1"/>
  <c r="DO665" i="1"/>
  <c r="CA367" i="1"/>
  <c r="AB370" i="1"/>
  <c r="AB367" i="1"/>
  <c r="AB368" i="1"/>
  <c r="AB369" i="1"/>
  <c r="CS367" i="1"/>
  <c r="CS368" i="1"/>
  <c r="DG7" i="1"/>
  <c r="DO7" i="1"/>
  <c r="BM57" i="1"/>
  <c r="BM107" i="1"/>
  <c r="BM649" i="1"/>
  <c r="DG52" i="1"/>
  <c r="B57" i="1"/>
  <c r="B107" i="1"/>
  <c r="B649" i="1"/>
  <c r="AM57" i="1"/>
  <c r="CZ57" i="1"/>
  <c r="CZ107" i="1"/>
  <c r="CZ649" i="1"/>
  <c r="DG58" i="1"/>
  <c r="DG268" i="1"/>
  <c r="DO268" i="1"/>
  <c r="DG605" i="1"/>
  <c r="DO605" i="1"/>
  <c r="DG426" i="1"/>
  <c r="DO426" i="1"/>
  <c r="CR369" i="1"/>
  <c r="DG402" i="1"/>
  <c r="DO402" i="1" s="1"/>
  <c r="DG504" i="1"/>
  <c r="DO504" i="1"/>
  <c r="DG499" i="1"/>
  <c r="DO499" i="1" s="1"/>
  <c r="DG762" i="1"/>
  <c r="DO762" i="1"/>
  <c r="DG755" i="1"/>
  <c r="DO755" i="1" s="1"/>
  <c r="DG756" i="1"/>
  <c r="DO756" i="1" s="1"/>
  <c r="DG758" i="1"/>
  <c r="DO758" i="1"/>
  <c r="DG754" i="1"/>
  <c r="DO754" i="1"/>
  <c r="DG757" i="1"/>
  <c r="DO757" i="1" s="1"/>
  <c r="DG759" i="1"/>
  <c r="DO759" i="1" s="1"/>
  <c r="DG224" i="1"/>
  <c r="AJ531" i="1"/>
  <c r="AJ262" i="1"/>
  <c r="DG648" i="1"/>
  <c r="DO648" i="1"/>
  <c r="BM262" i="1"/>
  <c r="DL649" i="1"/>
  <c r="DG644" i="1"/>
  <c r="DO644" i="1"/>
  <c r="O262" i="1"/>
  <c r="DL532" i="1"/>
  <c r="DL740" i="1"/>
  <c r="DL531" i="1"/>
  <c r="DO157" i="1"/>
  <c r="DO161" i="1"/>
  <c r="DG161" i="1"/>
  <c r="BD531" i="1"/>
  <c r="BD740" i="1"/>
  <c r="BD532" i="1"/>
  <c r="DO333" i="1"/>
  <c r="AJ532" i="1"/>
  <c r="DO63" i="1"/>
  <c r="DO113" i="1"/>
  <c r="DG113" i="1"/>
  <c r="DG367" i="1"/>
  <c r="BD649" i="1"/>
  <c r="DO51" i="1"/>
  <c r="DO101" i="1"/>
  <c r="DG101" i="1"/>
  <c r="DO56" i="1"/>
  <c r="DO106" i="1"/>
  <c r="DG106" i="1"/>
  <c r="AJ740" i="1"/>
  <c r="BM445" i="1"/>
  <c r="BM443" i="1"/>
  <c r="BM442" i="1"/>
  <c r="BM632" i="1"/>
  <c r="BM444" i="1"/>
  <c r="O444" i="1"/>
  <c r="O442" i="1"/>
  <c r="O445" i="1"/>
  <c r="O443" i="1"/>
  <c r="O107" i="1"/>
  <c r="O649" i="1"/>
  <c r="BD370" i="1"/>
  <c r="BD367" i="1"/>
  <c r="B445" i="1"/>
  <c r="B442" i="1"/>
  <c r="B443" i="1"/>
  <c r="B444" i="1"/>
  <c r="BD368" i="1"/>
  <c r="DO261" i="1"/>
  <c r="DG824" i="1"/>
  <c r="DO825" i="1"/>
  <c r="DO824" i="1"/>
  <c r="DO54" i="1"/>
  <c r="DO104" i="1"/>
  <c r="DG104" i="1"/>
  <c r="DG82" i="1"/>
  <c r="DO82" i="1"/>
  <c r="DO58" i="1"/>
  <c r="DO108" i="1"/>
  <c r="DG108" i="1"/>
  <c r="DO156" i="1"/>
  <c r="DO160" i="1"/>
  <c r="DG160" i="1"/>
  <c r="DO61" i="1"/>
  <c r="DO111" i="1"/>
  <c r="DG111" i="1"/>
  <c r="DO46" i="1"/>
  <c r="DO96" i="1"/>
  <c r="DG96" i="1"/>
  <c r="DO87" i="1"/>
  <c r="DO112" i="1"/>
  <c r="DG112" i="1"/>
  <c r="DO8" i="1"/>
  <c r="DG318" i="1"/>
  <c r="DO318" i="1" s="1"/>
  <c r="DG13" i="1"/>
  <c r="DG210" i="1"/>
  <c r="DO72" i="1"/>
  <c r="DO97" i="1"/>
  <c r="DG97" i="1"/>
  <c r="DO155" i="1"/>
  <c r="DO159" i="1"/>
  <c r="DG159" i="1"/>
  <c r="DO420" i="1"/>
  <c r="DO60" i="1"/>
  <c r="DO110" i="1"/>
  <c r="DG110" i="1"/>
  <c r="DG285" i="1"/>
  <c r="DO283" i="1"/>
  <c r="DO285" i="1"/>
  <c r="DO89" i="1"/>
  <c r="DO114" i="1"/>
  <c r="DG114" i="1"/>
  <c r="DG57" i="1"/>
  <c r="AM107" i="1"/>
  <c r="AM649" i="1"/>
  <c r="DO73" i="1"/>
  <c r="DO98" i="1"/>
  <c r="DG98" i="1"/>
  <c r="DO456" i="1"/>
  <c r="DO55" i="1"/>
  <c r="DO105" i="1"/>
  <c r="DG105" i="1"/>
  <c r="DO75" i="1"/>
  <c r="DO100" i="1"/>
  <c r="DG100" i="1"/>
  <c r="DG442" i="1"/>
  <c r="DO52" i="1"/>
  <c r="DO102" i="1"/>
  <c r="DG102" i="1"/>
  <c r="DO78" i="1"/>
  <c r="DO103" i="1"/>
  <c r="DG103" i="1"/>
  <c r="AX107" i="1"/>
  <c r="AX649" i="1"/>
  <c r="DO84" i="1"/>
  <c r="DO109" i="1"/>
  <c r="DG109" i="1"/>
  <c r="DO74" i="1"/>
  <c r="DO99" i="1"/>
  <c r="DG99" i="1"/>
  <c r="DG262" i="1"/>
  <c r="DO262" i="1"/>
  <c r="DO367" i="1"/>
  <c r="DO370" i="1"/>
  <c r="DO369" i="1"/>
  <c r="DO740" i="1"/>
  <c r="DG368" i="1"/>
  <c r="DG370" i="1"/>
  <c r="DG369" i="1"/>
  <c r="DG740" i="1"/>
  <c r="DO57" i="1"/>
  <c r="DO107" i="1"/>
  <c r="DO649" i="1"/>
  <c r="DG107" i="1"/>
  <c r="DG649" i="1"/>
  <c r="DG443" i="1"/>
  <c r="DG445" i="1"/>
  <c r="DO443" i="1"/>
  <c r="DO445" i="1"/>
  <c r="DO210" i="1"/>
  <c r="DO13" i="1"/>
  <c r="DG532" i="1" l="1"/>
  <c r="DG531" i="1"/>
  <c r="DO531" i="1"/>
  <c r="DO502" i="1"/>
  <c r="DG497" i="1"/>
  <c r="DO497" i="1" s="1"/>
  <c r="DG487" i="1"/>
  <c r="DO487" i="1" s="1"/>
  <c r="DG631" i="1"/>
  <c r="DO631" i="1" s="1"/>
  <c r="B632" i="1"/>
  <c r="DG630" i="1"/>
  <c r="DG394" i="1"/>
  <c r="DO394" i="1" s="1"/>
  <c r="DG398" i="1"/>
  <c r="DO398" i="1" s="1"/>
  <c r="DG413" i="1"/>
  <c r="DO413" i="1" s="1"/>
  <c r="DG399" i="1"/>
  <c r="DO399" i="1" s="1"/>
  <c r="DG412" i="1"/>
  <c r="DO412" i="1" s="1"/>
  <c r="DG408" i="1"/>
  <c r="DO408" i="1" s="1"/>
  <c r="DG403" i="1"/>
  <c r="DO403" i="1" s="1"/>
  <c r="DG393" i="1"/>
  <c r="DO393" i="1" s="1"/>
  <c r="DG404" i="1"/>
  <c r="DO404" i="1" s="1"/>
  <c r="DG444" i="1"/>
  <c r="DO368" i="1"/>
  <c r="B272" i="1"/>
  <c r="O272" i="1"/>
  <c r="AM272" i="1"/>
  <c r="BS272" i="1"/>
  <c r="CF272" i="1"/>
  <c r="CT272" i="1"/>
  <c r="CZ272" i="1"/>
  <c r="AC272" i="1"/>
  <c r="AX272" i="1"/>
  <c r="DG270" i="1"/>
  <c r="DO270" i="1" s="1"/>
  <c r="DG271" i="1"/>
  <c r="DO271" i="1" s="1"/>
  <c r="DG632" i="1" l="1"/>
  <c r="DO630" i="1"/>
  <c r="DO632" i="1" s="1"/>
  <c r="DG272" i="1"/>
  <c r="DO272" i="1" s="1"/>
</calcChain>
</file>

<file path=xl/comments1.xml><?xml version="1.0" encoding="utf-8"?>
<comments xmlns="http://schemas.openxmlformats.org/spreadsheetml/2006/main">
  <authors>
    <author>tc={3A148FCD-135E-4099-A07A-6FFCC1FDF558}</author>
    <author>tc={D4F7DCF6-9FBD-4956-8A5C-BA7209697CF8}</author>
  </authors>
  <commentList>
    <comment ref="BV295" authorId="0" shapeId="0">
      <text>
        <r>
          <rPr>
            <sz val="8"/>
            <rFont val="Helv"/>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Remplacer 1 355 par 1 606</t>
        </r>
      </text>
    </comment>
    <comment ref="BV297" authorId="1" shapeId="0">
      <text>
        <r>
          <rPr>
            <sz val="8"/>
            <rFont val="Helv"/>
          </rPr>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Remplacer 576 par 827</t>
        </r>
      </text>
    </comment>
  </commentList>
</comments>
</file>

<file path=xl/sharedStrings.xml><?xml version="1.0" encoding="utf-8"?>
<sst xmlns="http://schemas.openxmlformats.org/spreadsheetml/2006/main" count="11228" uniqueCount="831">
  <si>
    <t>Ergothérapeutes</t>
  </si>
  <si>
    <t>Psychomotriciens</t>
  </si>
  <si>
    <t>Hommes</t>
  </si>
  <si>
    <t>Femmes</t>
  </si>
  <si>
    <t>Médiateur familial</t>
  </si>
  <si>
    <t>Pédicures-podologues</t>
  </si>
  <si>
    <t>Techniciens en analyses biomédicales</t>
  </si>
  <si>
    <t>Formations complémentaires (nombre de diplômes délivrés)</t>
  </si>
  <si>
    <t>dont action sociale</t>
  </si>
  <si>
    <t>dont enseignement</t>
  </si>
  <si>
    <t>dont santé humaine</t>
  </si>
  <si>
    <t>dont arts, spectacles et activités récréatives</t>
  </si>
  <si>
    <t>dont autres établissements associatifs</t>
  </si>
  <si>
    <t>Infirmiers de bloc opératoire</t>
  </si>
  <si>
    <t>Infirmiers anesthésistes</t>
  </si>
  <si>
    <t>Cadres de santé</t>
  </si>
  <si>
    <t>Aides soignants</t>
  </si>
  <si>
    <t>Puéricultrices</t>
  </si>
  <si>
    <t>Auxiliaires de puériculture</t>
  </si>
  <si>
    <t>Assistants de service social</t>
  </si>
  <si>
    <t>Moniteurs éducateurs</t>
  </si>
  <si>
    <t>Aides médico-psychologiques</t>
  </si>
  <si>
    <t>Moins de 6 ans</t>
  </si>
  <si>
    <t>Enfants de 6 à 16 ans</t>
  </si>
  <si>
    <t>Jeunes de 16 à 25 ans</t>
  </si>
  <si>
    <t>Population de 26 à 64 ans</t>
  </si>
  <si>
    <t>Population de 65 ans et plus</t>
  </si>
  <si>
    <t>Population de 75 ans et plus</t>
  </si>
  <si>
    <t>Population de 80 ans et plus</t>
  </si>
  <si>
    <t>Garçons</t>
  </si>
  <si>
    <t xml:space="preserve">Moins de 15 ans </t>
  </si>
  <si>
    <t xml:space="preserve">Moins de 25 ans </t>
  </si>
  <si>
    <t>Filles</t>
  </si>
  <si>
    <t>Alcool régulier en % (au moins dix usages dans le mois)</t>
  </si>
  <si>
    <t>Par accident de la circulation</t>
  </si>
  <si>
    <t xml:space="preserve">Par suicide </t>
  </si>
  <si>
    <t>Superficie en km²</t>
  </si>
  <si>
    <t>0 - 4 ans</t>
  </si>
  <si>
    <t>5 - 9 ans</t>
  </si>
  <si>
    <t>10 - 14 ans</t>
  </si>
  <si>
    <t>15 - 19 ans</t>
  </si>
  <si>
    <t>20 - 24 ans</t>
  </si>
  <si>
    <t>25 - 54 ans</t>
  </si>
  <si>
    <t>55 - 59 ans</t>
  </si>
  <si>
    <t>60 - 64 ans</t>
  </si>
  <si>
    <t>65 - 74 ans</t>
  </si>
  <si>
    <t>75 - 84 ans</t>
  </si>
  <si>
    <t>85 ans et +</t>
  </si>
  <si>
    <t>Ensemble</t>
  </si>
  <si>
    <t>Auxiliaires de vie sociale</t>
  </si>
  <si>
    <t>Techniciens de l'intervention sociale et familiale</t>
  </si>
  <si>
    <t>RSA et Minima sociaux</t>
  </si>
  <si>
    <t>Certificat d'aptitude aux fonctions d'encadrement et de responsable d'unité d'intervention sociale (CAFERUIS)</t>
  </si>
  <si>
    <t>Centres d'hébergement et de réinsertion sociale, CHRS</t>
  </si>
  <si>
    <t>Centres d'accueil de demandeurs d'asile, CADA</t>
  </si>
  <si>
    <t>Centres provisoires d'hébergement</t>
  </si>
  <si>
    <t>Maisons relais - Pensions de famille</t>
  </si>
  <si>
    <t>dont urgences</t>
  </si>
  <si>
    <t>dont stabilisation</t>
  </si>
  <si>
    <t>dont insertion</t>
  </si>
  <si>
    <t>Part des garçons de 20 à 24 ans vivant chez les parents en %</t>
  </si>
  <si>
    <t>Part des filles de 20 à 24 ans vivant chez les parents en %</t>
  </si>
  <si>
    <t>Part de l'ensemble des jeunes de 20 à 24 ans vivant chez les parents en %</t>
  </si>
  <si>
    <t>Certificat d'aptitude aux fonctions de directeur d'établissement et de service d'intervention sociale (CAFDES)</t>
  </si>
  <si>
    <t>Part des filles de 15 à 19 ans en emploi, y compris en apprentissage</t>
  </si>
  <si>
    <t>Part des garçons de 15 à 19 ans élèves, étudiants ou stagiaires</t>
  </si>
  <si>
    <t>Part des garçons de 15 à 19 ans en emploi, y compris en apprentissage</t>
  </si>
  <si>
    <t>Part des filles de 20 à 24 ans en emploi, y compris en apprentissage</t>
  </si>
  <si>
    <t>Part des garçons de 20 à 24 ans élèves, étudiants ou stagiaires</t>
  </si>
  <si>
    <t>Part des garçons de 20 à 24 ans en emploi, y compris en apprentissage</t>
  </si>
  <si>
    <t>De 15 à 24 ans</t>
  </si>
  <si>
    <t>Consommation tabac, alcool, cannabis à 17 ans en %</t>
  </si>
  <si>
    <t>Cannabis régulier en % (au moins dix usages dans le mois)</t>
  </si>
  <si>
    <t>Assistants familiaux</t>
  </si>
  <si>
    <t>Ambulanciers</t>
  </si>
  <si>
    <t>Nombre de places d'accueil mère-enfant</t>
  </si>
  <si>
    <t>Nombre de places en foyers de l'enfance</t>
  </si>
  <si>
    <t>Nombre de places en pouponnières à caractère social</t>
  </si>
  <si>
    <t>Nombre de places en maisons d'enfants à caractère social</t>
  </si>
  <si>
    <t>Part des jeunes de moins de 25 ans dans la population générale en %</t>
  </si>
  <si>
    <t>Crèches collectives (y compris parentales)</t>
  </si>
  <si>
    <t>Haltes garderies</t>
  </si>
  <si>
    <t>Multi-accueil</t>
  </si>
  <si>
    <t>Assistantes maternelles</t>
  </si>
  <si>
    <t>Garde d'enfants à domicile</t>
  </si>
  <si>
    <t>Pays de naissance des immigrés</t>
  </si>
  <si>
    <t>Portugal</t>
  </si>
  <si>
    <t>Italie</t>
  </si>
  <si>
    <t>Espagne</t>
  </si>
  <si>
    <t>Autres pays d'Europe</t>
  </si>
  <si>
    <t>Algérie</t>
  </si>
  <si>
    <t>Maroc</t>
  </si>
  <si>
    <t>Tunisie</t>
  </si>
  <si>
    <t>Autres pays d'Afrique</t>
  </si>
  <si>
    <t>Turquie</t>
  </si>
  <si>
    <t>Autres pays</t>
  </si>
  <si>
    <t>Part des femmes dans la population immigrée en %</t>
  </si>
  <si>
    <t>Autres pays de l'UE (à 27)</t>
  </si>
  <si>
    <t>Centres d'accueil non conventionnés au titre de l'aide sociale</t>
  </si>
  <si>
    <t>Logement accompagné</t>
  </si>
  <si>
    <t>Proportion en % des moins de 25 ans parmi les demandeurs d'emploi de catégories A, B, C</t>
  </si>
  <si>
    <t>Proportion en % des 50 ans et plus parmi les demandeurs d'emploi de catégories A, B, C</t>
  </si>
  <si>
    <t>Français</t>
  </si>
  <si>
    <t>Immigrés</t>
  </si>
  <si>
    <t>Non immigrés</t>
  </si>
  <si>
    <t>Nombre de personnes immigrées</t>
  </si>
  <si>
    <t>Nombre d'actifs de 15 ans et plus ayant un emploi</t>
  </si>
  <si>
    <t>Hébergement social</t>
  </si>
  <si>
    <t>Jardins d'enfants</t>
  </si>
  <si>
    <t>Jardins d'éveil</t>
  </si>
  <si>
    <t>Nombre total de logements</t>
  </si>
  <si>
    <t>Foyers de jeunes travailleurs (FJT) (1)</t>
  </si>
  <si>
    <t>Foyers de travailleurs migrants (FTM) (1)</t>
  </si>
  <si>
    <t>Dont sans objet</t>
  </si>
  <si>
    <t>Recours non examinés</t>
  </si>
  <si>
    <t>Recours "logement" avec décision</t>
  </si>
  <si>
    <t>Dont favorables logement (prioritaires et urgents)</t>
  </si>
  <si>
    <t>Dont rejets (explicites)</t>
  </si>
  <si>
    <t>Dont réorientation recours logement vers hébergement</t>
  </si>
  <si>
    <t>Recours "hébergement" avec décision</t>
  </si>
  <si>
    <t>Dont recours logement réorientés hébergement (rappel)</t>
  </si>
  <si>
    <t>Recours avec décision</t>
  </si>
  <si>
    <t xml:space="preserve">Femmes </t>
  </si>
  <si>
    <t>Scolarité</t>
  </si>
  <si>
    <t>Nombre de bénéficiaires du FAJ</t>
  </si>
  <si>
    <t>Nombre de places en structures intermédiaires de placement social</t>
  </si>
  <si>
    <t>Éducateurs spécialisés</t>
  </si>
  <si>
    <t>Éducateurs de jeunes enfants</t>
  </si>
  <si>
    <t>Éducateurs techniques spécialisés</t>
  </si>
  <si>
    <t>Infirmiers diplômés d'État</t>
  </si>
  <si>
    <t>Étrangers</t>
  </si>
  <si>
    <t>Part des résidences secondaires et logements occasionnels (en %)</t>
  </si>
  <si>
    <t>Part des logements vacants (en %)</t>
  </si>
  <si>
    <t>Propriétaires (en %)</t>
  </si>
  <si>
    <t>Locataires (en %)</t>
  </si>
  <si>
    <t>Logés gratuitement (en %)</t>
  </si>
  <si>
    <t>Montant des aides individuelles attribuées (en euros)</t>
  </si>
  <si>
    <t>Dont :</t>
  </si>
  <si>
    <t>Établissements pour adultes et familles en difficulté</t>
  </si>
  <si>
    <t>Proportion en % des femmes parmi les demandeurs d'emploi de catégories A, B, C</t>
  </si>
  <si>
    <t>Tabac quotidien en % (au moins une cigarette par jour)</t>
  </si>
  <si>
    <t>(1) Indicateurs sociaux départementaux</t>
  </si>
  <si>
    <t>(2) Indicateurs sociaux départementaux</t>
  </si>
  <si>
    <t>Taux d'équipement en accueil collectif</t>
  </si>
  <si>
    <t>1 - Données générales</t>
  </si>
  <si>
    <t>2 - Indicateurs démographiques</t>
  </si>
  <si>
    <t>3 - Structure par âge de la population</t>
  </si>
  <si>
    <t>4 - Structure par âge de la population</t>
  </si>
  <si>
    <t>5 - Structure par âge de la population</t>
  </si>
  <si>
    <t>8 - Pauvreté - Précarité - Exclusion</t>
  </si>
  <si>
    <t>9 - Pauvreté - Précarité - Exclusion</t>
  </si>
  <si>
    <t>10 - Pauvreté - Précarité - Exclusion</t>
  </si>
  <si>
    <t>Catégorie A tous âges</t>
  </si>
  <si>
    <t>Catégorie A, B, C tous âges</t>
  </si>
  <si>
    <t>Total</t>
  </si>
  <si>
    <t>Expulsions "fermes"</t>
  </si>
  <si>
    <t>Expulsions "conditionnelles"</t>
  </si>
  <si>
    <t>Décisions d'expulsions locatives pour 1000 ménages</t>
  </si>
  <si>
    <t>Nombre de dossiers de surendettement avec impayés d'énergie</t>
  </si>
  <si>
    <t>Part des dossiers avec impayés d'énergie parmi l'ensemble des dossiers de surendettement (en%)</t>
  </si>
  <si>
    <t>Part des dettes liées à des impayés d'énergie dans l'ensemble des dettes (en %)</t>
  </si>
  <si>
    <t>Dossiers de surendettement déposés</t>
  </si>
  <si>
    <t>Dossiers de surendettement jugés recevables</t>
  </si>
  <si>
    <t>Part des dossiers de surendettement jugés recevables</t>
  </si>
  <si>
    <t>Nombre de dossiers de surendettement déposés et part des dossiers jugés recevables</t>
  </si>
  <si>
    <t>Ensemble des établissements</t>
  </si>
  <si>
    <t>Chômage</t>
  </si>
  <si>
    <t>Classes d'âge - Cohabitation familiale - Morbidité - Mortalité - Conduites à risques</t>
  </si>
  <si>
    <t>Scolarité - Formation - Activité</t>
  </si>
  <si>
    <t>Statut d'occupation des résidences principales</t>
  </si>
  <si>
    <t>Nombre total de ménages fiscaux</t>
  </si>
  <si>
    <t>Nombre de quartiers prioritaires</t>
  </si>
  <si>
    <t>Part des résidences principales (en %)</t>
  </si>
  <si>
    <t>dont activités sportives, récréatives et de loisirs</t>
  </si>
  <si>
    <t>Budget FAJ (en euros)</t>
  </si>
  <si>
    <t>Population légale des communes</t>
  </si>
  <si>
    <t>Population légale en quartier prioritaire</t>
  </si>
  <si>
    <t>Part de la population résidant dans un quartier prioritaire en %</t>
  </si>
  <si>
    <t>6 - Pauvreté - Précarité - Exclusion</t>
  </si>
  <si>
    <t>7 - Pauvreté - Précarité - Exclusion</t>
  </si>
  <si>
    <t>15 - Cohésion sociale</t>
  </si>
  <si>
    <t>16 - Cohésion sociale</t>
  </si>
  <si>
    <t>Cadres (y c les chefs d'entreprise salariés)</t>
  </si>
  <si>
    <t>Professions intermédiaires</t>
  </si>
  <si>
    <t>Employés</t>
  </si>
  <si>
    <t>Ouvriers</t>
  </si>
  <si>
    <t>Nombre de places d'hébergement (2)</t>
  </si>
  <si>
    <t>(2) En CHRS et Centres d'accueil non conventionnés au titre de l'aide sociale</t>
  </si>
  <si>
    <t>Autres résidences Sociales</t>
  </si>
  <si>
    <t>(1) Conventionnés ou non en résidence sociale</t>
  </si>
  <si>
    <t>Établissement d'hébergement pour personnes âgées dépendantes (EHPAD)</t>
  </si>
  <si>
    <t>Nombre d'établissements</t>
  </si>
  <si>
    <t>Nombre total de places installées</t>
  </si>
  <si>
    <t>Dont places en accueil temporaire</t>
  </si>
  <si>
    <t>Nombre de lits</t>
  </si>
  <si>
    <t>Services de soins infirmiers à domicile pour personnes âgées (SSIAD + SPASAD)</t>
  </si>
  <si>
    <t>Nombre de places</t>
  </si>
  <si>
    <t xml:space="preserve">(*) Guadeloupe yc Saint-Martin et Saint-Barthélemy </t>
  </si>
  <si>
    <t>Places en accueil temporaire (1)</t>
  </si>
  <si>
    <t>Places en accueil de jour (2)</t>
  </si>
  <si>
    <t>Places en accueil de nuit (2)</t>
  </si>
  <si>
    <t>Maison d'accueil spécialisée (M.A.S.)</t>
  </si>
  <si>
    <t>Etablissement d'accueil temporaire</t>
  </si>
  <si>
    <t>Centre de rééducation professionnelle (CRP), Centre de préorientation (CPO), Unités Évaluation Réentraînement et d'orientation sociale et professionnelle (UEROS)</t>
  </si>
  <si>
    <t>Nombre de structures</t>
  </si>
  <si>
    <t>Etablissements et services de travail protégé</t>
  </si>
  <si>
    <t>Établissement et service d'aide par le travail (E.S.A.T.)</t>
  </si>
  <si>
    <t>Services d'accompagnement à la vie sociale, médico social pour adultes handicapés (SAVS et SAMSAH)</t>
  </si>
  <si>
    <t>Nombre de services (4)</t>
  </si>
  <si>
    <t>(1) On compte la capacité totale des établissements indépendamment de la spécificité des places</t>
  </si>
  <si>
    <t>(2) Les établissements classés en catégorie FAM sont ceux qui disposent de lits d'accueil médicalisés, même si d'autres types de lits y sont  présents</t>
  </si>
  <si>
    <t>(3) La catégorie « foyer d’accueil polyvalent » a été créée dans FINESS dans le but d’attribuer un seul numéro FINESS aux foyers d’hébergement qui proposent simultanément de l’hébergement ouvert et de l’accueil en foyer de vie (et de permettre ainsi que les diverses activités d’un même établissement ne fassent pas l’objet d’immatriculations distinctes)</t>
  </si>
  <si>
    <t>(4) Services autonomes et services rattachés à un établissement</t>
  </si>
  <si>
    <t xml:space="preserve">Nombre de places </t>
  </si>
  <si>
    <t>Service de soins infirmiers à domicile pour adultes handicapés (SSIAD+SPASSAD)</t>
  </si>
  <si>
    <t>Taux d'équipement en établissements d'hébergement pour adultes handicapés</t>
  </si>
  <si>
    <t>Taux d'équipement en places d'accueil spécialisé pour adultes handicapés</t>
  </si>
  <si>
    <t>Taux d'équipement en places d'accueil médicalisé pour adultes handicapés</t>
  </si>
  <si>
    <t>Taux d'équipement en places dans les Établissements et Service d'Aide par le Travail (ESAT)</t>
  </si>
  <si>
    <t>Places d'accueil spécialisé pour adultes handicapés (1)</t>
  </si>
  <si>
    <t>Places d'accueil médicalisé pour adultes handicapés (1)</t>
  </si>
  <si>
    <t>Places d'accompagnement à la vie sociale ou d'accompagnement médico-social pour adultes handicapés (1)</t>
  </si>
  <si>
    <t>(1) On compte l'ensemble des places de la discipline quelle que soit la catégorie d'établissement</t>
  </si>
  <si>
    <t>(2) On compte l'ensemble des places d'accueil de jour dans les établissements et services pour adultes handicapés</t>
  </si>
  <si>
    <t>Déficiences intellectuelles</t>
  </si>
  <si>
    <t xml:space="preserve">Polyhandicaps                  </t>
  </si>
  <si>
    <t>Déficiences psychiques</t>
  </si>
  <si>
    <t xml:space="preserve">Déficiences motrices     </t>
  </si>
  <si>
    <t xml:space="preserve">Déficiences sensorielles        </t>
  </si>
  <si>
    <t>Dont places en accueil de jour, externat ou semi-internat</t>
  </si>
  <si>
    <t>Instituts d'éducation motrice (I.E.M.)</t>
  </si>
  <si>
    <t>Jardins d'enfants spécialisés</t>
  </si>
  <si>
    <t xml:space="preserve">Établissements expérimentaux </t>
  </si>
  <si>
    <t>Prime d'activité majorée</t>
  </si>
  <si>
    <t>Prime d'activité non majorée</t>
  </si>
  <si>
    <t>Dont Enfants confiés à l'ASE</t>
  </si>
  <si>
    <t>Dont Placements directs</t>
  </si>
  <si>
    <t>Nombre d'enfants confiés à l'Aide sociale à l'enfance</t>
  </si>
  <si>
    <t>Nombre de placements directs par un juge</t>
  </si>
  <si>
    <t>Nombre d'actions éducatives à domicile (AED)</t>
  </si>
  <si>
    <t>Nombre d'actions éducatives en milieu ouvert (AEMO)</t>
  </si>
  <si>
    <t>26 - Logement - Hébergement</t>
  </si>
  <si>
    <t>27 - Logement - Hébergement</t>
  </si>
  <si>
    <t>28 - Logement - Hébergement</t>
  </si>
  <si>
    <t>29 - Logement - Hébergement</t>
  </si>
  <si>
    <t>30 - Jeunesse</t>
  </si>
  <si>
    <t>31 - Jeunesse</t>
  </si>
  <si>
    <t>32 - Jeunesse</t>
  </si>
  <si>
    <t>33 - Protection de l'enfance - Aide sociale à l'enfance</t>
  </si>
  <si>
    <t>11 - Immigration - Intégration</t>
  </si>
  <si>
    <t xml:space="preserve"> 12 - Immigration - Intégration</t>
  </si>
  <si>
    <t>13 - Handicap - Dépendance</t>
  </si>
  <si>
    <t>14 - Cohésion sociale</t>
  </si>
  <si>
    <t>Accueil des personnes âgées</t>
  </si>
  <si>
    <t>Places installées selon le type d'accueil des personnes âgées toutes catégories de structures</t>
  </si>
  <si>
    <t>Capacité d'accueil pour adultes handicapés selon la catégorie d'établissement</t>
  </si>
  <si>
    <t>Accueil des adultes handicapés</t>
  </si>
  <si>
    <t>Places installées selon le type d'accueil des adultes handicapés toutes catégories de structures</t>
  </si>
  <si>
    <t>Capacité d'accueil pour enfants et adolescents handicapés selon la catégorie d'établissement</t>
  </si>
  <si>
    <t>Accueil des enfants et des adolescents handicapés</t>
  </si>
  <si>
    <t>17 - Etablissements et services médico-sociaux</t>
  </si>
  <si>
    <t>18 - Etablissements et services médico-sociaux</t>
  </si>
  <si>
    <t>19 - Etablissements et services médico-sociaux</t>
  </si>
  <si>
    <t>20 - Etablissements et services médico-sociaux</t>
  </si>
  <si>
    <t>21 - Etablissements et services médico-sociaux</t>
  </si>
  <si>
    <t>22 - Etablissements et services médico-sociaux</t>
  </si>
  <si>
    <t>Accueil des adultes et services handicapés</t>
  </si>
  <si>
    <t>23 - Etablissements et services médico-sociaux</t>
  </si>
  <si>
    <t>24 - Etablissements et services médico-sociaux</t>
  </si>
  <si>
    <t>25 - Etablissements et services médico-sociaux</t>
  </si>
  <si>
    <t>Part des ménages fiscaux imposés (en %)</t>
  </si>
  <si>
    <t>(1) au sens du recensement de la population</t>
  </si>
  <si>
    <t>Allocataires AAH - APA - PCH - ACTP - Personnes prises en charge par des mandataires</t>
  </si>
  <si>
    <t>Capacité d'accueil pour les personnes âgées selon la catégorie d'établissement</t>
  </si>
  <si>
    <t>Établissements pour enfants ou adolescents polyhandicapés</t>
  </si>
  <si>
    <t>Établissements d'accueil temporaire</t>
  </si>
  <si>
    <t>dont dû au solde migratoire</t>
  </si>
  <si>
    <t>Sages-femmes</t>
  </si>
  <si>
    <t>Résidence autonomie</t>
  </si>
  <si>
    <t>(2) Les dépenses d'ACTP et de PCH pour les personnes de 60 ans ou plus sont intégrées aux dépenses à destination des personnes handicapées.</t>
  </si>
  <si>
    <t>(3) Les dépenses totales brutes d'APA comprennent les dépenses brutes d'APA à domicile et en établissement ainsi que d'autres dépenses d'APA.</t>
  </si>
  <si>
    <t>Dont dépenses d'allocations</t>
  </si>
  <si>
    <t>Accompagnement éducatif et social</t>
  </si>
  <si>
    <t>RSA majoré</t>
  </si>
  <si>
    <t xml:space="preserve">Bénéficiaires de l'APA pour 100 personnes de 60 ans et + (2) </t>
  </si>
  <si>
    <t>(1) Pour les données Cnaf la répartition est faite selon le département de la caisse de gestion</t>
  </si>
  <si>
    <t>Demandeurs d'emploi de longue durée (1 an ou plus) dans les QPV (catégorie A, B ou C)</t>
  </si>
  <si>
    <t>Centre de jour pour personnes âgées</t>
  </si>
  <si>
    <r>
      <t xml:space="preserve">Sources : </t>
    </r>
    <r>
      <rPr>
        <sz val="8"/>
        <color indexed="8"/>
        <rFont val="Arial"/>
        <family val="2"/>
      </rPr>
      <t>DREES, Finess, SAE</t>
    </r>
  </si>
  <si>
    <r>
      <t>Source</t>
    </r>
    <r>
      <rPr>
        <sz val="8"/>
        <color indexed="8"/>
        <rFont val="Arial"/>
        <family val="2"/>
      </rPr>
      <t xml:space="preserve"> : DREES, Finess</t>
    </r>
  </si>
  <si>
    <r>
      <t xml:space="preserve">Source </t>
    </r>
    <r>
      <rPr>
        <sz val="8"/>
        <color indexed="8"/>
        <rFont val="Arial"/>
        <family val="2"/>
      </rPr>
      <t>: DREES, Finess</t>
    </r>
  </si>
  <si>
    <r>
      <rPr>
        <b/>
        <sz val="8"/>
        <color indexed="8"/>
        <rFont val="Arial"/>
        <family val="2"/>
      </rPr>
      <t xml:space="preserve">Source </t>
    </r>
    <r>
      <rPr>
        <sz val="8"/>
        <color indexed="8"/>
        <rFont val="Arial"/>
        <family val="2"/>
      </rPr>
      <t>: Infocentre Dalo (outil national du Ministère de la cohésion des territoires)</t>
    </r>
  </si>
  <si>
    <t>Nombre de recours "logement" reçus</t>
  </si>
  <si>
    <t>Nombre de recours "hébergement" reçus</t>
  </si>
  <si>
    <t>(2) Entrées initiales en contrat aidé</t>
  </si>
  <si>
    <t>(3) Inclut les emplois d'avenir professeurs</t>
  </si>
  <si>
    <t>Établissements en REP</t>
  </si>
  <si>
    <t>Établissements en REP +</t>
  </si>
  <si>
    <t>Bénéficiaires de l'APA pour 100 personnes de 75 ans et + (2)</t>
  </si>
  <si>
    <t>Nombre de demandeurs d'emploi  de catégories A, B, C</t>
  </si>
  <si>
    <t>Nombre de demandeurs d'emploi de catégorie A</t>
  </si>
  <si>
    <t>Nombre de demandeurs d'emploi longue durée (Catégories A, B, C)</t>
  </si>
  <si>
    <t>Part des demandeurs d'emploi de longue durée (1 an ou plus) parmi les demandeurs d'emploi au sein des QPV (catégorie A, B ou C) (en %)</t>
  </si>
  <si>
    <t>Bénéficiaires de l'Aide Sociale Départementale (1)</t>
  </si>
  <si>
    <t>Dont Aide à domicile (APA à domicile, aides ménagères)</t>
  </si>
  <si>
    <t>Dont Aide à l'accueil (APA en établissement, aide sociale à l'hébergement en établissement ou chez des particuliers)</t>
  </si>
  <si>
    <t>Dont Aide à domicile (PCH, ACTP à domicile, Aides ménagères)</t>
  </si>
  <si>
    <t>Dont Aide à l'accueil (ACTP en établissement, Aides à l'hébergement en établissement ou chez des particuliers, accueil de jour)</t>
  </si>
  <si>
    <t>Dépenses totales nettes d'aide sociale par habitant</t>
  </si>
  <si>
    <t>Dépenses brutes totales d'aide sociale aux personnes âgées (1) (2)</t>
  </si>
  <si>
    <t>Dont Dépenses brutes d'Allocation Personnalisée d'Autonomie (3)</t>
  </si>
  <si>
    <t>Dépenses brutes totales d'aide sociale aux personnes handicapées (1) (2)</t>
  </si>
  <si>
    <t>Dont Dépenses brutes de PCH et d'ACTP (2)</t>
  </si>
  <si>
    <t>Dépenses brutes totales d'aide sociale à l'Enfance (1)</t>
  </si>
  <si>
    <t>Dont dépenses de placement ASE (4)</t>
  </si>
  <si>
    <t>(4) Comprend les dépenses de placement en établissements, les dépenses de placement familial et les autres frais de placement</t>
  </si>
  <si>
    <t>Guadeloupe yc Saint-Martin et Saint-Barthélemy pour les USLD</t>
  </si>
  <si>
    <t>Part des filles de 15 à 19 ans élèves, étudiantes ou stagiaires</t>
  </si>
  <si>
    <t>Part des filles de 20 à 24 ans élèves, étudiantes ou stagiaires</t>
  </si>
  <si>
    <t>Conseillers en économie sociale familiale</t>
  </si>
  <si>
    <t>Manipulateurs en électroradiologie médicale</t>
  </si>
  <si>
    <t xml:space="preserve"> Guadeloupe yc Saint-Martin et Saint-Barthélemy </t>
  </si>
  <si>
    <t>(5) Y compris accueil de jour</t>
  </si>
  <si>
    <t>Dont places en accueil temporaire (5)</t>
  </si>
  <si>
    <t xml:space="preserve">Guadeloupe yc Saint-Martin et Saint-Barthélemy </t>
  </si>
  <si>
    <t>Foyers d'hébergement pour enfants et adolescents handicapés</t>
  </si>
  <si>
    <t>(2) Il s'agit d'un nombre d'aides sociales et non d'individus : une même personne peut être comptabilisée plusieurs fois si elle bénéficie de plusieurs types d'aide.</t>
  </si>
  <si>
    <t xml:space="preserve">     dont mesures judiciaires de  placements</t>
  </si>
  <si>
    <t>Inclusion bancaire</t>
  </si>
  <si>
    <t>Précarité - Logement</t>
  </si>
  <si>
    <t>(1) Indicateurs sociaux départementaux, indicateur complémentaire – indicateur de suivi du Plan Pluriannuel contre la Pauvreté et pour l’Inclusion Sociale (2013-2017)</t>
  </si>
  <si>
    <t xml:space="preserve">Nombre total de places installées </t>
  </si>
  <si>
    <t>Places en accueil temporaire hors accueil de jour (1)</t>
  </si>
  <si>
    <t>Autres déficiences ou tous types de déficiences </t>
  </si>
  <si>
    <t>(1) Indicateurs sociaux départementaux, données provisoires</t>
  </si>
  <si>
    <t>(2) Population couverte par le RSA : l'allocataire, le conjoint et les personnes à charge.  Hors "RSA jeunes" (à la charge de l'État).  Attention rupture de série : à la suite d'une amélioration du système de production statistique de la Cnaf sur les bénéficiaires de prestations légales, les données à partir de 2016 ne sont pas comparables avec celles des années précédentes.</t>
  </si>
  <si>
    <t>(4) Services autonomes et services rattachés à un établissement (y Compris les équipes mobiles Alzheimer)</t>
  </si>
  <si>
    <t>(1) Y compris accueil de jour</t>
  </si>
  <si>
    <t>Dont places en accueil temporaire (1)</t>
  </si>
  <si>
    <t>(2) Y compris Etablissements expérimentaux pour personnes âgées</t>
  </si>
  <si>
    <t>Nombre d'entrées de jeunes de 30 ans ou moins en contrat d'apprentissage</t>
  </si>
  <si>
    <t>Montant moyen de l'aide individuelle attribuée (en euros)</t>
  </si>
  <si>
    <t>Nombre de places en lieux de vie et d'accueil</t>
  </si>
  <si>
    <t>Nombre de places en villages d'enfants</t>
  </si>
  <si>
    <t>Nombre de places en centres de placement familial socio éducatif</t>
  </si>
  <si>
    <t>(1) Dépenses brutes : avant déduction des recouvrements auprès d'autres collectivités territoriales, des remboursements de participations et de prestations.
Dépenses nettes : dépenses d'aide sociale des départements après déduction des récupérations et recouvrements, mais elles englobent les dépenses prises en charge par l'État par l'intermédiaire de la CNSA, du FMDI et de la TICPE.
Les dépenses d’aide sociale à l'hébergement des personnes âgées sont, y compris au sein des dépenses brutes, nettes des récupérations sur bénéficiaires, tiers payants et succession.</t>
  </si>
  <si>
    <t>Part des bénéficiaires de l'APA à domicile classés en GIR 1 ou 2 parmi l'ensemble des bénéficiaires de l'APA à domicile (2)</t>
  </si>
  <si>
    <t>(3) Services autonomes et services rattachés à un établissement</t>
  </si>
  <si>
    <t>(2) Rassemble trois types d'établissements : ceux pour déficients visuels, pour déficients auditifs, et pour déficients auditifs et visuels</t>
  </si>
  <si>
    <t>Services d'éducation spéciale et de soins à domicile (SESSAD) (3)</t>
  </si>
  <si>
    <t>Instituts médico-éducatifs (I.M.E.)</t>
  </si>
  <si>
    <t>Instituts thérapeutiques, éducatifs et pédagogiques (I.T.E.P.)</t>
  </si>
  <si>
    <t>Établissements pour jeunes déficients sensoriels (2)</t>
  </si>
  <si>
    <t>Diplôme d'état en Ingénierie sociale (DEIS)</t>
  </si>
  <si>
    <t>Taux d'équipement en places dans les EHPAD pour 1 000 personnes âgées de 75 ans et plus</t>
  </si>
  <si>
    <t>Taux d'équipement en places dans les structures non EHPAD pour 1 000 personnes âgées de 75 ans et plus
(places en non EHPAD, logements de résidences-autonomie, places USLD)</t>
  </si>
  <si>
    <t>Taux d'équipement en places dans les centres de jour pour personnes âgées pour 1 000 personnes âgées de 75 ans et plus</t>
  </si>
  <si>
    <t>Taux d'équipement en places dans les services de soins infirmiers à domicile pour 1 000 personnes âgées de 75 ans et plus (SSIAD + SPASAD)</t>
  </si>
  <si>
    <t>Diplômes de niveau 3</t>
  </si>
  <si>
    <t>Diplômes de niveau 4</t>
  </si>
  <si>
    <t>Diplômes de niveau 5</t>
  </si>
  <si>
    <t>Diplômes de niveau 6</t>
  </si>
  <si>
    <t>Diplômes de niveau 7</t>
  </si>
  <si>
    <t>Taux d'équipement en places d'hébergement pour 1 000 adultes</t>
  </si>
  <si>
    <t>Masseurs kinésithérapeutes</t>
  </si>
  <si>
    <t>(4) Les capacités ne sont pas mentionnées car ces structures fonctionnent en files actives)</t>
  </si>
  <si>
    <t>Centres Médico-Psycho-Pédagogique (CMPP) (4)</t>
  </si>
  <si>
    <t>Centres Action Médico-Sociale Précoce (CAMSP) (4)</t>
  </si>
  <si>
    <t>(1) Hors SESSAD, Centres d'accueil familial spécialisé, Foyers d'hébergement pour enfants et adolescents handicapés, CMPP, CAMSP</t>
  </si>
  <si>
    <t xml:space="preserve">Nombre de bénéficiaires PCH + ACTP / 1 000 personnes sur la population générale (2) </t>
  </si>
  <si>
    <t>(2) selon le scénario central de l'Insee.
Le dernier exercice de projection de population a été publié en novembre 2016. Les données de ce chiffre clé ne sont pas mises à jour tous les ans.</t>
  </si>
  <si>
    <r>
      <rPr>
        <b/>
        <sz val="8"/>
        <rFont val="Arial"/>
        <family val="2"/>
      </rPr>
      <t>Sources</t>
    </r>
    <r>
      <rPr>
        <sz val="8"/>
        <rFont val="Arial"/>
        <family val="2"/>
      </rPr>
      <t xml:space="preserve"> : DREES ; Insee, estimations de population (données provisoires), État civil, </t>
    </r>
  </si>
  <si>
    <t>(3) Un bénéficiaire de la PCH ou de l'ACTP est une personne ayant un droit ouvert à la prestation au 31 décembre de l'année considérée, que ce droit ait donné lieu à un paiement ou non.
Les données de certains départements étant manquantes, elles ont fait l'objet d'une estimation.</t>
  </si>
  <si>
    <t>Demandeurs d'emploi dans les QPV (catégorie A, B ou C)</t>
  </si>
  <si>
    <t>Évolution du nombre de demandeurs d'emploi en QPV (Quartiers de la politique de la ville 2015) (2)</t>
  </si>
  <si>
    <r>
      <rPr>
        <b/>
        <sz val="8"/>
        <rFont val="Arial"/>
        <family val="2"/>
      </rPr>
      <t>Sources</t>
    </r>
    <r>
      <rPr>
        <sz val="8"/>
        <rFont val="Arial"/>
        <family val="2"/>
      </rPr>
      <t xml:space="preserve"> : DREES ; Insee, estimations de taux de chômage localisés et taux de chômage au sens du BIT ; Pôle emploi ; Dares, statistiques du marché du travail (champ : demandeurs d'emploi inscrits à Pôle emploi, tenus de faire des actes positifs de recherche d'emploi, Quartiers prioritaires de la politique de la ville de France Métropolitaine et La Réunion) - géoréférencement Insee; ASP, traitement Dares</t>
    </r>
  </si>
  <si>
    <t>(2) Guadeloupe : non compris Saint-Martin et Saint-Barthélemy.</t>
  </si>
  <si>
    <t>(1) Pour l'APA, ce sont des bénéficiaires payés au titre du mois de décembre qui sont comptabilisés alors que pour les autres prestations il s'agit du nombre de bénéficiaires (ayant des droits ouverts) au 31 décembre.
Totalise des mesures d'aides et non des individus : une même personne peut être comptabilisée plusieurs fois si elle bénéficie de plusieurs types d'aide, en particulier l'APA et l'ASH.</t>
  </si>
  <si>
    <t>(5) Y compris accueil temporaire</t>
  </si>
  <si>
    <t>Dont places en accueil de jour (5)</t>
  </si>
  <si>
    <t>(4) Attention rupture de série : à la suite d'une amélioration du système de production statistique de la Cnaf sur les bénéficiaires de prestations légales, les données à partir de 2016 sur le RSA, l'AAH et le total des minima sociaux ne sont pas comparables avec celles des années précédentes.</t>
  </si>
  <si>
    <t>Dont RSA (socle) jeune</t>
  </si>
  <si>
    <t>(1) Les données portant sur les allocataires relevant des Caf sont établies selon le territoire de gestion des Caf et non selon le lieu de résidence
Guadeloupe : y compris Saint-Barthélemy et Saint-Martin</t>
  </si>
  <si>
    <t>Autres établissement  pour personnes âgées (2)</t>
  </si>
  <si>
    <t>(1) Hors EANM, foyers d'hébergement dont la quasi-totalité des occupants sont travailleurs d'ESAT
Y compris SAMSAH SAVS, hors SSIAD SPASAD</t>
  </si>
  <si>
    <t>Autisme</t>
  </si>
  <si>
    <t>(1) Les jardins d'enfants qui accueillent essentiellement des enfants de 3 à 6 ans, sont exclus du calcul</t>
  </si>
  <si>
    <t xml:space="preserve">Nombre de places en accueil collectif </t>
  </si>
  <si>
    <t>Nombre de places en accueil familial</t>
  </si>
  <si>
    <t>(2) Les données issues du fichier des DEFM annuel au 31 décembre sont des données structurelles. Deux millésimes consécutifs ne doivent pas être utilisés pour mesurer des évolutions. En effet, les données sont géolocalisées à partir d'un référentiel d'adresses qui est en évolution constante, des améliorations étant apportées régulièrement sur la localisation des adresses. Les évolutions entre deux millésimes ne reflètent donc pas uniquement l'évolution réelle des DEFM mais aussi l'évolution du référentiel.</t>
  </si>
  <si>
    <t>(5) Au sein de ces dépenses totales brutes, celles relatives à l’aide sociale à l’hébergement (ASH) des personnes âgées sont exprimées après récupérations sur bénéficiaires, tiers payants et succession.</t>
  </si>
  <si>
    <t>pour 100 enfants nés au cours des 3 dernières années</t>
  </si>
  <si>
    <t>Nombre d'établissements et de postes salariés</t>
  </si>
  <si>
    <t>CDI</t>
  </si>
  <si>
    <t>CDD</t>
  </si>
  <si>
    <t>Construction</t>
  </si>
  <si>
    <t>Polyhandicaps</t>
  </si>
  <si>
    <t>15 à 24 ans</t>
  </si>
  <si>
    <t>25 à 39 ans</t>
  </si>
  <si>
    <t>40 à 49 ans</t>
  </si>
  <si>
    <t>50 ans ou plus</t>
  </si>
  <si>
    <t>Moins de 1 an d’ancienneté</t>
  </si>
  <si>
    <t>De 1 à moins de 2 ans d’ancienneté</t>
  </si>
  <si>
    <t>De 2 à moins de 5 ans d’ancienneté</t>
  </si>
  <si>
    <t>De 5 à moins de 10 ans d’ancienneté</t>
  </si>
  <si>
    <t>10 ans ou plus d’ancienneté</t>
  </si>
  <si>
    <t>Chefs d’entreprise, cadres et professions intellectuelles supérieures</t>
  </si>
  <si>
    <t>Intérim et autres</t>
  </si>
  <si>
    <t>Administration publique, enseignement, santé humaine et action sociale</t>
  </si>
  <si>
    <t>Dont Temps partiel</t>
  </si>
  <si>
    <t>Selon le sexe</t>
  </si>
  <si>
    <t>Selon l'âge</t>
  </si>
  <si>
    <t>Selon l'ancienneté</t>
  </si>
  <si>
    <t>Selon la catégorie socioprofessionnelle</t>
  </si>
  <si>
    <t>Selon le statut d'emploi et type de contrat</t>
  </si>
  <si>
    <t>(1) Les salariés pris en compte sont ceux employés directement par les établissements assujettis (c’est-à-dire hors accueil de stagiaires, contrats de fourniture, de sous-traitance ou de prestations de services). Ces salariés sont décomptés selon trois modes différents : en nombre de personnes physiques, en nombre d'unités bénéficiaires ainsi qu’en nombre d'équivalents temps plein.</t>
  </si>
  <si>
    <t>(2) Chaque travailleur handicapé compte pour une unité bénéficiaire dès lors que son temps de travail est au moins égal à un mi-temps et pour une demi-unité si son temps de travail est inférieur à un mi-temps. Cette valeur du bénéficiaire est ensuite proratisée en fonction de son temps de présence dans l'année et de la durée de validité de sa reconnaissance.</t>
  </si>
  <si>
    <t>(3) Le décompte des travailleurs handicapés employés en équivalent temps plein s’effectue au prorata du temps réel de travail, du temps de présence dans l'année et de la durée de validité de la reconnaissance.</t>
  </si>
  <si>
    <t>Sexe</t>
  </si>
  <si>
    <t>Professions Intermédiaires</t>
  </si>
  <si>
    <t>Agriculteurs exploitants</t>
  </si>
  <si>
    <t>Cadres et professions intellectuelles supérieures</t>
  </si>
  <si>
    <t>Artisans, commerçants et chefs d'entreprise</t>
  </si>
  <si>
    <t>34 - Accueil des enfants d'âge préscolaire</t>
  </si>
  <si>
    <t>Dont hommes</t>
  </si>
  <si>
    <t>Dont femmes</t>
  </si>
  <si>
    <t>Au 31 décembre 2020 (2)</t>
  </si>
  <si>
    <r>
      <t xml:space="preserve">Sources </t>
    </r>
    <r>
      <rPr>
        <sz val="8"/>
        <color indexed="8"/>
        <rFont val="Arial"/>
        <family val="2"/>
      </rPr>
      <t>: DREES, Finess ; Insee, estimation de population 2021</t>
    </r>
  </si>
  <si>
    <t>Décès des jeunes de 15 à 24 ans (2015-2016-2017) toutes causes confondues</t>
  </si>
  <si>
    <t>Personnes salariées employées par des particuliers (2ème trimestre 2019)</t>
  </si>
  <si>
    <t>Ensemble des établissements assujettis (résultats provisoires)</t>
  </si>
  <si>
    <t>Dont places en accueil de jour, externat ou semi-internat (5)</t>
  </si>
  <si>
    <t>Nombre total de places installées (6)</t>
  </si>
  <si>
    <t>(6) pour l’établissement expérimental du Nord, il s’agit d’une Equipe mobile expérimentale (enregistrée sous le code catégorie 377) ce qui explique l’absence de place.</t>
  </si>
  <si>
    <t>Préparateurs en pharmacie hospitalière</t>
  </si>
  <si>
    <t>Foyer d'accueil médicalisé (F.A.M.) (2) et Etablissement d'accueil médicalisé en tout ou partie pour personnes handicapées (E.A.M.)</t>
  </si>
  <si>
    <t>Foyer de vie (inclut les foyers occupationnels), Foyer d'hébergement, Foyer d'accueil polyvalent (3), Etablissement d'accueil non médicalisé pour personnes handicapées (E.A.N.M.)</t>
  </si>
  <si>
    <t>Dont places en accueil de jour (7)</t>
  </si>
  <si>
    <t>Établissement expérimental (6)</t>
  </si>
  <si>
    <t xml:space="preserve">(3) Les données par département de résidence sont estimées pour les DOM. Les données départementales de la Haute-Corse et de la Corse du Sud 
correspondent au nombre d'allocataires au niveau régional divisé par 2. </t>
  </si>
  <si>
    <t>(4) hors allocataires résidents à l'étranger et allocataires non ventilés par départements (ces derniers représentent 0,0001% de la population totale)</t>
  </si>
  <si>
    <t>(6) Indicateurs sociaux départementaux</t>
  </si>
  <si>
    <t>(7) Attention rupture de série : à la suite d'une amélioration du système de production statistique de la Cnaf sur les bénéficiaires de prestations légales, les données à partir de 2016 sur le RSA, l'AAH et le total des minima sociaux ne sont pas comparables avec celles des années précédentes.</t>
  </si>
  <si>
    <t>Allocataires de l'ASS pour 100 personnes de 15 à 64 ans (3) (4) (6) (7)</t>
  </si>
  <si>
    <t>(8) Les bénéficiaires du "RSA jeunes" sont intégrés aux effectifs du RSA non majoré.</t>
  </si>
  <si>
    <t>RSA non majoré (8)</t>
  </si>
  <si>
    <t>Allocataires de l'ASV et de l'ASPA pour 100 personnes de 60 ans et plus (4) (6)</t>
  </si>
  <si>
    <t>38 - Les travailleurs handicapés</t>
  </si>
  <si>
    <t xml:space="preserve">Nombre de travailleurs handicapés employés en personnes physiques </t>
  </si>
  <si>
    <t>Nombre de travailleurs handicapés employés en unités bénéficiaires (2)</t>
  </si>
  <si>
    <t>Taux d'emploi direct en unités bénéficiaires (en %)</t>
  </si>
  <si>
    <t>Nombre de travailleurs handicapés employés en équivalents temps plein (3)</t>
  </si>
  <si>
    <t>Taux d'emploi direct en équivalent temps plein (en %)</t>
  </si>
  <si>
    <t>40 - Les travailleurs handicapés</t>
  </si>
  <si>
    <t>39 - Les travailleurs handicapés</t>
  </si>
  <si>
    <t>42 -  Emploi des séniors</t>
  </si>
  <si>
    <t xml:space="preserve"> 41 -  Les jeunes ni en études, ni en emploi ni en formation (NEET)</t>
  </si>
  <si>
    <t>Nombre d'actifs agés de 50 à 64 ans</t>
  </si>
  <si>
    <t>Taux d'activité des 50 à 64 ans (en %)</t>
  </si>
  <si>
    <t>Ayant un emploi</t>
  </si>
  <si>
    <t>Chômeurs</t>
  </si>
  <si>
    <t>Hommes de 50 à 64 ans</t>
  </si>
  <si>
    <t>Femmes de 50 à 64 ans</t>
  </si>
  <si>
    <t>Statut d'emploi et type de contrat des 50 à 64 ans en emploi (en %)</t>
  </si>
  <si>
    <t>Non-salariés de 50 à 64 ans</t>
  </si>
  <si>
    <t>Salariés de 50 à 64 ans</t>
  </si>
  <si>
    <t>Dont emploi à durée indéterminée</t>
  </si>
  <si>
    <t>Dont contrat à durée déterminée</t>
  </si>
  <si>
    <t>Dont temps partiel</t>
  </si>
  <si>
    <t>Dont Intérim</t>
  </si>
  <si>
    <t>Secteur d'activité des 50 à 64 ans en emploi (en %)</t>
  </si>
  <si>
    <t>Taux de chômage des 50 à 64 ans</t>
  </si>
  <si>
    <t>Taux de chômage de longue durée</t>
  </si>
  <si>
    <t>Proportion de moins de 65 ans (en %)</t>
  </si>
  <si>
    <t>Cumul emploi-retraite (en %)</t>
  </si>
  <si>
    <t>Proportion d'hommes (en %)</t>
  </si>
  <si>
    <t>Moins de 60 ans</t>
  </si>
  <si>
    <t>60 à 64 ans</t>
  </si>
  <si>
    <t>65 à 69 ans</t>
  </si>
  <si>
    <t>70 à 74 ans</t>
  </si>
  <si>
    <t>75 ans et plus</t>
  </si>
  <si>
    <t>Proportion de non salariés (en %)</t>
  </si>
  <si>
    <t>Proportion d'emploi à temps partiel (en %)</t>
  </si>
  <si>
    <t>Proportion parmi l'ensemble des actifs occupés (en %)</t>
  </si>
  <si>
    <t>Proportion parmi les retraités en cumul emploi-retraite (en %)</t>
  </si>
  <si>
    <t>Nombre de NEET âgés de 16 à 25 ans</t>
  </si>
  <si>
    <t>Nombre de NEET âgés de 26 à 29 ans</t>
  </si>
  <si>
    <t>Chômeuses</t>
  </si>
  <si>
    <t>Nombre de bénéficiaires PCH + ACTP</t>
  </si>
  <si>
    <t>AUVERGNE-
RHÔNE-ALPES</t>
  </si>
  <si>
    <t>Ain</t>
  </si>
  <si>
    <t>Allier</t>
  </si>
  <si>
    <t>Ardèche</t>
  </si>
  <si>
    <t>Cantal</t>
  </si>
  <si>
    <t>Drôme</t>
  </si>
  <si>
    <t>Isère</t>
  </si>
  <si>
    <t>Loire</t>
  </si>
  <si>
    <t>Haute-Loire</t>
  </si>
  <si>
    <t>Puy-de-Dôme</t>
  </si>
  <si>
    <t>Rhône</t>
  </si>
  <si>
    <t>Savoie</t>
  </si>
  <si>
    <t>Haute-Savoie</t>
  </si>
  <si>
    <t>BOURGOGNE-
FRANCHE-COMTE</t>
  </si>
  <si>
    <t>Côte-d'Or</t>
  </si>
  <si>
    <t>Doubs</t>
  </si>
  <si>
    <t>Jura</t>
  </si>
  <si>
    <t>Nièvre</t>
  </si>
  <si>
    <t>Haute-Saône</t>
  </si>
  <si>
    <t>Saône-et-Loire</t>
  </si>
  <si>
    <t>Yonne</t>
  </si>
  <si>
    <t>Territoire de Belfort</t>
  </si>
  <si>
    <t>BRETAGNE</t>
  </si>
  <si>
    <t>Côtes d'Armor</t>
  </si>
  <si>
    <t>Finistère</t>
  </si>
  <si>
    <t>Ille-et-Vilaine</t>
  </si>
  <si>
    <t>Morbihan</t>
  </si>
  <si>
    <t>CENTRE - 
VAL DE LOIRE</t>
  </si>
  <si>
    <t>Cher</t>
  </si>
  <si>
    <t>Eure-et-Loir</t>
  </si>
  <si>
    <t>Indre</t>
  </si>
  <si>
    <t>Indre-et-Loire</t>
  </si>
  <si>
    <t>Loir-et-Cher</t>
  </si>
  <si>
    <t>Loiret</t>
  </si>
  <si>
    <t>CORSE</t>
  </si>
  <si>
    <t>Corse du sud</t>
  </si>
  <si>
    <t>Haute Corse</t>
  </si>
  <si>
    <t>GRAND EST</t>
  </si>
  <si>
    <t>Ardennes</t>
  </si>
  <si>
    <t>Aube</t>
  </si>
  <si>
    <t>Marne</t>
  </si>
  <si>
    <t>Haute-Marne</t>
  </si>
  <si>
    <t>Meurthe-et-Moselle</t>
  </si>
  <si>
    <t>Meuse</t>
  </si>
  <si>
    <t>Moselle</t>
  </si>
  <si>
    <t>Bas-Rhin</t>
  </si>
  <si>
    <t>Haut-Rhin</t>
  </si>
  <si>
    <t>Vosges</t>
  </si>
  <si>
    <t xml:space="preserve">HAUTS-DE-FRANCE </t>
  </si>
  <si>
    <t>Aisne</t>
  </si>
  <si>
    <t>Nord</t>
  </si>
  <si>
    <t>Oise</t>
  </si>
  <si>
    <t>Pas-de-Calais</t>
  </si>
  <si>
    <t>Somme</t>
  </si>
  <si>
    <t>ILE-DE-FRANCE</t>
  </si>
  <si>
    <t>Paris</t>
  </si>
  <si>
    <t>Seine-et-Marne</t>
  </si>
  <si>
    <t>Yvelines</t>
  </si>
  <si>
    <t>Essonne</t>
  </si>
  <si>
    <t>Hauts-de-Seine</t>
  </si>
  <si>
    <t>Seine-Saint-Denis</t>
  </si>
  <si>
    <t>Val-de-Marne</t>
  </si>
  <si>
    <t>Val-d'Oise</t>
  </si>
  <si>
    <t>NORMANDIE</t>
  </si>
  <si>
    <t>Calvados</t>
  </si>
  <si>
    <t>Eure</t>
  </si>
  <si>
    <t>Manche</t>
  </si>
  <si>
    <t>Orne</t>
  </si>
  <si>
    <t>Seine-Maritime</t>
  </si>
  <si>
    <t>NOUVELLE-AQUITAINE</t>
  </si>
  <si>
    <t>Charente</t>
  </si>
  <si>
    <t>Charente-Maritime</t>
  </si>
  <si>
    <t>Corrèze</t>
  </si>
  <si>
    <t>Creuse</t>
  </si>
  <si>
    <t>Dordogne</t>
  </si>
  <si>
    <t>Gironde</t>
  </si>
  <si>
    <t>Landes</t>
  </si>
  <si>
    <t>Lot-et-Garonne</t>
  </si>
  <si>
    <t>Pyrénées-Atlantiques</t>
  </si>
  <si>
    <t>Deux-Sèvres</t>
  </si>
  <si>
    <t>Vienne</t>
  </si>
  <si>
    <t>Haute-Vienne</t>
  </si>
  <si>
    <t>OCCITANIE</t>
  </si>
  <si>
    <t>Ariège</t>
  </si>
  <si>
    <t>Aude</t>
  </si>
  <si>
    <t>Aveyron</t>
  </si>
  <si>
    <t>Gard</t>
  </si>
  <si>
    <t>Haute-Garonne</t>
  </si>
  <si>
    <t>Gers</t>
  </si>
  <si>
    <t>Hérault</t>
  </si>
  <si>
    <t>Lot</t>
  </si>
  <si>
    <t>Lozère</t>
  </si>
  <si>
    <t>Hautes-Pyrénées</t>
  </si>
  <si>
    <t>Pyrénées-Orientales</t>
  </si>
  <si>
    <t>Tarn</t>
  </si>
  <si>
    <t>Tarn-et-Garonne</t>
  </si>
  <si>
    <t>PAYS DE LA LOIRE</t>
  </si>
  <si>
    <t>Loire-Atlantique</t>
  </si>
  <si>
    <t>Maine-et-Loire</t>
  </si>
  <si>
    <t>Mayenne</t>
  </si>
  <si>
    <t>Sarthe</t>
  </si>
  <si>
    <t>Vendée</t>
  </si>
  <si>
    <t xml:space="preserve"> PACA  </t>
  </si>
  <si>
    <t>Alpes-de-Haute-Provence</t>
  </si>
  <si>
    <t>Hautes-Alpes</t>
  </si>
  <si>
    <t>Alpes-Maritimes</t>
  </si>
  <si>
    <t>Bouches-du-Rhône</t>
  </si>
  <si>
    <t>Var</t>
  </si>
  <si>
    <t>Vaucluse</t>
  </si>
  <si>
    <t>France métropolitaine</t>
  </si>
  <si>
    <t>ANTILLES-GUYANE</t>
  </si>
  <si>
    <t>Guadeloupe</t>
  </si>
  <si>
    <t>Martinique</t>
  </si>
  <si>
    <t>Guyane</t>
  </si>
  <si>
    <t>OCEAN INDIEN</t>
  </si>
  <si>
    <t>La Réunion</t>
  </si>
  <si>
    <t>Mayotte</t>
  </si>
  <si>
    <t>France entière</t>
  </si>
  <si>
    <t>nd</t>
  </si>
  <si>
    <t>Projection de la population en 2050 en milliers (2)</t>
  </si>
  <si>
    <t>Morbidité, mortalité, conduites à risques en 2017</t>
  </si>
  <si>
    <t>Bénéficiaires de la CSS</t>
  </si>
  <si>
    <t>Bénéficiaires de la CSS en % de la population totale</t>
  </si>
  <si>
    <t>Nombre d'USLD</t>
  </si>
  <si>
    <t>Unités de soins de longue durée (USLD) (3)</t>
  </si>
  <si>
    <t>(3) Source SAE - Activité réalisée  : Soins de longue durée (SLD)</t>
  </si>
  <si>
    <t>35 - Diplômes délivrés (professions sociales, de la santé)</t>
  </si>
  <si>
    <t>36 - Diplômes délivrés (professions sociales, de la santé)</t>
  </si>
  <si>
    <t>Répartition des Neet (en %) selon</t>
  </si>
  <si>
    <t>Nombre de chômeurs</t>
  </si>
  <si>
    <t>(6) le contrat de professionnalisation s'adresse à tous les jeunes âgés de 16 à 25 ans révolus, aux demandeurs d'emploi âgés de 26 ans et plus ainsi qu’aux bénéficiaires du revenu de solidarité active (RSA), de l'allocation spécifique de solidarité (ASS), de l'allocation adulte handicapé (AAH) ou d'un contrat unique d'insertion (CUI)</t>
  </si>
  <si>
    <t>(7) En raison de la mise en œuvre d'un nouveau test de lecture avec de nouvelles questions ainsi que de nouveaux seuils de maîtrise définis, les profils de lecteurs en 2020 ne sont donc pas comparables à ceux présentés les années précédentes. Par ailleurs, la participation des jeunes au test d’évaluation de la lecture lors de la JDC en 2020 a été fortement impactée par la crise sanitaire.</t>
  </si>
  <si>
    <t>Etablissements privés</t>
  </si>
  <si>
    <t>Etablissements publics</t>
  </si>
  <si>
    <t>Public hors éducation prioritaire</t>
  </si>
  <si>
    <t>Taux d'équipement en places dans les établissements pour enfants handicapés (hors SESSAD, CMPP, CAMSP, jardins d'enfants spécialisés et places d'accueil temporaire) pour 1 000 habitants de moins de 20 ans (5)</t>
  </si>
  <si>
    <t>Taux d'équipement en places dans les SESSAD pour 1 000 habitants de - 20 ans (5)</t>
  </si>
  <si>
    <t>Agriculture, sylviculture et pêche</t>
  </si>
  <si>
    <t>Industrie manufacturière, industries extractives et autres</t>
  </si>
  <si>
    <t>Commerce, transports et services divers</t>
  </si>
  <si>
    <t>Catégorie socioprofessionnelle des 50 à 64 ans en emploi (en %)</t>
  </si>
  <si>
    <t>37 - Activité, Emploi associatif</t>
  </si>
  <si>
    <t>(7) Hors accueil temporaire</t>
  </si>
  <si>
    <t>Dont établissements assujettis sous accord (résultats provisoires)</t>
  </si>
  <si>
    <t>Champ : établissements du secteur privé et établissements publics à caractère industriel et commercial, de 20 salariés ou plus</t>
  </si>
  <si>
    <t>Caractéristiques des bénéficiaires de l’obligation d'emploi de travailleurs handicapés en 2019</t>
  </si>
  <si>
    <t>Champ : établissements du secteur privé et établissements publics à caractère industriel et commercial (Epic), de 20 salariés ou plus. Données provisoires.</t>
  </si>
  <si>
    <t>Nombre de mesures d'ASE (mesures de placements et actions éducatives) en % des 0-20 ans au 31/12/2020</t>
  </si>
  <si>
    <t>Aucun diplôme ou certificat d'études primaires</t>
  </si>
  <si>
    <t>BEPC, brevet des collèges, DNB</t>
  </si>
  <si>
    <t>CAP, BEP ou équivalent</t>
  </si>
  <si>
    <t>Baccalauréat, Brevet professionnel ou équivalent</t>
  </si>
  <si>
    <t>Diplôme de l'enseignement supérieur de niveau bac+2</t>
  </si>
  <si>
    <t>Diplôme de l'enseignement supérieur de niveau bac+3 ou bac+4</t>
  </si>
  <si>
    <t>Diplôme de l'enseignement supérieur de niveau bac+5 ou plus</t>
  </si>
  <si>
    <t>Dépenses totales brutes d'allocations et d'insertion liées au RSA (1) (6)</t>
  </si>
  <si>
    <t>(6) À partir de 2019, l'article 81 de la loi de finances pour 2019 prévoit la recentralisation du revenu de solidarité active (RSA), et de son financement, pour la collectivité territoriale unique de Guyane.</t>
  </si>
  <si>
    <t>Diplôme obtenu</t>
  </si>
  <si>
    <t>Proportion de diplômés du supérieur (en %)</t>
  </si>
  <si>
    <t>(5) À compter du 1er novembre 2019, la CMU-C est remplacée par la CSS (sans participation).</t>
  </si>
  <si>
    <t>(5) En raison de la mise en œuvre d'un nouveau test de lecture avec de nouvelles questions ainsi que de nouveaux seuils de maîtrise définis, les profils de lecteurs en 2020 ne sont donc pas comparables à ceux présentés les années précédentes. Par ailleurs, la participation des jeunes au test d’évaluation de la lecture lors de la JDC en 2020 a été fortement impactée par la crise sanitaire.</t>
  </si>
  <si>
    <t>Nombre de places en établissement d’aide sociale à l’enfance pour 1000 jeunes de 0 à 20 ans</t>
  </si>
  <si>
    <r>
      <rPr>
        <b/>
        <sz val="8"/>
        <rFont val="Arial"/>
        <family val="2"/>
      </rPr>
      <t>Sources</t>
    </r>
    <r>
      <rPr>
        <sz val="8"/>
        <rFont val="Arial"/>
        <family val="2"/>
      </rPr>
      <t xml:space="preserve"> : Insee, Bases Tous salariés, au lieu de résidence, DGFiP, Fichier localisé social et fiscal (FiLoSoFi) ; Cnaf ; Cnav ; CCMSA</t>
    </r>
  </si>
  <si>
    <t>Salaire net annuel moyen en équivalent temps plein par sexe et PCS dans le secteur privé</t>
  </si>
  <si>
    <t>Nombre de demandeurs d'emploi handicapés en catégories A, B, C</t>
  </si>
  <si>
    <t>Nombre de retraités et préretraités ayant un emploi</t>
  </si>
  <si>
    <t>Part de retraités et préretraités parmi les personnes en emploi (en %)</t>
  </si>
  <si>
    <t>Part de retraités et préretraités en emploi de moins de 65 ans (en %)</t>
  </si>
  <si>
    <t>Répartition des retraités et préretraités exerçant un emploi selon leur tranche d’âge en %</t>
  </si>
  <si>
    <t>Répartition des retraités et préretraités exerçant un emploi selon leur catégorie socioprofessionnelle en %</t>
  </si>
  <si>
    <t>Nombre de retraités et préretraités</t>
  </si>
  <si>
    <r>
      <rPr>
        <b/>
        <sz val="8"/>
        <color indexed="8"/>
        <rFont val="Arial"/>
        <family val="2"/>
      </rPr>
      <t xml:space="preserve">Sources </t>
    </r>
    <r>
      <rPr>
        <sz val="8"/>
        <color indexed="8"/>
        <rFont val="Arial"/>
        <family val="2"/>
      </rPr>
      <t>: Ministère de la justice/SG/SDSE, répertoire général civil 2019 ; Insee, recensement de la population 2016 et 2017 ; banque de France, enquête typologique 2020, DEETS pour Mayotte</t>
    </r>
  </si>
  <si>
    <t>Activité et chômage de la population immigrée et étrangère (2)</t>
  </si>
  <si>
    <t>(2) Total France entière hors Mayotte</t>
  </si>
  <si>
    <r>
      <rPr>
        <b/>
        <sz val="8"/>
        <rFont val="Arial"/>
        <family val="2"/>
      </rPr>
      <t>Sources</t>
    </r>
    <r>
      <rPr>
        <sz val="8"/>
        <rFont val="Arial"/>
        <family val="2"/>
      </rPr>
      <t xml:space="preserve"> :  Banque de France, enquête typologie ; IEDOM Réunion</t>
    </r>
  </si>
  <si>
    <r>
      <t xml:space="preserve">Nombre d'entrées </t>
    </r>
    <r>
      <rPr>
        <sz val="8"/>
        <rFont val="Arial"/>
        <family val="2"/>
      </rPr>
      <t>en emploi franc</t>
    </r>
  </si>
  <si>
    <t>Nombre d'entrées de jeunes de moins de 26 ans en contrat de professionnalisation (6)</t>
  </si>
  <si>
    <t>(2) Source Budget des familles pour Guadeloupe, Guyane et Mayotte</t>
  </si>
  <si>
    <t>Niveau de vie médian des ménages (en euros) (1) (2)</t>
  </si>
  <si>
    <t>Disparités des revenus des ménages (rapport inter décile D9/D1 du niveau de vie) (1) (2)</t>
  </si>
  <si>
    <t>Taux de pauvreté monétaire (seuil de pauvreté à 60%) (1) (2)</t>
  </si>
  <si>
    <t>Taux de pauvreté monétaire des ménages  (seuil de pauvreté à 60%) dont le référent fiscal est âgé de moins de 30 ans (1)</t>
  </si>
  <si>
    <t>Taux de pauvreté monétaire des ménages  (seuil de pauvreté à 60%) dont le référent fiscal est âgé de 75 ans ou plus (1)</t>
  </si>
  <si>
    <t>Intensité de la pauvreté monétaire (1)</t>
  </si>
  <si>
    <t>Quartiers de la politique de la ville 2015 (1)</t>
  </si>
  <si>
    <t>43 - Cumul-emploi retraite</t>
  </si>
  <si>
    <r>
      <rPr>
        <b/>
        <sz val="8"/>
        <rFont val="Arial"/>
        <family val="2"/>
      </rPr>
      <t>Sources</t>
    </r>
    <r>
      <rPr>
        <sz val="8"/>
        <rFont val="Arial"/>
        <family val="2"/>
      </rPr>
      <t xml:space="preserve"> : DREES ; DARES ; Ministère des Armées, DSNJ ; MENJ, MESRI, DEPP; MENESR, DEPP, système d'information SCOLARITE et enquête n°16 auprès des établissements privés hors contrat ; Insee, RP, exploitation principale au lieu de résidence ; ASP, traitement Dares, Extrapro, base de gestion informatisée des contrats de professionnalisation, calculs Dares ; DGEFP ; Pôle emploi, traitement Dares ; OPCO, traitement DARES</t>
    </r>
  </si>
  <si>
    <t>(1) 2017 pour Mayotte, 2018 pour les autres territoires</t>
  </si>
  <si>
    <t>France entière (1)</t>
  </si>
  <si>
    <t>Dont favorables hébergement (prioritaires et devant être accueillis)</t>
  </si>
  <si>
    <t xml:space="preserve">(2) Les données sur le cumul emploi-retraite sont tirées du recensement de la population, seule source disponible à l’échelle départementale. En revanche, à l’échelle nationale, d’autres approches sont utilisées dans les publications de la DREES
https://drees.solidarites-sante.gouv.fr/sites/default/files/2022-05/22%20-%20Le%20cumul%20emploi-retraite_0.pdf
Entre ces différentes approches, des différences peuvent exister sur les données nationales. Elles tiennent à la précision des sources mais également aux concepts et définitions retenus, le recensement de la population étant purement déclaratif 
</t>
  </si>
  <si>
    <t>PANORAMA STATISTIQUE de la cohésion sociale, du travail et de l’emploi  2022</t>
  </si>
  <si>
    <t>Population au 1er janvier 2019 (Recensement de la population)</t>
  </si>
  <si>
    <t>Population au 1er janvier 2022 (Estimation de population) (1)</t>
  </si>
  <si>
    <t>Population étrangère au 1er janvier 2019 (Recensement de la population) (4)</t>
  </si>
  <si>
    <t>Densité au 1/01/2022 (nombre d'habitants par km²)</t>
  </si>
  <si>
    <t>Naissances domiciliées 2020 définitives</t>
  </si>
  <si>
    <t>Décès domiciliés 2020 définitifs</t>
  </si>
  <si>
    <t>Part de la population vivant dans une aire d'attraction des villes en 2019 (3)</t>
  </si>
  <si>
    <t>Part des familles monoparentales en 2019 en %</t>
  </si>
  <si>
    <t>Taux d'activité de la population en 2019 (rapport entre le nombre d'actifs et la population de 15 à 64 ans en % ) (3)</t>
  </si>
  <si>
    <t>(1) Indicateurs sociaux départementaux
Les estimations de population pour l'année 2022 sont des estimations précoces provisoires.</t>
  </si>
  <si>
    <t>(4) RP 2018 pour Mayotte</t>
  </si>
  <si>
    <t>(5) 2013-2018 pour Mayotte</t>
  </si>
  <si>
    <t>Taux de natalité en 2021 - Naissances domiciliées pour 1 000 habitants</t>
  </si>
  <si>
    <t>Taux de mortalité en 2021 - Décès domiciliés pour 1 000 habitants (1)</t>
  </si>
  <si>
    <t>Taux mortalité infantile (rapport entre le nombre de décès d'enfants de moins d'un an et le nombre d'enfants nés vivants entre 2018 et 2020) (1)</t>
  </si>
  <si>
    <t>Indice de vieillissement de la population au 1er janvier 2022 (1) - Nombre de personnes de 65 ans et plus pour 100 personnes de moins de 20 ans (1) (2)</t>
  </si>
  <si>
    <t>Effectifs par classe d'âge au 1er janvier 2022 - Hommes (1)</t>
  </si>
  <si>
    <r>
      <rPr>
        <b/>
        <sz val="8"/>
        <rFont val="Arial"/>
        <family val="2"/>
      </rPr>
      <t>Sources</t>
    </r>
    <r>
      <rPr>
        <sz val="8"/>
        <rFont val="Arial"/>
        <family val="2"/>
      </rPr>
      <t xml:space="preserve"> : Insee, estimation de population 2022 (données provisoires)</t>
    </r>
  </si>
  <si>
    <t>(1) Les estimations de population pour l'année 2022 sont des estimations précoces provisoires.</t>
  </si>
  <si>
    <t>Effectifs par classe d'âge au 1er janvier 2022 - Femmes (1)</t>
  </si>
  <si>
    <t>Effectifs par classe d'âge au 1er janvier 2022 - Ensemble</t>
  </si>
  <si>
    <t>Revenus et inégalités de revenus (année 2019)</t>
  </si>
  <si>
    <r>
      <rPr>
        <b/>
        <sz val="8"/>
        <rFont val="Arial"/>
        <family val="2"/>
      </rPr>
      <t>Sources</t>
    </r>
    <r>
      <rPr>
        <sz val="8"/>
        <rFont val="Arial"/>
        <family val="2"/>
      </rPr>
      <t xml:space="preserve"> : DREES ; Insee, Fichier localisé social et fiscal (FiLoSoFi) 2019, Budget des familles pour Guadeloupe, Guyane et Mayotte</t>
    </r>
  </si>
  <si>
    <t>Données septembre 2022</t>
  </si>
  <si>
    <t>Données 2020-2021</t>
  </si>
  <si>
    <t>Au 31 décembre 2021 (2)</t>
  </si>
  <si>
    <t>Nombre de demandeurs d'emploi de longue durée en QPV au 31 décembre 2021 (2)</t>
  </si>
  <si>
    <r>
      <t xml:space="preserve">Sources </t>
    </r>
    <r>
      <rPr>
        <sz val="8"/>
        <color indexed="8"/>
        <rFont val="Arial"/>
        <family val="2"/>
      </rPr>
      <t xml:space="preserve">: DREES ; Régimes obligatoires Sécurité sociale : CNAM, CNDSSTI, CCMSA, SLM, Régimes spéciaux, URSSAF ; MSA ; Cnaf ; Insee, estimations de population au 01/01/2022 (Résultats provisoires arrêtés fin 2021), estimations de population au 01/01/2021 (résultats provisoires arrêtés fin 2021) ; Pôle emploi ; Fichier national des Assedic ; RSI ; estimation DREES, FSV (Fonds solidarité Vieillesse) et enquête DREES auprès de la caisse nationale d’assurance vieillesse (CNAV), du régime social des indépendants (RSI), de la MSA, de la Caisse des dépôts et consignations (CDC), de l’établissement national des invalides de la marine (ENIM), de la société nationale des chemins de fer (SNCF), de la caisse d’assurance vieillesse, invalidité et maladie des cultes (CAVIMAC)  pour la France métropolitaine ; estimation DREES, CNAV pour les DOM </t>
    </r>
  </si>
  <si>
    <t>Allocataires du revenu de solidarité active (RSA) au 31.12.2021 (1) (7)</t>
  </si>
  <si>
    <t>Allocataires de la prime d'activité au 31.12.2021 (1)</t>
  </si>
  <si>
    <t>Allocataires de l'Allocation de solidarité spécifique (ASS) au 31.12.2020</t>
  </si>
  <si>
    <t>Allocataires de l'allocation supplémentaire vieillesse (ASV) et de l'allocation de solidarité aux personnes âgées (ASPA) au 31.12.2020 (3)</t>
  </si>
  <si>
    <t>Bénéficiaires de la Complémentaire Santé Solidaire sans et avec participation financière (CSS) (C2S, C2SP) au 31 décembre 2021 (5)</t>
  </si>
  <si>
    <t>Immigration et origines en 2019</t>
  </si>
  <si>
    <r>
      <rPr>
        <b/>
        <sz val="8"/>
        <rFont val="Arial"/>
        <family val="2"/>
      </rPr>
      <t>Sources</t>
    </r>
    <r>
      <rPr>
        <sz val="8"/>
        <rFont val="Arial"/>
        <family val="2"/>
      </rPr>
      <t xml:space="preserve"> : Insee, RP2019 exploitation principale, géographie au 01/01/2022, RP 2019 exploitation complémentaire pour les Dom (RP 2018 pour Mayotte)</t>
    </r>
  </si>
  <si>
    <r>
      <rPr>
        <b/>
        <sz val="8"/>
        <rFont val="Arial"/>
        <family val="2"/>
      </rPr>
      <t xml:space="preserve">Source </t>
    </r>
    <r>
      <rPr>
        <sz val="8"/>
        <rFont val="Arial"/>
        <family val="2"/>
      </rPr>
      <t>: Insee, RP 2019 exploitation principale (RP 2018 pour Mayotte)</t>
    </r>
  </si>
  <si>
    <t>Activité de la population âgée de 15 ans et plus en 2019</t>
  </si>
  <si>
    <t>Taux de chômage de la population âgée de 15 ans et plus (1) en 2019</t>
  </si>
  <si>
    <r>
      <rPr>
        <b/>
        <sz val="8"/>
        <rFont val="Arial"/>
        <family val="2"/>
      </rPr>
      <t>Sources</t>
    </r>
    <r>
      <rPr>
        <sz val="8"/>
        <rFont val="Arial"/>
        <family val="2"/>
      </rPr>
      <t xml:space="preserve"> : DREES, enquête  aide sociale, ISD ; Cnaf, Allstat FR6 et FR2 ; MSA ; Insee, estimations provisoires de population au 01/01/2021, au 01/01/2022 ; Cnav pour les Dom ; DGCS</t>
    </r>
  </si>
  <si>
    <t>Nombre d'allocataires de l'allocation aux adultes handicapés (AAH) au 31.12.2021 (1)</t>
  </si>
  <si>
    <t>Nombre de bénéficiaires de l'Allocation Personnalisée d'Autonomie (APA) au 31.12.2020</t>
  </si>
  <si>
    <t>Prestation de Compensation du Handicap (PCH) &amp; Allocation Compensatrice pour Tierce Personne (ACTP) au 31/12/2020 (3)</t>
  </si>
  <si>
    <t>Nombre de personnes prises en charge par des mandataires individuels au 31.12.2021</t>
  </si>
  <si>
    <t>Nombre de personnes prises en charge par des services mandataires au 31.12.2021</t>
  </si>
  <si>
    <t>Nombre total de personnes prises en charge par des mandataires individuels et des services mandataires au 31.12.2021</t>
  </si>
  <si>
    <r>
      <rPr>
        <b/>
        <sz val="8"/>
        <rFont val="Arial"/>
        <family val="2"/>
      </rPr>
      <t>Source</t>
    </r>
    <r>
      <rPr>
        <sz val="8"/>
        <rFont val="Arial"/>
        <family val="2"/>
      </rPr>
      <t xml:space="preserve"> : DREES, enquête Aide sociale 2020</t>
    </r>
  </si>
  <si>
    <t>Aide Sociale aux Personnes Agées au 31 décembre 2020 (1)</t>
  </si>
  <si>
    <t>Aide Sociale aux Personnes Handicapées au 31 décembre 2020 (2)</t>
  </si>
  <si>
    <t>Aide Sociale à l'Enfance (Nombre de mineurs et jeunes majeurs) au 31 décembre 2020</t>
  </si>
  <si>
    <t>Dépenses d'Aide Sociale Départementale (en milliers d'euros) pour l'année 2020</t>
  </si>
  <si>
    <r>
      <rPr>
        <b/>
        <sz val="8"/>
        <rFont val="Arial"/>
        <family val="2"/>
      </rPr>
      <t>Source</t>
    </r>
    <r>
      <rPr>
        <sz val="8"/>
        <rFont val="Arial"/>
        <family val="2"/>
      </rPr>
      <t xml:space="preserve"> : DREES, Enquête Aide sociale 2020</t>
    </r>
  </si>
  <si>
    <t>Établissements publics ou privés et services,  places installées au 31.12.2021</t>
  </si>
  <si>
    <t>Taux d'équipement au 31.12.2021 en nombre de places pour 1 000 habitants de 75 ans et plus</t>
  </si>
  <si>
    <r>
      <t xml:space="preserve">Sources </t>
    </r>
    <r>
      <rPr>
        <sz val="8"/>
        <color indexed="8"/>
        <rFont val="Arial"/>
        <family val="2"/>
      </rPr>
      <t>: DREES, Finess, ISD ; Insee, estimation de population 2022</t>
    </r>
  </si>
  <si>
    <t>Établissements publics ou privés, services,  places installées au 31.12.2021</t>
  </si>
  <si>
    <t>Nombre d'établissements et de services - Places installées par catégorie d'établissement au 31.12.2021 (1)</t>
  </si>
  <si>
    <t>(6) XX places en catégorie 370 (établissement expérimental pour personnes handicapées)</t>
  </si>
  <si>
    <t>Taux d'équipement au 31.12.2021 par catégorie d'établissement : places pour 1 000 habitants de 20 à 59 ans</t>
  </si>
  <si>
    <t>Places installées au 31.12.2021</t>
  </si>
  <si>
    <t>Places installées au 31.12.2021 par catégorie de clientèle en établissement toutes catégories de structures du tableau 20 confondues (1)</t>
  </si>
  <si>
    <t>Nombre d'établissements et de services - Places installées par catégorie d'établissement au 31.12.2021 - Taux d'équipement</t>
  </si>
  <si>
    <r>
      <t xml:space="preserve">Sources </t>
    </r>
    <r>
      <rPr>
        <sz val="8"/>
        <color indexed="8"/>
        <rFont val="Arial"/>
        <family val="2"/>
      </rPr>
      <t>: DREES, Finess ; Insee, estimation de population 2022</t>
    </r>
  </si>
  <si>
    <t>Taux de croissance annuel moyen 2013-2019 en % (5)</t>
  </si>
  <si>
    <t>Parc des logements et statut d'occupation au 1er janvier 2019 (2)</t>
  </si>
  <si>
    <t>(2) Toutes les données de Mayotte, département et région d’outre-mer depuis 2011, sont issues des estimations de population, basées sur le recensement de la population</t>
  </si>
  <si>
    <t>Espérance de vie à la naissance en 2021 (1) (3)</t>
  </si>
  <si>
    <t>Espérance de vie à 65 ans en 2021 (1) (3)</t>
  </si>
  <si>
    <t>(3) France entière hors Mayotte</t>
  </si>
  <si>
    <t>Champ : France hors Mayotte. Salariés au lieu de résidence, du secteur privé et des entreprises publiques, y compris les bénéficiaires de contrats aidés et contrats de professionnalisation. Sont exclus les agents du secteur public, les apprentis, les stagiaires, les salariés agricoles et les salariés des particuliers employeurs.</t>
  </si>
  <si>
    <t>(2) On compte l'ensemble des places d'accueil de jour ou de nuit dans les établissements et services pour personnes âgées hors foyers-restaurants</t>
  </si>
  <si>
    <t>(1) On compte l'ensemble des places d'accueil temporaire quelque soit la catégorie d'établissement hors foyers-restaurants</t>
  </si>
  <si>
    <r>
      <rPr>
        <b/>
        <sz val="8"/>
        <color indexed="8"/>
        <rFont val="Arial"/>
        <family val="2"/>
      </rPr>
      <t>Source</t>
    </r>
    <r>
      <rPr>
        <sz val="8"/>
        <color indexed="8"/>
        <rFont val="Arial"/>
        <family val="2"/>
      </rPr>
      <t xml:space="preserve"> : Insee, RP2019 exploitation principale (RP 2018 pour Mayotte), Insee Analyses Mayotte N°18 Août 2019</t>
    </r>
  </si>
  <si>
    <t>Cohabitation familiale des jeunes de 20 à 24 ans en 2019</t>
  </si>
  <si>
    <t>Taux de recours à l'IVG des mineures (pour 1 000 femmes de 15 à 17 ans) en 2021 (2)</t>
  </si>
  <si>
    <t>Taux de scolarisation des enfants de 2 ans (Rentrée 2021-2022 pour 100 enfants de 2 ans) (2)</t>
  </si>
  <si>
    <t>(1) Dans la synthèse, les décisions favorables correspondent à la somme des décisions favorables logement, des décisions favorables hébergement et des réorientations des recours logement vers l'hébergement</t>
  </si>
  <si>
    <t>Nombre de recours reçus (1)</t>
  </si>
  <si>
    <t>Dont favorables (1)</t>
  </si>
  <si>
    <t>Recours au Droit Au Logement (DALO) en 2021</t>
  </si>
  <si>
    <t>Dettes relatives à des impayés d'énergie dans les dossiers de surendettement en 2021 (1)</t>
  </si>
  <si>
    <t>Formation, Activité en 2019</t>
  </si>
  <si>
    <t>Fonds d'Aide à la Jeunesse (FAJ) en 2020</t>
  </si>
  <si>
    <t>Nombre d'aides individuelles attribuées (1)</t>
  </si>
  <si>
    <t>(3) Indicateurs sociaux départementaux</t>
  </si>
  <si>
    <t>Places agréées par la PMI au 31.12.2020 par catégorie d'établissement - Taux d'équipement</t>
  </si>
  <si>
    <r>
      <rPr>
        <b/>
        <sz val="8"/>
        <rFont val="Arial"/>
        <family val="2"/>
      </rPr>
      <t xml:space="preserve">Sources </t>
    </r>
    <r>
      <rPr>
        <sz val="8"/>
        <rFont val="Arial"/>
        <family val="2"/>
      </rPr>
      <t>: DREES, Enquête Aide sociale 2020 (Volet PMI) ; Ircem ; MENJ, DEPP, Constat 1er degré de rentrées 2018 à 2020 ; Démographie Insee corrigée DEPP aux rentrées 2018 à 2020 (révision DEPP mars 2021) ; Ministère de l’Éducation nationale, de l’Enseignement supérieur et de la recherche, Direction de l’évaluation, de la prospective et de la performance (MENJ, DEPP)</t>
    </r>
  </si>
  <si>
    <t>Formation aux professions sociales (nombre de diplômes délivrés en 2021 -  y compris Validation des Acquis de l'Expérience partielle)</t>
  </si>
  <si>
    <r>
      <rPr>
        <b/>
        <sz val="8"/>
        <color indexed="8"/>
        <rFont val="Arial"/>
        <family val="2"/>
      </rPr>
      <t>Source</t>
    </r>
    <r>
      <rPr>
        <sz val="8"/>
        <color indexed="8"/>
        <rFont val="Arial"/>
        <family val="2"/>
      </rPr>
      <t xml:space="preserve"> : DREES, enquête Ecoles</t>
    </r>
  </si>
  <si>
    <t>Formation aux professions de santé (nombre de diplômes délivrés en 2021 -  y compris Validation des Acquis d'Expérience partielle)</t>
  </si>
  <si>
    <t>Part des pas ou peu diplômés, au sein de la population des 20-24 ans non scolarisée en 2019 en % (1) (8)</t>
  </si>
  <si>
    <t>Taux des retards de 2 ans et plus en 3ème générale (année 2021-2022)</t>
  </si>
  <si>
    <t>Part d'élèves entrant en 6ème avec au moins un an de retard, à la rentrée 2021-2022 (1)</t>
  </si>
  <si>
    <t>Proportion d'élèves handicapés parmi les élèves de premier ou second degré, pour l'année scolaire 2019-2020 (pour 1 000 élèves en milieu scolaire ordinaire ou établissement sanitaire ou médico-social) (1)</t>
  </si>
  <si>
    <t>Pourcentage d'élèves demi-pensionnaires ou internes dans le second degré en 2021</t>
  </si>
  <si>
    <t>Formation, Activité en 2021</t>
  </si>
  <si>
    <t>Dépenses totales brutes d'aide sociale (y compris l'aide médicale générale, les frais communs et les dépenses de personnel) (5)</t>
  </si>
  <si>
    <t>Dépenses totales nettes d'aide sociale (y compris l'aide médicale générale, les frais communs et les dépenses de personnel)</t>
  </si>
  <si>
    <t xml:space="preserve"> </t>
  </si>
  <si>
    <r>
      <rPr>
        <b/>
        <sz val="8"/>
        <color indexed="8"/>
        <rFont val="Arial"/>
        <family val="2"/>
      </rPr>
      <t>Source</t>
    </r>
    <r>
      <rPr>
        <sz val="8"/>
        <color indexed="8"/>
        <rFont val="Arial"/>
        <family val="2"/>
      </rPr>
      <t xml:space="preserve"> : Pôle emploi-Dares, STMT, données brutes en moyenne sur l'année 2021</t>
    </r>
  </si>
  <si>
    <t>Demandeurs d'emploi handicapés en catégories A, B, C par sexe en 2021</t>
  </si>
  <si>
    <t>Nombre de jeunes en premier accueil dans les réseaux des missions locales et PAIO en 2021</t>
  </si>
  <si>
    <t>Part de jeunes accueillis pour la première fois par les missions locales ou les PAIO pour 100 jeunes de 16 à 25 ans en 2021 (3)</t>
  </si>
  <si>
    <t>Nombre d'entrées de jeunes de 16 à 25 ans dans le dispositif du Service Civique en 2021 (2)</t>
  </si>
  <si>
    <r>
      <rPr>
        <b/>
        <sz val="8"/>
        <color indexed="8"/>
        <rFont val="Arial"/>
        <family val="2"/>
      </rPr>
      <t>Sources</t>
    </r>
    <r>
      <rPr>
        <sz val="8"/>
        <color indexed="8"/>
        <rFont val="Arial"/>
        <family val="2"/>
      </rPr>
      <t xml:space="preserve"> : Insee, Flores 2019 ; base de données Séquoia de l’Acoss et des Urssaf</t>
    </r>
  </si>
  <si>
    <t>(1) Découpage géographique des quartiers prioritaires de la politique de la ville au 14/09/2015</t>
  </si>
  <si>
    <r>
      <rPr>
        <b/>
        <sz val="8"/>
        <rFont val="Arial"/>
        <family val="2"/>
      </rPr>
      <t>Sources</t>
    </r>
    <r>
      <rPr>
        <sz val="8"/>
        <rFont val="Arial"/>
        <family val="2"/>
      </rPr>
      <t xml:space="preserve"> : Insee, recensement de la population 2018 (RP 2018 pour Mayotte), recensements exhaustifs de 2018 à Mayotte  </t>
    </r>
  </si>
  <si>
    <t>ss</t>
  </si>
  <si>
    <t>Autres déficiences ou tous types de déficiences</t>
  </si>
  <si>
    <t>Taux de chômage localisé (1er trimestre 2022) en % (1)</t>
  </si>
  <si>
    <t>Part des logements sur-occupés en 2019 (en %) (1)</t>
  </si>
  <si>
    <t>(4) Depuis janvier 2018, les contrats aidés sont transormés en parcours emploi compétences (PEC).</t>
  </si>
  <si>
    <t>Nombre d'entrées de jeunes de moins de 26 ans en Parcours Emplois Compétences (PEC) (2) (4)</t>
  </si>
  <si>
    <t>(8) RP 2017 pour Mayotte, France entière Hors Mayotte</t>
  </si>
  <si>
    <t>Part des jeunes ayant participé à la Journée Défense et Citoyenneté (JDC) en difficulté de lecture, en 2020 en % (1) (5) (7)</t>
  </si>
  <si>
    <t>Part des diplômés de l'enseignement supérieur au sein de la population des 25-34 ans non inscrite en établissement scolaire en 2019 en % (1) (8)</t>
  </si>
  <si>
    <t>Places installées au 31.12.2021 par catégorie A673de clientèle en établissement spécialisé toutes catégories de structures du tableau 24 confondues  (1)</t>
  </si>
  <si>
    <t>Nombre de postes salariés dans les établissements associatifs au 31/12/2019</t>
  </si>
  <si>
    <t>(5) Hors places d'accueil temporaire accueil temporaire</t>
  </si>
  <si>
    <t>Les travailleurs handicapés dans les effectifs des établissements assujettis, selon les trois modes de décompte en 2019 (1)</t>
  </si>
  <si>
    <r>
      <rPr>
        <b/>
        <sz val="8"/>
        <rFont val="Arial"/>
        <family val="2"/>
      </rPr>
      <t>Source</t>
    </r>
    <r>
      <rPr>
        <sz val="8"/>
        <rFont val="Arial"/>
        <family val="2"/>
      </rPr>
      <t xml:space="preserve"> : Agefiph-Dares, DOETH, traitement Dares, données provisoires, non redressées, arrêtées au 1/9/2021</t>
    </r>
  </si>
  <si>
    <t>Lecture : en 2019, en Auvergne-Rhône-Alpes, les établissements assujettis à l'OETH emploient directement 57 219 travailleurs handicapés. Cela correspond à 12 877 unités bénéficiaires, soit un taux d'emploi direct de 4,0 %.</t>
  </si>
  <si>
    <t>Pourcentage de bénéficiaires de l'OETH en 2019 (résultats provisoires)</t>
  </si>
  <si>
    <t>,</t>
  </si>
  <si>
    <t>Lecture : en 2019, en Auvergne-Rhône-Alpes, 55% des bénéficiaires de l'OETH en emploi dans les établissements assujettis (comptés en tant que personnes physiques) sont des hommes.</t>
  </si>
  <si>
    <t>Taux d'équipement en places d'accueil de vie (inclut les foyers occupationnels)</t>
  </si>
  <si>
    <t>Places d'accueil de vie (3)</t>
  </si>
  <si>
    <t>(3) On compte l'ensemble des places des disciplines concernées quelques soient la catégorie d'établissement et le mode d'accueil (complet ou de jour)</t>
  </si>
  <si>
    <t>Part des allocataires AAH dans la population des 15 ans à 64 ans en % (4)</t>
  </si>
  <si>
    <t>Aide sociale à l'enfance au 31 décembre 2020</t>
  </si>
  <si>
    <t>Décisions d'expulsions locatives en 2019 (1)</t>
  </si>
  <si>
    <t>Fonds d'Aide aux Jeunes (FAJ) en 2020 - Service Civique - Missions locales - PAIO</t>
  </si>
  <si>
    <r>
      <rPr>
        <b/>
        <sz val="8"/>
        <color indexed="8"/>
        <rFont val="Arial"/>
        <family val="2"/>
      </rPr>
      <t>Sources</t>
    </r>
    <r>
      <rPr>
        <sz val="8"/>
        <color indexed="8"/>
        <rFont val="Arial"/>
        <family val="2"/>
      </rPr>
      <t xml:space="preserve"> : Insee, Recensement de la population 2019, exploitations principale et complémentaire au lieu de résidence, géographie au 01/01/2022, RP 2018 pour Mayotte</t>
    </r>
  </si>
  <si>
    <r>
      <rPr>
        <b/>
        <sz val="8"/>
        <color indexed="8"/>
        <rFont val="Arial"/>
        <family val="2"/>
      </rPr>
      <t>Source</t>
    </r>
    <r>
      <rPr>
        <sz val="8"/>
        <color indexed="8"/>
        <rFont val="Arial"/>
        <family val="2"/>
      </rPr>
      <t xml:space="preserve"> : Insee, Recensement de la population 2019, exploitation complémentaire au lieu de résidence, RP 2018 pour Mayotte</t>
    </r>
  </si>
  <si>
    <t>Taux de population couverte par le RSA en % (allocataire, conjoint et personnes à charge) au 31/12/2020 (2) (3) (6)</t>
  </si>
  <si>
    <t>Lits, places installés au 31 décembre 2021 par catégorie d'établissement - Taux d'équipement</t>
  </si>
  <si>
    <t>Sources : DREES, Finess ; Insee, RP exploitation complémentaire, estimations de population 2022 ; DREETS ; DGCS</t>
  </si>
  <si>
    <r>
      <rPr>
        <b/>
        <sz val="8"/>
        <color indexed="8"/>
        <rFont val="Arial"/>
        <family val="2"/>
      </rPr>
      <t>Sources</t>
    </r>
    <r>
      <rPr>
        <sz val="8"/>
        <color indexed="8"/>
        <rFont val="Arial"/>
        <family val="2"/>
      </rPr>
      <t xml:space="preserve"> : DREES, Finess, enquête Aide sociale ; DREETS ; Insee, estimation de population 2022</t>
    </r>
  </si>
  <si>
    <t>Protection de l'enfance au 31 décembre 2021</t>
  </si>
  <si>
    <r>
      <rPr>
        <b/>
        <sz val="8"/>
        <rFont val="Arial"/>
        <family val="2"/>
      </rPr>
      <t>Sources</t>
    </r>
    <r>
      <rPr>
        <sz val="8"/>
        <rFont val="Arial"/>
        <family val="2"/>
      </rPr>
      <t xml:space="preserve"> : DREES, PMSI - MCO ; Insee, estimations de population au 1er janvier 2021, au 1er janvier 2022 ; CNAM, données de consommation inter-régimes, nombre de forfaits médicamenteux remboursés selon la date de soin ; Inserm, CépiDc ; OFDT, enquête Escapad 2017</t>
    </r>
  </si>
  <si>
    <t>Sexe et âge au 1er janvier 2022 (1)</t>
  </si>
  <si>
    <t>Nombre d'établissements associatifs employeurs en 2019</t>
  </si>
  <si>
    <t>Situation des jeunes selon leurs caractéristiques socio-démographiques en 2019</t>
  </si>
  <si>
    <r>
      <rPr>
        <b/>
        <sz val="8"/>
        <color indexed="8"/>
        <rFont val="Arial"/>
        <family val="2"/>
      </rPr>
      <t>Source</t>
    </r>
    <r>
      <rPr>
        <sz val="8"/>
        <color indexed="8"/>
        <rFont val="Arial"/>
        <family val="2"/>
      </rPr>
      <t xml:space="preserve"> : Insee, Recensement de la population 2019, exploitation principale au lieu de résidence, géographie au 1er janvier 2022, âge en années révolues</t>
    </r>
  </si>
  <si>
    <t>Emploi des séniors (50-64 ans) en 2019</t>
  </si>
  <si>
    <t>Retraités et préretraités en emploi en 2019 (2)</t>
  </si>
  <si>
    <t>(3) Insee Fash  Mayotte</t>
  </si>
  <si>
    <r>
      <t xml:space="preserve">Source </t>
    </r>
    <r>
      <rPr>
        <sz val="8"/>
        <color indexed="8"/>
        <rFont val="Arial"/>
        <family val="2"/>
      </rPr>
      <t>: Insee, Estimations de population (résultats provisoires arrêtés fin 2021), RP 2019 exploitations complémentaire et principale, RP 2013, Omphale 2019</t>
    </r>
  </si>
  <si>
    <t>(1) Le nombre d'aides attribuées dans l'année est différent du nombre de jeunes aidés ; un jeune peut avoir bénéficié de plusieurs aides au cours de la même année.</t>
  </si>
  <si>
    <r>
      <rPr>
        <b/>
        <sz val="8"/>
        <color indexed="8"/>
        <rFont val="Arial"/>
        <family val="2"/>
      </rPr>
      <t>Sources</t>
    </r>
    <r>
      <rPr>
        <sz val="8"/>
        <color indexed="8"/>
        <rFont val="Arial"/>
        <family val="2"/>
      </rPr>
      <t> : DREES, enquête FAJ ; Agence de services et de paiement (ASP) ; Agence du service civique (ASC), traitements Injep, Medes ; Imilo, traitements DARES, données au 20/01/2022 sur tous les dossiers ; Insee, estimations de population au 01/01/2020 (résultats provisoires arrêtés fin 2020)</t>
    </r>
  </si>
  <si>
    <t>(2) Attention, ces chiffres correspondent aux départements et régions de résidence des volontaires, et non aux territoires de leur mission locale comme c'était le cas pour les chiffres de l'année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</si>
</sst>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_-;\-* #,##0.00\ _€_-;_-* &quot;-&quot;??\ _€_-;_-@_-"/>
    <numFmt numFmtId="165" formatCode="0.0"/>
    <numFmt numFmtId="166" formatCode="0.0%"/>
    <numFmt numFmtId="167" formatCode="#,##0.0"/>
    <numFmt numFmtId="168" formatCode="_-* #,##0.00\ _€_-;\-* #,##0.00\ _€_-;_-* \-??\ _€_-;_-@_-"/>
    <numFmt numFmtId="169" formatCode="######0"/>
    <numFmt numFmtId="170" formatCode="####0.0"/>
  </numFmts>
  <fonts count="89" x14ac:knownFonts="1">
    <font>
      <sz val="8"/>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8"/>
      <name val="Arial"/>
      <family val="2"/>
    </font>
    <font>
      <b/>
      <sz val="8"/>
      <name val="Arial"/>
      <family val="2"/>
    </font>
    <font>
      <i/>
      <sz val="8"/>
      <name val="Arial"/>
      <family val="2"/>
    </font>
    <font>
      <sz val="8"/>
      <color indexed="10"/>
      <name val="Arial"/>
      <family val="2"/>
    </font>
    <font>
      <sz val="10"/>
      <name val="Arial"/>
      <family val="2"/>
    </font>
    <font>
      <b/>
      <sz val="11"/>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Helv"/>
    </font>
    <font>
      <sz val="11"/>
      <color indexed="62"/>
      <name val="Calibri"/>
      <family val="2"/>
    </font>
    <font>
      <sz val="11"/>
      <color indexed="20"/>
      <name val="Calibri"/>
      <family val="2"/>
    </font>
    <font>
      <sz val="11"/>
      <color indexed="60"/>
      <name val="Calibri"/>
      <family val="2"/>
    </font>
    <font>
      <sz val="10"/>
      <name val="MS Sans Serif"/>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b/>
      <sz val="8"/>
      <color indexed="8"/>
      <name val="Arial"/>
      <family val="2"/>
    </font>
    <font>
      <b/>
      <sz val="10"/>
      <color indexed="8"/>
      <name val="Arial"/>
      <family val="2"/>
    </font>
    <font>
      <b/>
      <sz val="9"/>
      <color indexed="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sz val="10"/>
      <name val="Arial"/>
      <family val="2"/>
    </font>
    <font>
      <sz val="9"/>
      <name val="Arial"/>
      <family val="2"/>
    </font>
    <font>
      <sz val="9"/>
      <name val="Calibri"/>
      <family val="2"/>
      <scheme val="minor"/>
    </font>
    <font>
      <sz val="10"/>
      <color rgb="FF000000"/>
      <name val="Arial"/>
      <family val="2"/>
    </font>
    <font>
      <sz val="8"/>
      <color rgb="FFFF0000"/>
      <name val="Arial"/>
      <family val="2"/>
    </font>
    <font>
      <sz val="18"/>
      <color theme="3"/>
      <name val="Cambria"/>
      <family val="2"/>
      <scheme val="major"/>
    </font>
    <font>
      <sz val="10"/>
      <name val="Arial"/>
      <family val="2"/>
    </font>
    <font>
      <sz val="8"/>
      <name val="Arial"/>
      <family val="2"/>
      <charset val="1"/>
    </font>
    <font>
      <b/>
      <sz val="11"/>
      <color rgb="FFFFFFFF"/>
      <name val="Calibri"/>
      <family val="2"/>
      <charset val="1"/>
    </font>
    <font>
      <b/>
      <sz val="11"/>
      <name val="Calibri"/>
      <family val="2"/>
      <scheme val="minor"/>
    </font>
    <font>
      <b/>
      <sz val="10"/>
      <color rgb="FF003366"/>
      <name val="Arial"/>
      <family val="2"/>
      <charset val="1"/>
    </font>
    <font>
      <i/>
      <sz val="9"/>
      <color rgb="FF000000"/>
      <name val="Arial"/>
      <family val="2"/>
      <charset val="1"/>
    </font>
    <font>
      <u/>
      <sz val="8"/>
      <color theme="10"/>
      <name val="Helv"/>
    </font>
    <font>
      <sz val="8"/>
      <color rgb="FF000000"/>
      <name val="Arial"/>
      <family val="2"/>
    </font>
    <font>
      <sz val="11"/>
      <color rgb="FF000000"/>
      <name val="Arial"/>
      <family val="2"/>
    </font>
    <font>
      <b/>
      <sz val="18"/>
      <color indexed="56"/>
      <name val="Cambria"/>
      <family val="2"/>
    </font>
    <font>
      <b/>
      <sz val="10"/>
      <name val="Arial Narrow"/>
      <family val="2"/>
    </font>
    <font>
      <b/>
      <sz val="7.5"/>
      <color rgb="FFFF0000"/>
      <name val="Arial"/>
      <family val="2"/>
    </font>
    <font>
      <b/>
      <sz val="7.5"/>
      <color indexed="9"/>
      <name val="Arial"/>
      <family val="2"/>
    </font>
    <font>
      <sz val="7.5"/>
      <name val="Arial"/>
      <family val="2"/>
    </font>
    <font>
      <sz val="10"/>
      <color rgb="FF000000"/>
      <name val="Arial"/>
      <family val="2"/>
    </font>
    <font>
      <sz val="11"/>
      <color rgb="FF000000"/>
      <name val="Calibri"/>
      <family val="2"/>
    </font>
  </fonts>
  <fills count="66">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5"/>
      </patternFill>
    </fill>
    <fill>
      <patternFill patternType="solid">
        <fgColor indexed="42"/>
      </patternFill>
    </fill>
    <fill>
      <patternFill patternType="solid">
        <fgColor indexed="55"/>
      </patternFill>
    </fill>
    <fill>
      <patternFill patternType="solid">
        <fgColor indexed="9"/>
        <bgColor indexed="64"/>
      </patternFill>
    </fill>
    <fill>
      <patternFill patternType="solid">
        <fgColor indexed="17"/>
        <bgColor indexed="17"/>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0F0F0"/>
        <bgColor indexed="64"/>
      </patternFill>
    </fill>
    <fill>
      <patternFill patternType="solid">
        <fgColor rgb="FFA5A5A5"/>
        <bgColor rgb="FFB2B2B2"/>
      </patternFill>
    </fill>
    <fill>
      <patternFill patternType="solid">
        <fgColor rgb="FFFFFFFF"/>
        <bgColor rgb="FFFFFFCC"/>
      </patternFill>
    </fill>
    <fill>
      <patternFill patternType="solid">
        <fgColor theme="0"/>
        <bgColor rgb="FFFFFFCC"/>
      </patternFill>
    </fill>
    <fill>
      <patternFill patternType="solid">
        <fgColor indexed="17"/>
        <bgColor indexed="64"/>
      </patternFill>
    </fill>
    <fill>
      <patternFill patternType="solid">
        <fgColor indexed="50"/>
        <bgColor indexed="64"/>
      </patternFill>
    </fill>
    <fill>
      <patternFill patternType="solid">
        <fgColor rgb="FFFFFF99"/>
        <bgColor indexed="64"/>
      </patternFill>
    </fill>
    <fill>
      <patternFill patternType="solid">
        <fgColor rgb="FFFFFF99"/>
        <bgColor indexed="9"/>
      </patternFill>
    </fill>
    <fill>
      <patternFill patternType="solid">
        <fgColor indexed="43"/>
        <bgColor indexed="64"/>
      </patternFill>
    </fill>
    <fill>
      <patternFill patternType="solid">
        <fgColor indexed="43"/>
        <bgColor indexed="9"/>
      </patternFill>
    </fill>
    <fill>
      <patternFill patternType="solid">
        <fgColor indexed="10"/>
        <bgColor indexed="25"/>
      </patternFill>
    </fill>
    <fill>
      <patternFill patternType="solid">
        <fgColor rgb="FFFFFFFF"/>
        <bgColor indexed="64"/>
      </patternFill>
    </fill>
    <fill>
      <patternFill patternType="solid">
        <fgColor rgb="FFFFFF00"/>
        <bgColor indexed="64"/>
      </patternFill>
    </fill>
    <fill>
      <patternFill patternType="solid">
        <fgColor rgb="FFFFFF99"/>
        <bgColor rgb="FF000000"/>
      </patternFill>
    </fill>
  </fills>
  <borders count="3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C1C1C1"/>
      </left>
      <right style="thin">
        <color rgb="FFC1C1C1"/>
      </right>
      <top style="thin">
        <color rgb="FFC1C1C1"/>
      </top>
      <bottom style="thin">
        <color rgb="FFC1C1C1"/>
      </bottom>
      <diagonal/>
    </border>
  </borders>
  <cellStyleXfs count="28388">
    <xf numFmtId="0" fontId="0" fillId="0" borderId="0"/>
    <xf numFmtId="0" fontId="23" fillId="2" borderId="0" applyNumberFormat="0" applyBorder="0" applyAlignment="0" applyProtection="0"/>
    <xf numFmtId="0" fontId="46" fillId="20" borderId="0" applyNumberFormat="0" applyBorder="0" applyAlignment="0" applyProtection="0"/>
    <xf numFmtId="0" fontId="23" fillId="3" borderId="0" applyNumberFormat="0" applyBorder="0" applyAlignment="0" applyProtection="0"/>
    <xf numFmtId="0" fontId="46" fillId="21" borderId="0" applyNumberFormat="0" applyBorder="0" applyAlignment="0" applyProtection="0"/>
    <xf numFmtId="0" fontId="23" fillId="4" borderId="0" applyNumberFormat="0" applyBorder="0" applyAlignment="0" applyProtection="0"/>
    <xf numFmtId="0" fontId="46" fillId="22" borderId="0" applyNumberFormat="0" applyBorder="0" applyAlignment="0" applyProtection="0"/>
    <xf numFmtId="0" fontId="23" fillId="2" borderId="0" applyNumberFormat="0" applyBorder="0" applyAlignment="0" applyProtection="0"/>
    <xf numFmtId="0" fontId="46" fillId="23" borderId="0" applyNumberFormat="0" applyBorder="0" applyAlignment="0" applyProtection="0"/>
    <xf numFmtId="0" fontId="23" fillId="5" borderId="0" applyNumberFormat="0" applyBorder="0" applyAlignment="0" applyProtection="0"/>
    <xf numFmtId="0" fontId="46" fillId="24" borderId="0" applyNumberFormat="0" applyBorder="0" applyAlignment="0" applyProtection="0"/>
    <xf numFmtId="0" fontId="23" fillId="4" borderId="0" applyNumberFormat="0" applyBorder="0" applyAlignment="0" applyProtection="0"/>
    <xf numFmtId="0" fontId="46" fillId="25" borderId="0" applyNumberFormat="0" applyBorder="0" applyAlignment="0" applyProtection="0"/>
    <xf numFmtId="0" fontId="23" fillId="6" borderId="0" applyNumberFormat="0" applyBorder="0" applyAlignment="0" applyProtection="0"/>
    <xf numFmtId="0" fontId="46" fillId="26" borderId="0" applyNumberFormat="0" applyBorder="0" applyAlignment="0" applyProtection="0"/>
    <xf numFmtId="0" fontId="23" fillId="3" borderId="0" applyNumberFormat="0" applyBorder="0" applyAlignment="0" applyProtection="0"/>
    <xf numFmtId="0" fontId="46" fillId="27" borderId="0" applyNumberFormat="0" applyBorder="0" applyAlignment="0" applyProtection="0"/>
    <xf numFmtId="0" fontId="23" fillId="7" borderId="0" applyNumberFormat="0" applyBorder="0" applyAlignment="0" applyProtection="0"/>
    <xf numFmtId="0" fontId="46" fillId="28" borderId="0" applyNumberFormat="0" applyBorder="0" applyAlignment="0" applyProtection="0"/>
    <xf numFmtId="0" fontId="23" fillId="6" borderId="0" applyNumberFormat="0" applyBorder="0" applyAlignment="0" applyProtection="0"/>
    <xf numFmtId="0" fontId="46" fillId="29" borderId="0" applyNumberFormat="0" applyBorder="0" applyAlignment="0" applyProtection="0"/>
    <xf numFmtId="0" fontId="23" fillId="8" borderId="0" applyNumberFormat="0" applyBorder="0" applyAlignment="0" applyProtection="0"/>
    <xf numFmtId="0" fontId="46" fillId="30" borderId="0" applyNumberFormat="0" applyBorder="0" applyAlignment="0" applyProtection="0"/>
    <xf numFmtId="0" fontId="23" fillId="7" borderId="0" applyNumberFormat="0" applyBorder="0" applyAlignment="0" applyProtection="0"/>
    <xf numFmtId="0" fontId="46" fillId="31" borderId="0" applyNumberFormat="0" applyBorder="0" applyAlignment="0" applyProtection="0"/>
    <xf numFmtId="0" fontId="24" fillId="9" borderId="0" applyNumberFormat="0" applyBorder="0" applyAlignment="0" applyProtection="0"/>
    <xf numFmtId="0" fontId="47" fillId="32" borderId="0" applyNumberFormat="0" applyBorder="0" applyAlignment="0" applyProtection="0"/>
    <xf numFmtId="0" fontId="24" fillId="3" borderId="0" applyNumberFormat="0" applyBorder="0" applyAlignment="0" applyProtection="0"/>
    <xf numFmtId="0" fontId="47" fillId="33" borderId="0" applyNumberFormat="0" applyBorder="0" applyAlignment="0" applyProtection="0"/>
    <xf numFmtId="0" fontId="24" fillId="7" borderId="0" applyNumberFormat="0" applyBorder="0" applyAlignment="0" applyProtection="0"/>
    <xf numFmtId="0" fontId="47" fillId="34" borderId="0" applyNumberFormat="0" applyBorder="0" applyAlignment="0" applyProtection="0"/>
    <xf numFmtId="0" fontId="24" fillId="6" borderId="0" applyNumberFormat="0" applyBorder="0" applyAlignment="0" applyProtection="0"/>
    <xf numFmtId="0" fontId="47" fillId="35" borderId="0" applyNumberFormat="0" applyBorder="0" applyAlignment="0" applyProtection="0"/>
    <xf numFmtId="0" fontId="24" fillId="9" borderId="0" applyNumberFormat="0" applyBorder="0" applyAlignment="0" applyProtection="0"/>
    <xf numFmtId="0" fontId="47" fillId="36" borderId="0" applyNumberFormat="0" applyBorder="0" applyAlignment="0" applyProtection="0"/>
    <xf numFmtId="0" fontId="24" fillId="3" borderId="0" applyNumberFormat="0" applyBorder="0" applyAlignment="0" applyProtection="0"/>
    <xf numFmtId="0" fontId="47" fillId="37" borderId="0" applyNumberFormat="0" applyBorder="0" applyAlignment="0" applyProtection="0"/>
    <xf numFmtId="0" fontId="24" fillId="9" borderId="0" applyNumberFormat="0" applyBorder="0" applyAlignment="0" applyProtection="0"/>
    <xf numFmtId="0" fontId="47" fillId="38" borderId="0" applyNumberFormat="0" applyBorder="0" applyAlignment="0" applyProtection="0"/>
    <xf numFmtId="0" fontId="24" fillId="10" borderId="0" applyNumberFormat="0" applyBorder="0" applyAlignment="0" applyProtection="0"/>
    <xf numFmtId="0" fontId="47" fillId="39" borderId="0" applyNumberFormat="0" applyBorder="0" applyAlignment="0" applyProtection="0"/>
    <xf numFmtId="0" fontId="24" fillId="11" borderId="0" applyNumberFormat="0" applyBorder="0" applyAlignment="0" applyProtection="0"/>
    <xf numFmtId="0" fontId="47" fillId="40" borderId="0" applyNumberFormat="0" applyBorder="0" applyAlignment="0" applyProtection="0"/>
    <xf numFmtId="0" fontId="24" fillId="12" borderId="0" applyNumberFormat="0" applyBorder="0" applyAlignment="0" applyProtection="0"/>
    <xf numFmtId="0" fontId="47" fillId="41" borderId="0" applyNumberFormat="0" applyBorder="0" applyAlignment="0" applyProtection="0"/>
    <xf numFmtId="0" fontId="24" fillId="9" borderId="0" applyNumberFormat="0" applyBorder="0" applyAlignment="0" applyProtection="0"/>
    <xf numFmtId="0" fontId="47" fillId="42" borderId="0" applyNumberFormat="0" applyBorder="0" applyAlignment="0" applyProtection="0"/>
    <xf numFmtId="0" fontId="24" fillId="13" borderId="0" applyNumberFormat="0" applyBorder="0" applyAlignment="0" applyProtection="0"/>
    <xf numFmtId="0" fontId="47" fillId="43" borderId="0" applyNumberFormat="0" applyBorder="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26" fillId="14" borderId="1" applyNumberFormat="0" applyAlignment="0" applyProtection="0"/>
    <xf numFmtId="0" fontId="49" fillId="44" borderId="13" applyNumberFormat="0" applyAlignment="0" applyProtection="0"/>
    <xf numFmtId="0" fontId="27" fillId="0" borderId="2" applyNumberFormat="0" applyFill="0" applyAlignment="0" applyProtection="0"/>
    <xf numFmtId="0" fontId="50" fillId="0" borderId="14" applyNumberFormat="0" applyFill="0" applyAlignment="0" applyProtection="0"/>
    <xf numFmtId="0" fontId="28" fillId="4" borderId="3" applyNumberFormat="0" applyFont="0" applyAlignment="0" applyProtection="0"/>
    <xf numFmtId="0" fontId="46" fillId="45" borderId="15" applyNumberFormat="0" applyFont="0" applyAlignment="0" applyProtection="0"/>
    <xf numFmtId="0" fontId="29" fillId="7" borderId="1" applyNumberFormat="0" applyAlignment="0" applyProtection="0"/>
    <xf numFmtId="0" fontId="51" fillId="46" borderId="13" applyNumberFormat="0" applyAlignment="0" applyProtection="0"/>
    <xf numFmtId="0" fontId="22" fillId="0" borderId="0" applyFont="0" applyFill="0" applyBorder="0" applyAlignment="0" applyProtection="0"/>
    <xf numFmtId="0" fontId="30" fillId="15" borderId="0" applyNumberFormat="0" applyBorder="0" applyAlignment="0" applyProtection="0"/>
    <xf numFmtId="0" fontId="52" fillId="47"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1" fillId="7" borderId="0" applyNumberFormat="0" applyBorder="0" applyAlignment="0" applyProtection="0"/>
    <xf numFmtId="0" fontId="55" fillId="48" borderId="0" applyNumberFormat="0" applyBorder="0" applyAlignment="0" applyProtection="0"/>
    <xf numFmtId="0" fontId="19" fillId="0" borderId="0"/>
    <xf numFmtId="0" fontId="19" fillId="0" borderId="0"/>
    <xf numFmtId="0" fontId="46" fillId="0" borderId="0"/>
    <xf numFmtId="0" fontId="32" fillId="0" borderId="0"/>
    <xf numFmtId="9" fontId="19" fillId="0" borderId="0" applyFont="0" applyFill="0" applyBorder="0" applyAlignment="0" applyProtection="0"/>
    <xf numFmtId="0" fontId="33" fillId="16" borderId="0" applyNumberFormat="0" applyBorder="0" applyAlignment="0" applyProtection="0"/>
    <xf numFmtId="0" fontId="56" fillId="49" borderId="0" applyNumberFormat="0" applyBorder="0" applyAlignment="0" applyProtection="0"/>
    <xf numFmtId="0" fontId="34" fillId="14" borderId="4" applyNumberFormat="0" applyAlignment="0" applyProtection="0"/>
    <xf numFmtId="0" fontId="57" fillId="44" borderId="16" applyNumberFormat="0" applyAlignment="0" applyProtection="0"/>
    <xf numFmtId="0" fontId="35"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59" fillId="0" borderId="0" applyNumberFormat="0" applyFill="0" applyBorder="0" applyAlignment="0" applyProtection="0"/>
    <xf numFmtId="0" fontId="37" fillId="0" borderId="5" applyNumberFormat="0" applyFill="0" applyAlignment="0" applyProtection="0"/>
    <xf numFmtId="0" fontId="60" fillId="0" borderId="17" applyNumberFormat="0" applyFill="0" applyAlignment="0" applyProtection="0"/>
    <xf numFmtId="0" fontId="38" fillId="0" borderId="6" applyNumberFormat="0" applyFill="0" applyAlignment="0" applyProtection="0"/>
    <xf numFmtId="0" fontId="61" fillId="0" borderId="18" applyNumberFormat="0" applyFill="0" applyAlignment="0" applyProtection="0"/>
    <xf numFmtId="0" fontId="39" fillId="0" borderId="7" applyNumberFormat="0" applyFill="0" applyAlignment="0" applyProtection="0"/>
    <xf numFmtId="0" fontId="62" fillId="0" borderId="19"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40" fillId="0" borderId="8" applyNumberFormat="0" applyFill="0" applyAlignment="0" applyProtection="0"/>
    <xf numFmtId="0" fontId="63" fillId="0" borderId="20" applyNumberFormat="0" applyFill="0" applyAlignment="0" applyProtection="0"/>
    <xf numFmtId="0" fontId="41" fillId="17" borderId="9" applyNumberFormat="0" applyAlignment="0" applyProtection="0"/>
    <xf numFmtId="0" fontId="64" fillId="50" borderId="21" applyNumberFormat="0" applyAlignment="0" applyProtection="0"/>
    <xf numFmtId="0" fontId="19" fillId="0" borderId="0"/>
    <xf numFmtId="0" fontId="67" fillId="0" borderId="0"/>
    <xf numFmtId="3" fontId="69" fillId="52" borderId="23">
      <alignment horizontal="left" vertical="center" indent="1"/>
    </xf>
    <xf numFmtId="164" fontId="19" fillId="0" borderId="0" applyFont="0" applyFill="0" applyBorder="0" applyAlignment="0" applyProtection="0"/>
    <xf numFmtId="0" fontId="28" fillId="0" borderId="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45" borderId="15" applyNumberFormat="0" applyFont="0" applyAlignment="0" applyProtection="0"/>
    <xf numFmtId="0" fontId="19" fillId="0" borderId="0" applyFont="0" applyFill="0" applyBorder="0" applyAlignment="0" applyProtection="0"/>
    <xf numFmtId="0" fontId="13" fillId="0" borderId="0"/>
    <xf numFmtId="0" fontId="70" fillId="0" borderId="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45" borderId="15" applyNumberFormat="0" applyFont="0" applyAlignment="0" applyProtection="0"/>
    <xf numFmtId="0" fontId="12" fillId="0" borderId="0"/>
    <xf numFmtId="0" fontId="19" fillId="0" borderId="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45" borderId="15" applyNumberFormat="0" applyFont="0" applyAlignment="0" applyProtection="0"/>
    <xf numFmtId="0" fontId="12" fillId="0" borderId="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45" borderId="15" applyNumberFormat="0" applyFont="0" applyAlignment="0" applyProtection="0"/>
    <xf numFmtId="0" fontId="11" fillId="0" borderId="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45" borderId="15" applyNumberFormat="0" applyFont="0" applyAlignment="0" applyProtection="0"/>
    <xf numFmtId="0" fontId="11"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5" applyNumberFormat="0" applyFont="0" applyAlignment="0" applyProtection="0"/>
    <xf numFmtId="0" fontId="10" fillId="0" borderId="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45" borderId="15" applyNumberFormat="0" applyFont="0" applyAlignment="0" applyProtection="0"/>
    <xf numFmtId="0" fontId="10" fillId="0" borderId="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45" borderId="15" applyNumberFormat="0" applyFont="0" applyAlignment="0" applyProtection="0"/>
    <xf numFmtId="0" fontId="9" fillId="0" borderId="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45" borderId="15" applyNumberFormat="0" applyFont="0" applyAlignment="0" applyProtection="0"/>
    <xf numFmtId="0" fontId="9"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5" applyNumberFormat="0" applyFont="0" applyAlignment="0" applyProtection="0"/>
    <xf numFmtId="0" fontId="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45" borderId="15" applyNumberFormat="0" applyFont="0" applyAlignment="0" applyProtection="0"/>
    <xf numFmtId="0" fontId="8"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5" applyNumberFormat="0" applyFont="0" applyAlignment="0" applyProtection="0"/>
    <xf numFmtId="0" fontId="7" fillId="0" borderId="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45" borderId="15" applyNumberFormat="0" applyFont="0" applyAlignment="0" applyProtection="0"/>
    <xf numFmtId="0" fontId="7"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9" fontId="32" fillId="0" borderId="0" applyFont="0" applyFill="0" applyBorder="0" applyAlignment="0" applyProtection="0"/>
    <xf numFmtId="0" fontId="72" fillId="0" borderId="0" applyNumberFormat="0" applyFill="0" applyBorder="0" applyAlignment="0" applyProtection="0"/>
    <xf numFmtId="0" fontId="28" fillId="0" borderId="0"/>
    <xf numFmtId="0" fontId="73" fillId="0" borderId="0"/>
    <xf numFmtId="0" fontId="19"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45" borderId="15" applyNumberFormat="0" applyFont="0" applyAlignment="0" applyProtection="0"/>
    <xf numFmtId="0" fontId="6" fillId="0" borderId="0"/>
    <xf numFmtId="0" fontId="19" fillId="0" borderId="0"/>
    <xf numFmtId="0" fontId="74" fillId="0" borderId="0"/>
    <xf numFmtId="0" fontId="75" fillId="53" borderId="21" applyProtection="0"/>
    <xf numFmtId="168" fontId="19" fillId="0" borderId="0" applyFill="0" applyBorder="0" applyAlignment="0" applyProtection="0"/>
    <xf numFmtId="0" fontId="28" fillId="0" borderId="0"/>
    <xf numFmtId="164" fontId="5" fillId="0" borderId="0" applyFon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45" borderId="15" applyNumberFormat="0" applyFont="0" applyAlignment="0" applyProtection="0"/>
    <xf numFmtId="0" fontId="4" fillId="0" borderId="0"/>
    <xf numFmtId="164" fontId="4" fillId="0" borderId="0" applyFont="0" applyFill="0" applyBorder="0" applyAlignment="0" applyProtection="0"/>
    <xf numFmtId="0" fontId="79" fillId="0" borderId="0" applyNumberFormat="0" applyFill="0" applyBorder="0" applyAlignment="0" applyProtection="0"/>
    <xf numFmtId="0" fontId="32" fillId="0" borderId="0"/>
    <xf numFmtId="43" fontId="28" fillId="0" borderId="0" applyFont="0" applyFill="0" applyBorder="0" applyAlignment="0" applyProtection="0"/>
    <xf numFmtId="0" fontId="19" fillId="0" borderId="0"/>
    <xf numFmtId="164" fontId="3"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3" fillId="0" borderId="0"/>
    <xf numFmtId="0" fontId="2" fillId="0" borderId="0"/>
    <xf numFmtId="0" fontId="24" fillId="62" borderId="0" applyNumberFormat="0" applyBorder="0" applyAlignment="0" applyProtection="0"/>
    <xf numFmtId="0" fontId="82"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45" borderId="15" applyNumberFormat="0" applyFont="0" applyAlignment="0" applyProtection="0"/>
    <xf numFmtId="0" fontId="2" fillId="0" borderId="0"/>
    <xf numFmtId="164" fontId="2" fillId="0" borderId="0" applyFont="0" applyFill="0" applyBorder="0" applyAlignment="0" applyProtection="0"/>
    <xf numFmtId="0" fontId="87" fillId="0" borderId="0"/>
    <xf numFmtId="0" fontId="88"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43" fontId="28" fillId="0" borderId="0" applyFont="0" applyFill="0" applyBorder="0" applyAlignment="0" applyProtection="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43" fontId="28"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43" fontId="28"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5" borderId="15" applyNumberFormat="0" applyFont="0" applyAlignment="0" applyProtection="0"/>
    <xf numFmtId="0" fontId="1" fillId="0" borderId="0"/>
    <xf numFmtId="164" fontId="1" fillId="0" borderId="0" applyFont="0" applyFill="0" applyBorder="0" applyAlignment="0" applyProtection="0"/>
    <xf numFmtId="0" fontId="70" fillId="0" borderId="0"/>
  </cellStyleXfs>
  <cellXfs count="502">
    <xf numFmtId="0" fontId="0" fillId="0" borderId="0" xfId="0"/>
    <xf numFmtId="3" fontId="15" fillId="0" borderId="0" xfId="0" applyNumberFormat="1" applyFont="1" applyProtection="1">
      <protection locked="0"/>
    </xf>
    <xf numFmtId="3" fontId="15" fillId="0" borderId="0" xfId="0" applyNumberFormat="1" applyFont="1" applyProtection="1"/>
    <xf numFmtId="3" fontId="15" fillId="0" borderId="0" xfId="0" applyNumberFormat="1" applyFont="1" applyAlignment="1" applyProtection="1"/>
    <xf numFmtId="3" fontId="15" fillId="0" borderId="0" xfId="0" applyNumberFormat="1" applyFont="1" applyAlignment="1" applyProtection="1">
      <alignment vertical="center"/>
      <protection locked="0"/>
    </xf>
    <xf numFmtId="3" fontId="15" fillId="0" borderId="0" xfId="0" applyNumberFormat="1" applyFont="1" applyAlignment="1" applyProtection="1">
      <protection locked="0"/>
    </xf>
    <xf numFmtId="3" fontId="14" fillId="0" borderId="0" xfId="0" applyNumberFormat="1" applyFont="1" applyAlignment="1" applyProtection="1">
      <alignment horizontal="left" vertical="center" indent="4"/>
    </xf>
    <xf numFmtId="3" fontId="42" fillId="0" borderId="0" xfId="0" applyNumberFormat="1" applyFont="1" applyAlignment="1" applyProtection="1">
      <alignment horizontal="left" vertical="center" indent="4"/>
    </xf>
    <xf numFmtId="3" fontId="18" fillId="0" borderId="0" xfId="0" applyNumberFormat="1" applyFont="1" applyAlignment="1" applyProtection="1">
      <protection locked="0"/>
    </xf>
    <xf numFmtId="165" fontId="15" fillId="0" borderId="0" xfId="0" applyNumberFormat="1" applyFont="1" applyProtection="1">
      <protection locked="0"/>
    </xf>
    <xf numFmtId="3" fontId="21" fillId="0" borderId="0" xfId="0" applyNumberFormat="1" applyFont="1" applyProtection="1">
      <protection locked="0"/>
    </xf>
    <xf numFmtId="3" fontId="15" fillId="0" borderId="0" xfId="0" applyNumberFormat="1" applyFont="1" applyBorder="1" applyProtection="1">
      <protection locked="0"/>
    </xf>
    <xf numFmtId="3" fontId="15" fillId="0" borderId="0" xfId="0" applyNumberFormat="1" applyFont="1" applyBorder="1" applyAlignment="1" applyProtection="1">
      <alignment vertical="center"/>
      <protection locked="0"/>
    </xf>
    <xf numFmtId="3" fontId="21" fillId="0" borderId="0" xfId="0" applyNumberFormat="1" applyFont="1" applyProtection="1"/>
    <xf numFmtId="3" fontId="21" fillId="0" borderId="0" xfId="0" applyNumberFormat="1" applyFont="1" applyBorder="1" applyProtection="1"/>
    <xf numFmtId="167" fontId="15" fillId="0" borderId="0" xfId="0" applyNumberFormat="1" applyFont="1" applyAlignment="1" applyProtection="1">
      <alignment vertical="center"/>
    </xf>
    <xf numFmtId="3" fontId="45" fillId="0" borderId="0" xfId="0" applyNumberFormat="1" applyFont="1" applyAlignment="1" applyProtection="1">
      <alignment horizontal="left" vertical="center"/>
    </xf>
    <xf numFmtId="3" fontId="21" fillId="0" borderId="0" xfId="0" applyNumberFormat="1" applyFont="1" applyBorder="1" applyProtection="1">
      <protection locked="0"/>
    </xf>
    <xf numFmtId="3" fontId="15" fillId="0" borderId="0" xfId="0" applyNumberFormat="1" applyFont="1" applyFill="1" applyBorder="1" applyProtection="1">
      <protection locked="0"/>
    </xf>
    <xf numFmtId="165" fontId="15" fillId="0" borderId="0" xfId="0" applyNumberFormat="1" applyFont="1" applyAlignment="1" applyProtection="1">
      <alignment horizontal="right"/>
      <protection locked="0"/>
    </xf>
    <xf numFmtId="3" fontId="15" fillId="0" borderId="0" xfId="0" applyNumberFormat="1" applyFont="1" applyAlignment="1" applyProtection="1">
      <alignment horizontal="right" vertical="center"/>
      <protection locked="0"/>
    </xf>
    <xf numFmtId="3" fontId="15" fillId="0" borderId="0" xfId="0" applyNumberFormat="1" applyFont="1" applyAlignment="1" applyProtection="1">
      <alignment vertical="center"/>
    </xf>
    <xf numFmtId="165" fontId="15" fillId="0" borderId="0" xfId="0" applyNumberFormat="1" applyFont="1" applyAlignment="1" applyProtection="1">
      <alignment vertical="center"/>
    </xf>
    <xf numFmtId="166" fontId="15" fillId="0" borderId="0" xfId="0" applyNumberFormat="1" applyFont="1" applyAlignment="1" applyProtection="1">
      <alignment vertical="center"/>
      <protection locked="0"/>
    </xf>
    <xf numFmtId="3" fontId="21" fillId="0" borderId="0" xfId="0" applyNumberFormat="1" applyFont="1" applyFill="1" applyBorder="1" applyAlignment="1" applyProtection="1">
      <alignment vertical="center"/>
    </xf>
    <xf numFmtId="3" fontId="15" fillId="0" borderId="0" xfId="0" applyNumberFormat="1" applyFont="1" applyAlignment="1" applyProtection="1">
      <alignment horizontal="left" vertical="center"/>
      <protection locked="0"/>
    </xf>
    <xf numFmtId="3" fontId="14" fillId="0" borderId="0" xfId="0" applyNumberFormat="1" applyFont="1" applyFill="1" applyAlignment="1" applyProtection="1">
      <alignment horizontal="left" vertical="center" indent="4"/>
    </xf>
    <xf numFmtId="3" fontId="14" fillId="0" borderId="0" xfId="0" applyNumberFormat="1" applyFont="1" applyBorder="1" applyAlignment="1" applyProtection="1">
      <alignment horizontal="left" vertical="center" indent="4"/>
    </xf>
    <xf numFmtId="3" fontId="17" fillId="0" borderId="0" xfId="0" applyNumberFormat="1" applyFont="1" applyFill="1" applyAlignment="1" applyProtection="1">
      <alignment horizontal="left" vertical="center"/>
    </xf>
    <xf numFmtId="165" fontId="15" fillId="0" borderId="0" xfId="0" applyNumberFormat="1" applyFont="1" applyFill="1" applyProtection="1">
      <protection locked="0"/>
    </xf>
    <xf numFmtId="3" fontId="15" fillId="0" borderId="0" xfId="0" applyNumberFormat="1" applyFont="1" applyAlignment="1" applyProtection="1">
      <alignment horizontal="right" vertical="top"/>
      <protection locked="0"/>
    </xf>
    <xf numFmtId="3" fontId="42" fillId="0" borderId="0" xfId="0" applyNumberFormat="1" applyFont="1" applyFill="1" applyAlignment="1" applyProtection="1">
      <alignment horizontal="left" vertical="center" indent="4"/>
    </xf>
    <xf numFmtId="3" fontId="15" fillId="0" borderId="0" xfId="0" applyNumberFormat="1" applyFont="1" applyBorder="1" applyAlignment="1" applyProtection="1">
      <alignment horizontal="left" vertical="center"/>
    </xf>
    <xf numFmtId="3" fontId="15" fillId="0" borderId="0" xfId="0" applyNumberFormat="1" applyFont="1" applyAlignment="1" applyProtection="1">
      <alignment horizontal="left" vertical="center"/>
    </xf>
    <xf numFmtId="3" fontId="15" fillId="0" borderId="0" xfId="0" applyNumberFormat="1" applyFont="1" applyFill="1" applyBorder="1" applyAlignment="1" applyProtection="1"/>
    <xf numFmtId="167" fontId="21" fillId="0" borderId="0" xfId="0" applyNumberFormat="1" applyFont="1" applyAlignment="1" applyProtection="1">
      <alignment vertical="center"/>
    </xf>
    <xf numFmtId="10" fontId="21" fillId="0" borderId="0" xfId="0" applyNumberFormat="1" applyFont="1" applyFill="1" applyProtection="1">
      <protection locked="0"/>
    </xf>
    <xf numFmtId="0" fontId="15" fillId="0" borderId="0" xfId="0" applyFont="1" applyFill="1" applyAlignment="1">
      <alignment vertical="center"/>
    </xf>
    <xf numFmtId="165" fontId="15" fillId="0" borderId="0" xfId="0" applyNumberFormat="1" applyFont="1" applyFill="1" applyAlignment="1" applyProtection="1">
      <alignment vertical="center"/>
      <protection locked="0"/>
    </xf>
    <xf numFmtId="3" fontId="14" fillId="51" borderId="0" xfId="0" applyNumberFormat="1" applyFont="1" applyFill="1" applyAlignment="1" applyProtection="1">
      <alignment horizontal="left" vertical="center" indent="4"/>
    </xf>
    <xf numFmtId="3" fontId="15" fillId="0" borderId="0" xfId="0" applyNumberFormat="1" applyFont="1" applyFill="1" applyAlignment="1" applyProtection="1">
      <alignment vertical="center"/>
      <protection locked="0"/>
    </xf>
    <xf numFmtId="3" fontId="15" fillId="0" borderId="0" xfId="0" applyNumberFormat="1" applyFont="1" applyFill="1" applyAlignment="1" applyProtection="1">
      <alignment horizontal="left" vertical="center"/>
    </xf>
    <xf numFmtId="165" fontId="15" fillId="0" borderId="0" xfId="0" applyNumberFormat="1" applyFont="1" applyAlignment="1" applyProtection="1">
      <alignment horizontal="right" vertical="center"/>
      <protection locked="0"/>
    </xf>
    <xf numFmtId="3" fontId="15" fillId="0" borderId="0" xfId="0" applyNumberFormat="1" applyFont="1" applyFill="1" applyBorder="1" applyAlignment="1" applyProtection="1">
      <alignment horizontal="left" vertical="center" indent="2"/>
    </xf>
    <xf numFmtId="3" fontId="15" fillId="0" borderId="10" xfId="0" applyNumberFormat="1" applyFont="1" applyFill="1" applyBorder="1" applyAlignment="1" applyProtection="1">
      <alignment horizontal="left" vertical="center"/>
    </xf>
    <xf numFmtId="0" fontId="16" fillId="0" borderId="10" xfId="0" applyFont="1" applyFill="1" applyBorder="1" applyAlignment="1" applyProtection="1">
      <alignment horizontal="left" vertical="center" wrapText="1"/>
    </xf>
    <xf numFmtId="3" fontId="15" fillId="0" borderId="0" xfId="0" applyNumberFormat="1" applyFont="1" applyFill="1" applyAlignment="1" applyProtection="1"/>
    <xf numFmtId="3" fontId="16" fillId="0" borderId="10" xfId="0" applyNumberFormat="1" applyFont="1" applyFill="1" applyBorder="1" applyAlignment="1" applyProtection="1">
      <alignment horizontal="left" vertical="center"/>
    </xf>
    <xf numFmtId="3" fontId="15" fillId="0" borderId="10" xfId="0" applyNumberFormat="1" applyFont="1" applyFill="1" applyBorder="1" applyAlignment="1" applyProtection="1">
      <alignment horizontal="left" vertical="center" indent="2"/>
    </xf>
    <xf numFmtId="3" fontId="15" fillId="0" borderId="11" xfId="0" applyNumberFormat="1" applyFont="1" applyFill="1" applyBorder="1" applyAlignment="1" applyProtection="1">
      <alignment horizontal="left" vertical="center" indent="2"/>
    </xf>
    <xf numFmtId="165" fontId="15" fillId="0" borderId="0" xfId="0" applyNumberFormat="1" applyFont="1" applyAlignment="1" applyProtection="1">
      <alignment vertical="top"/>
    </xf>
    <xf numFmtId="4" fontId="15" fillId="0" borderId="0" xfId="0" applyNumberFormat="1" applyFont="1" applyAlignment="1" applyProtection="1">
      <alignment vertical="center"/>
      <protection locked="0"/>
    </xf>
    <xf numFmtId="4" fontId="15" fillId="0" borderId="10" xfId="0" applyNumberFormat="1" applyFont="1" applyFill="1" applyBorder="1" applyAlignment="1" applyProtection="1">
      <alignment horizontal="left" vertical="center" indent="2"/>
    </xf>
    <xf numFmtId="4" fontId="15" fillId="0" borderId="0" xfId="0" applyNumberFormat="1" applyFont="1" applyBorder="1" applyAlignment="1" applyProtection="1">
      <alignment horizontal="right" vertical="center"/>
    </xf>
    <xf numFmtId="3" fontId="15" fillId="0" borderId="12" xfId="0" applyNumberFormat="1" applyFont="1" applyBorder="1" applyAlignment="1" applyProtection="1">
      <alignment horizontal="left" vertical="center"/>
    </xf>
    <xf numFmtId="3" fontId="15" fillId="0" borderId="10" xfId="0" applyNumberFormat="1" applyFont="1" applyBorder="1" applyAlignment="1" applyProtection="1">
      <alignment horizontal="left" vertical="center"/>
    </xf>
    <xf numFmtId="165" fontId="15" fillId="0" borderId="10" xfId="0" applyNumberFormat="1" applyFont="1" applyFill="1" applyBorder="1" applyAlignment="1" applyProtection="1">
      <alignment vertical="center"/>
    </xf>
    <xf numFmtId="167" fontId="15" fillId="0" borderId="11" xfId="0" applyNumberFormat="1" applyFont="1" applyFill="1" applyBorder="1" applyAlignment="1" applyProtection="1">
      <alignment horizontal="left" vertical="center"/>
    </xf>
    <xf numFmtId="3" fontId="16" fillId="0" borderId="10" xfId="0" applyNumberFormat="1" applyFont="1" applyBorder="1" applyAlignment="1" applyProtection="1">
      <alignment horizontal="left" vertical="center"/>
    </xf>
    <xf numFmtId="3" fontId="15" fillId="0" borderId="11" xfId="0" applyNumberFormat="1" applyFont="1" applyBorder="1" applyAlignment="1" applyProtection="1">
      <alignment horizontal="left" vertical="center"/>
    </xf>
    <xf numFmtId="3" fontId="15" fillId="0" borderId="12" xfId="0" applyNumberFormat="1" applyFont="1" applyFill="1" applyBorder="1" applyAlignment="1" applyProtection="1">
      <alignment horizontal="left" vertical="center"/>
    </xf>
    <xf numFmtId="165" fontId="15" fillId="0" borderId="10" xfId="0" applyNumberFormat="1" applyFont="1" applyFill="1" applyBorder="1" applyAlignment="1" applyProtection="1">
      <alignment horizontal="left" vertical="center"/>
    </xf>
    <xf numFmtId="165" fontId="15" fillId="0" borderId="10" xfId="0" applyNumberFormat="1" applyFont="1" applyFill="1" applyBorder="1" applyAlignment="1" applyProtection="1">
      <alignment horizontal="left" vertical="center" indent="2"/>
    </xf>
    <xf numFmtId="165" fontId="15" fillId="0" borderId="11" xfId="0" applyNumberFormat="1" applyFont="1" applyFill="1" applyBorder="1" applyAlignment="1" applyProtection="1">
      <alignment horizontal="left" vertical="center" indent="2"/>
    </xf>
    <xf numFmtId="165" fontId="16" fillId="0" borderId="12" xfId="0" applyNumberFormat="1" applyFont="1" applyBorder="1" applyAlignment="1" applyProtection="1">
      <alignment horizontal="left" vertical="center"/>
    </xf>
    <xf numFmtId="3" fontId="15" fillId="0" borderId="10" xfId="0" applyNumberFormat="1" applyFont="1" applyBorder="1" applyAlignment="1" applyProtection="1">
      <alignment horizontal="left" vertical="center" indent="2"/>
    </xf>
    <xf numFmtId="167" fontId="15" fillId="0" borderId="10" xfId="0" applyNumberFormat="1" applyFont="1" applyFill="1" applyBorder="1" applyAlignment="1" applyProtection="1">
      <alignment horizontal="left" vertical="center" indent="2"/>
    </xf>
    <xf numFmtId="3" fontId="16" fillId="0" borderId="10" xfId="0" applyNumberFormat="1" applyFont="1" applyBorder="1" applyAlignment="1" applyProtection="1">
      <alignment vertical="center"/>
    </xf>
    <xf numFmtId="165" fontId="16" fillId="0" borderId="11" xfId="0" applyNumberFormat="1" applyFont="1" applyFill="1" applyBorder="1" applyAlignment="1" applyProtection="1">
      <alignment vertical="center"/>
    </xf>
    <xf numFmtId="3" fontId="15" fillId="0" borderId="10" xfId="0" applyNumberFormat="1" applyFont="1" applyBorder="1" applyAlignment="1" applyProtection="1">
      <alignment horizontal="left" vertical="center" indent="4"/>
    </xf>
    <xf numFmtId="3" fontId="16" fillId="0" borderId="10" xfId="0" applyNumberFormat="1" applyFont="1" applyFill="1" applyBorder="1" applyAlignment="1" applyProtection="1">
      <alignment vertical="center"/>
    </xf>
    <xf numFmtId="0" fontId="16" fillId="0" borderId="12" xfId="69" applyFont="1" applyFill="1" applyBorder="1" applyAlignment="1" applyProtection="1">
      <alignment vertical="center"/>
    </xf>
    <xf numFmtId="165" fontId="16" fillId="0" borderId="10" xfId="69" applyNumberFormat="1" applyFont="1" applyFill="1" applyBorder="1" applyAlignment="1" applyProtection="1">
      <alignment vertical="center"/>
    </xf>
    <xf numFmtId="0" fontId="16" fillId="0" borderId="10" xfId="69" applyFont="1" applyFill="1" applyBorder="1" applyAlignment="1" applyProtection="1">
      <alignment vertical="center"/>
    </xf>
    <xf numFmtId="3" fontId="16" fillId="0" borderId="12" xfId="0" applyNumberFormat="1" applyFont="1" applyFill="1" applyBorder="1" applyAlignment="1" applyProtection="1">
      <alignment vertical="center"/>
    </xf>
    <xf numFmtId="3" fontId="16" fillId="0" borderId="10" xfId="0" applyNumberFormat="1" applyFont="1" applyFill="1" applyBorder="1" applyAlignment="1" applyProtection="1">
      <alignment horizontal="left" vertical="center" indent="2"/>
    </xf>
    <xf numFmtId="3" fontId="15" fillId="0" borderId="10" xfId="0" applyNumberFormat="1" applyFont="1" applyFill="1" applyBorder="1" applyAlignment="1" applyProtection="1">
      <alignment horizontal="left" vertical="center" indent="4"/>
    </xf>
    <xf numFmtId="3" fontId="16" fillId="0" borderId="12" xfId="0" applyNumberFormat="1" applyFont="1" applyFill="1" applyBorder="1" applyAlignment="1" applyProtection="1">
      <alignment horizontal="left" vertical="center"/>
    </xf>
    <xf numFmtId="3" fontId="16" fillId="0" borderId="12" xfId="69" applyNumberFormat="1" applyFont="1" applyFill="1" applyBorder="1" applyAlignment="1" applyProtection="1">
      <alignment vertical="center" wrapText="1"/>
    </xf>
    <xf numFmtId="165" fontId="15" fillId="0" borderId="10" xfId="0" applyNumberFormat="1" applyFont="1" applyFill="1" applyBorder="1" applyAlignment="1" applyProtection="1">
      <alignment horizontal="left" vertical="center" wrapText="1" indent="2"/>
    </xf>
    <xf numFmtId="0" fontId="16" fillId="0" borderId="10" xfId="0" applyFont="1" applyFill="1" applyBorder="1" applyAlignment="1" applyProtection="1">
      <alignment horizontal="left"/>
    </xf>
    <xf numFmtId="0" fontId="15" fillId="0" borderId="10" xfId="0" applyFont="1" applyFill="1" applyBorder="1" applyAlignment="1" applyProtection="1">
      <alignment horizontal="left" vertical="center" wrapText="1" indent="2"/>
    </xf>
    <xf numFmtId="3" fontId="15" fillId="0" borderId="10" xfId="69" applyNumberFormat="1" applyFont="1" applyFill="1" applyBorder="1" applyAlignment="1" applyProtection="1">
      <alignment horizontal="left" vertical="center" indent="2"/>
    </xf>
    <xf numFmtId="0" fontId="15" fillId="0" borderId="10" xfId="69" applyFont="1" applyFill="1" applyBorder="1" applyAlignment="1" applyProtection="1">
      <alignment horizontal="left" vertical="center" indent="2"/>
    </xf>
    <xf numFmtId="0" fontId="16" fillId="0" borderId="10" xfId="0" applyFont="1" applyFill="1" applyBorder="1" applyAlignment="1" applyProtection="1">
      <alignment vertical="center"/>
    </xf>
    <xf numFmtId="0" fontId="15" fillId="0" borderId="10" xfId="0" applyFont="1" applyFill="1" applyBorder="1" applyAlignment="1" applyProtection="1">
      <alignment horizontal="left" vertical="center" indent="2"/>
    </xf>
    <xf numFmtId="0" fontId="16" fillId="0" borderId="10" xfId="0" applyFont="1" applyFill="1" applyBorder="1" applyAlignment="1" applyProtection="1">
      <alignment horizontal="left" vertical="center" indent="2"/>
    </xf>
    <xf numFmtId="0" fontId="15" fillId="0" borderId="10" xfId="0" applyFont="1" applyFill="1" applyBorder="1" applyAlignment="1" applyProtection="1">
      <alignment horizontal="left" vertical="center" indent="4"/>
    </xf>
    <xf numFmtId="0" fontId="16" fillId="0" borderId="10" xfId="0" applyFont="1" applyFill="1" applyBorder="1" applyAlignment="1" applyProtection="1">
      <alignment horizontal="left" vertical="center"/>
    </xf>
    <xf numFmtId="3" fontId="15" fillId="0" borderId="10" xfId="0" applyNumberFormat="1" applyFont="1" applyFill="1" applyBorder="1" applyAlignment="1" applyProtection="1">
      <alignment horizontal="left" vertical="center" wrapText="1" indent="2"/>
    </xf>
    <xf numFmtId="3" fontId="15" fillId="0" borderId="11" xfId="0" applyNumberFormat="1" applyFont="1" applyFill="1" applyBorder="1" applyAlignment="1" applyProtection="1">
      <alignment horizontal="left" vertical="center" wrapText="1" indent="2"/>
    </xf>
    <xf numFmtId="3" fontId="14" fillId="0" borderId="0" xfId="0" applyNumberFormat="1" applyFont="1" applyAlignment="1" applyProtection="1">
      <alignment horizontal="left" vertical="center" indent="3"/>
    </xf>
    <xf numFmtId="3" fontId="16" fillId="0" borderId="0" xfId="0" applyNumberFormat="1" applyFont="1" applyFill="1" applyBorder="1" applyProtection="1"/>
    <xf numFmtId="3" fontId="15" fillId="0" borderId="0" xfId="0" applyNumberFormat="1" applyFont="1" applyFill="1" applyBorder="1" applyAlignment="1" applyProtection="1">
      <alignment vertical="center"/>
    </xf>
    <xf numFmtId="3" fontId="15" fillId="0" borderId="0" xfId="0" applyNumberFormat="1" applyFont="1" applyFill="1" applyBorder="1" applyAlignment="1" applyProtection="1">
      <alignment horizontal="left" vertical="center"/>
    </xf>
    <xf numFmtId="49" fontId="15" fillId="0" borderId="0" xfId="0" applyNumberFormat="1" applyFont="1" applyFill="1" applyBorder="1" applyAlignment="1" applyProtection="1">
      <alignment horizontal="left" vertical="center"/>
    </xf>
    <xf numFmtId="165" fontId="16" fillId="0" borderId="11" xfId="0" applyNumberFormat="1" applyFont="1" applyFill="1" applyBorder="1" applyAlignment="1" applyProtection="1">
      <alignment vertical="center" wrapText="1"/>
    </xf>
    <xf numFmtId="3" fontId="65" fillId="0" borderId="0" xfId="0" applyNumberFormat="1" applyFont="1" applyFill="1" applyBorder="1" applyAlignment="1" applyProtection="1">
      <alignment vertical="center"/>
    </xf>
    <xf numFmtId="3" fontId="21" fillId="0" borderId="11" xfId="0" applyNumberFormat="1" applyFont="1" applyFill="1" applyBorder="1" applyAlignment="1" applyProtection="1">
      <alignment horizontal="left" vertical="center"/>
    </xf>
    <xf numFmtId="3" fontId="21" fillId="0" borderId="0" xfId="0" applyNumberFormat="1" applyFont="1" applyFill="1" applyAlignment="1" applyProtection="1">
      <alignment vertical="center"/>
      <protection locked="0"/>
    </xf>
    <xf numFmtId="3" fontId="65" fillId="0" borderId="10" xfId="0" applyNumberFormat="1" applyFont="1" applyFill="1" applyBorder="1" applyAlignment="1" applyProtection="1">
      <alignment horizontal="left" vertical="center"/>
    </xf>
    <xf numFmtId="3" fontId="21" fillId="0" borderId="11" xfId="0" applyNumberFormat="1" applyFont="1" applyFill="1" applyBorder="1" applyAlignment="1" applyProtection="1">
      <alignment horizontal="left" vertical="center" wrapText="1"/>
    </xf>
    <xf numFmtId="3" fontId="15" fillId="0" borderId="0" xfId="95" applyNumberFormat="1" applyFont="1" applyFill="1" applyBorder="1" applyAlignment="1" applyProtection="1">
      <alignment vertical="center"/>
    </xf>
    <xf numFmtId="3" fontId="21" fillId="0" borderId="0" xfId="0" applyNumberFormat="1" applyFont="1" applyFill="1" applyBorder="1" applyAlignment="1" applyProtection="1">
      <alignment vertical="center" wrapText="1"/>
    </xf>
    <xf numFmtId="165" fontId="15" fillId="0" borderId="0" xfId="0" applyNumberFormat="1" applyFont="1" applyFill="1" applyBorder="1" applyAlignment="1" applyProtection="1">
      <alignment horizontal="left" vertical="center" wrapText="1"/>
    </xf>
    <xf numFmtId="167" fontId="15" fillId="0" borderId="10" xfId="0" applyNumberFormat="1" applyFont="1" applyFill="1" applyBorder="1" applyAlignment="1" applyProtection="1">
      <alignment horizontal="left" vertical="center"/>
    </xf>
    <xf numFmtId="4" fontId="15" fillId="0" borderId="11" xfId="0" applyNumberFormat="1" applyFont="1" applyFill="1" applyBorder="1" applyAlignment="1" applyProtection="1">
      <alignment horizontal="left" vertical="center" indent="2"/>
    </xf>
    <xf numFmtId="167" fontId="16" fillId="0" borderId="10" xfId="0" applyNumberFormat="1" applyFont="1" applyFill="1" applyBorder="1" applyAlignment="1" applyProtection="1">
      <alignment vertical="center" wrapText="1"/>
    </xf>
    <xf numFmtId="167" fontId="65" fillId="0" borderId="10" xfId="0" applyNumberFormat="1" applyFont="1" applyFill="1" applyBorder="1" applyAlignment="1" applyProtection="1">
      <alignment horizontal="left" vertical="center" indent="2"/>
    </xf>
    <xf numFmtId="165" fontId="15" fillId="0" borderId="0" xfId="0" applyNumberFormat="1" applyFont="1" applyAlignment="1" applyProtection="1">
      <alignment vertical="center"/>
      <protection locked="0"/>
    </xf>
    <xf numFmtId="3" fontId="42" fillId="0" borderId="0" xfId="0" applyNumberFormat="1" applyFont="1" applyAlignment="1" applyProtection="1">
      <alignment horizontal="left" vertical="center" indent="3"/>
    </xf>
    <xf numFmtId="3" fontId="19" fillId="0" borderId="0" xfId="0" applyNumberFormat="1" applyFont="1" applyProtection="1">
      <protection locked="0"/>
    </xf>
    <xf numFmtId="3" fontId="42" fillId="0" borderId="0" xfId="0" applyNumberFormat="1" applyFont="1" applyFill="1" applyAlignment="1" applyProtection="1">
      <alignment horizontal="left" vertical="center" indent="3"/>
    </xf>
    <xf numFmtId="3" fontId="15" fillId="0" borderId="0" xfId="0" applyNumberFormat="1" applyFont="1" applyFill="1" applyAlignment="1" applyProtection="1">
      <protection locked="0"/>
    </xf>
    <xf numFmtId="3" fontId="15" fillId="0" borderId="10" xfId="0" applyNumberFormat="1" applyFont="1" applyFill="1" applyBorder="1" applyAlignment="1" applyProtection="1">
      <alignment vertical="center"/>
    </xf>
    <xf numFmtId="3" fontId="15" fillId="0" borderId="10" xfId="0" applyNumberFormat="1" applyFont="1" applyFill="1" applyBorder="1" applyAlignment="1" applyProtection="1">
      <alignment horizontal="left" vertical="top"/>
    </xf>
    <xf numFmtId="4" fontId="15" fillId="0" borderId="10" xfId="0" applyNumberFormat="1" applyFont="1" applyFill="1" applyBorder="1" applyAlignment="1" applyProtection="1">
      <alignment horizontal="left" vertical="center"/>
    </xf>
    <xf numFmtId="3" fontId="16" fillId="0" borderId="10" xfId="0" applyNumberFormat="1" applyFont="1" applyFill="1" applyBorder="1" applyProtection="1"/>
    <xf numFmtId="0" fontId="16" fillId="0" borderId="10" xfId="0" applyFont="1" applyFill="1" applyBorder="1" applyAlignment="1" applyProtection="1">
      <alignment vertical="center" wrapText="1"/>
    </xf>
    <xf numFmtId="3" fontId="15" fillId="0" borderId="0" xfId="0" applyNumberFormat="1" applyFont="1" applyFill="1" applyBorder="1" applyAlignment="1" applyProtection="1">
      <alignment horizontal="left" vertical="center" wrapText="1"/>
    </xf>
    <xf numFmtId="0" fontId="15" fillId="0" borderId="0" xfId="0" applyFont="1" applyFill="1" applyBorder="1" applyAlignment="1" applyProtection="1">
      <alignment vertical="center" wrapText="1"/>
    </xf>
    <xf numFmtId="0" fontId="15" fillId="0" borderId="10" xfId="0" applyFont="1" applyFill="1" applyBorder="1" applyAlignment="1" applyProtection="1">
      <alignment vertical="center" wrapText="1"/>
    </xf>
    <xf numFmtId="20" fontId="16" fillId="0" borderId="11" xfId="69" applyNumberFormat="1" applyFont="1" applyFill="1" applyBorder="1" applyAlignment="1" applyProtection="1">
      <alignment vertical="center"/>
    </xf>
    <xf numFmtId="165" fontId="16" fillId="0" borderId="10" xfId="0" applyNumberFormat="1" applyFont="1" applyFill="1" applyBorder="1" applyAlignment="1" applyProtection="1">
      <alignment horizontal="left" vertical="center" wrapText="1"/>
    </xf>
    <xf numFmtId="165" fontId="15" fillId="0" borderId="10" xfId="0" applyNumberFormat="1" applyFont="1" applyFill="1" applyBorder="1" applyAlignment="1" applyProtection="1">
      <alignment horizontal="left" vertical="center" indent="6"/>
    </xf>
    <xf numFmtId="0" fontId="15" fillId="0" borderId="10" xfId="0" applyFont="1" applyFill="1" applyBorder="1" applyAlignment="1" applyProtection="1">
      <alignment horizontal="left" vertical="center" indent="6"/>
    </xf>
    <xf numFmtId="1" fontId="15" fillId="0" borderId="10" xfId="0" applyNumberFormat="1" applyFont="1" applyFill="1" applyBorder="1" applyAlignment="1" applyProtection="1">
      <alignment horizontal="left" vertical="center" indent="2"/>
    </xf>
    <xf numFmtId="1" fontId="15" fillId="0" borderId="11" xfId="0" applyNumberFormat="1" applyFont="1" applyFill="1" applyBorder="1" applyAlignment="1" applyProtection="1">
      <alignment horizontal="left" vertical="center" indent="2"/>
    </xf>
    <xf numFmtId="3" fontId="15" fillId="0" borderId="0" xfId="0" applyNumberFormat="1" applyFont="1" applyFill="1" applyProtection="1">
      <protection locked="0"/>
    </xf>
    <xf numFmtId="3" fontId="15" fillId="0" borderId="0" xfId="0" applyNumberFormat="1" applyFont="1" applyFill="1" applyBorder="1" applyAlignment="1" applyProtection="1">
      <alignment vertical="center"/>
      <protection locked="0"/>
    </xf>
    <xf numFmtId="3" fontId="15" fillId="0" borderId="0" xfId="0" applyNumberFormat="1" applyFont="1" applyFill="1" applyBorder="1" applyAlignment="1" applyProtection="1">
      <alignment vertical="center" wrapText="1"/>
    </xf>
    <xf numFmtId="165" fontId="15" fillId="0" borderId="10" xfId="336" applyNumberFormat="1" applyFont="1" applyFill="1" applyBorder="1" applyAlignment="1">
      <alignment horizontal="left" vertical="center" wrapText="1" indent="2"/>
    </xf>
    <xf numFmtId="165" fontId="16" fillId="18" borderId="10" xfId="336" applyNumberFormat="1" applyFont="1" applyFill="1" applyBorder="1" applyAlignment="1">
      <alignment horizontal="left" vertical="center" wrapText="1" indent="2"/>
    </xf>
    <xf numFmtId="0" fontId="15" fillId="18" borderId="10" xfId="336" applyNumberFormat="1" applyFont="1" applyFill="1" applyBorder="1" applyAlignment="1">
      <alignment horizontal="left" vertical="center" wrapText="1" indent="4"/>
    </xf>
    <xf numFmtId="0" fontId="15" fillId="0" borderId="0" xfId="336" applyNumberFormat="1" applyFont="1" applyFill="1" applyBorder="1" applyAlignment="1">
      <alignment horizontal="left" vertical="center" wrapText="1" indent="4"/>
    </xf>
    <xf numFmtId="3" fontId="15" fillId="0" borderId="0" xfId="0" applyNumberFormat="1" applyFont="1" applyFill="1" applyAlignment="1" applyProtection="1">
      <alignment horizontal="left" vertical="center" wrapText="1"/>
    </xf>
    <xf numFmtId="3" fontId="21" fillId="0" borderId="10" xfId="0" applyNumberFormat="1" applyFont="1" applyFill="1" applyBorder="1" applyAlignment="1" applyProtection="1">
      <alignment horizontal="left" vertical="center" indent="2"/>
    </xf>
    <xf numFmtId="3" fontId="15" fillId="0" borderId="0" xfId="0" applyNumberFormat="1" applyFont="1" applyAlignment="1" applyProtection="1">
      <alignment horizontal="left" vertical="center" indent="2"/>
      <protection locked="0"/>
    </xf>
    <xf numFmtId="3" fontId="21" fillId="0" borderId="10" xfId="0" applyNumberFormat="1" applyFont="1" applyFill="1" applyBorder="1" applyAlignment="1" applyProtection="1">
      <alignment horizontal="left" vertical="center" indent="4"/>
    </xf>
    <xf numFmtId="3" fontId="43" fillId="0" borderId="10" xfId="0" applyNumberFormat="1" applyFont="1" applyFill="1" applyBorder="1" applyAlignment="1" applyProtection="1">
      <alignment horizontal="left" vertical="center"/>
    </xf>
    <xf numFmtId="3" fontId="16" fillId="0" borderId="10" xfId="0" applyNumberFormat="1" applyFont="1" applyFill="1" applyBorder="1" applyAlignment="1" applyProtection="1">
      <alignment horizontal="left" vertical="center" wrapText="1"/>
    </xf>
    <xf numFmtId="3" fontId="15" fillId="0" borderId="10" xfId="0" applyNumberFormat="1" applyFont="1" applyFill="1" applyBorder="1" applyAlignment="1" applyProtection="1">
      <alignment horizontal="left" vertical="center" indent="1"/>
    </xf>
    <xf numFmtId="167" fontId="16" fillId="0" borderId="12" xfId="0" applyNumberFormat="1" applyFont="1" applyFill="1" applyBorder="1" applyAlignment="1" applyProtection="1">
      <alignment vertical="center"/>
    </xf>
    <xf numFmtId="0" fontId="15" fillId="18" borderId="0" xfId="0" applyFont="1" applyFill="1" applyAlignment="1">
      <alignment horizontal="left" vertical="center"/>
    </xf>
    <xf numFmtId="3" fontId="15" fillId="0" borderId="0" xfId="0" applyNumberFormat="1" applyFont="1" applyFill="1" applyAlignment="1" applyProtection="1">
      <alignment horizontal="right" vertical="center"/>
      <protection locked="0"/>
    </xf>
    <xf numFmtId="167" fontId="15" fillId="0" borderId="0" xfId="0" applyNumberFormat="1" applyFont="1" applyFill="1" applyAlignment="1" applyProtection="1">
      <alignment vertical="center"/>
      <protection locked="0"/>
    </xf>
    <xf numFmtId="3" fontId="15" fillId="0" borderId="12" xfId="0" applyNumberFormat="1" applyFont="1" applyFill="1" applyBorder="1" applyAlignment="1" applyProtection="1">
      <alignment vertical="center"/>
    </xf>
    <xf numFmtId="167" fontId="15" fillId="0" borderId="11" xfId="0" applyNumberFormat="1" applyFont="1" applyFill="1" applyBorder="1" applyAlignment="1" applyProtection="1">
      <alignment vertical="center"/>
    </xf>
    <xf numFmtId="3" fontId="15" fillId="0" borderId="0" xfId="0" applyNumberFormat="1" applyFont="1" applyFill="1" applyProtection="1"/>
    <xf numFmtId="3" fontId="15" fillId="0" borderId="11" xfId="0" applyNumberFormat="1" applyFont="1" applyFill="1" applyBorder="1" applyAlignment="1" applyProtection="1">
      <alignment horizontal="left" vertical="center" indent="1"/>
    </xf>
    <xf numFmtId="3" fontId="20" fillId="0" borderId="12" xfId="0" applyNumberFormat="1" applyFont="1" applyFill="1" applyBorder="1" applyAlignment="1" applyProtection="1">
      <alignment vertical="center"/>
    </xf>
    <xf numFmtId="165" fontId="15" fillId="0" borderId="10" xfId="0" applyNumberFormat="1" applyFont="1" applyFill="1" applyBorder="1" applyAlignment="1" applyProtection="1">
      <alignment horizontal="left" vertical="center" indent="4"/>
    </xf>
    <xf numFmtId="3" fontId="15" fillId="0" borderId="0" xfId="0" applyNumberFormat="1" applyFont="1" applyFill="1" applyAlignment="1" applyProtection="1">
      <alignment vertical="center"/>
    </xf>
    <xf numFmtId="165" fontId="16" fillId="0" borderId="12" xfId="0" applyNumberFormat="1" applyFont="1" applyFill="1" applyBorder="1" applyAlignment="1" applyProtection="1">
      <alignment horizontal="left" vertical="center"/>
    </xf>
    <xf numFmtId="0" fontId="15" fillId="0" borderId="10" xfId="336" applyNumberFormat="1" applyFont="1" applyFill="1" applyBorder="1" applyAlignment="1">
      <alignment horizontal="left" vertical="center" wrapText="1" indent="2"/>
    </xf>
    <xf numFmtId="167" fontId="15" fillId="0" borderId="11" xfId="0" applyNumberFormat="1" applyFont="1" applyFill="1" applyBorder="1" applyAlignment="1" applyProtection="1">
      <alignment horizontal="left" vertical="center" indent="2"/>
    </xf>
    <xf numFmtId="3" fontId="15" fillId="0" borderId="11" xfId="0" applyNumberFormat="1" applyFont="1" applyFill="1" applyBorder="1" applyAlignment="1" applyProtection="1">
      <alignment horizontal="left" vertical="center"/>
    </xf>
    <xf numFmtId="49" fontId="16" fillId="0" borderId="10" xfId="0" applyNumberFormat="1" applyFont="1" applyFill="1" applyBorder="1" applyAlignment="1" applyProtection="1">
      <alignment horizontal="left" vertical="center" indent="3"/>
    </xf>
    <xf numFmtId="49" fontId="15" fillId="0" borderId="10" xfId="0" applyNumberFormat="1" applyFont="1" applyFill="1" applyBorder="1" applyAlignment="1" applyProtection="1">
      <alignment horizontal="left" vertical="center" indent="4"/>
    </xf>
    <xf numFmtId="0" fontId="15" fillId="0" borderId="11" xfId="0" applyFont="1" applyFill="1" applyBorder="1" applyAlignment="1" applyProtection="1">
      <alignment vertical="center" wrapText="1"/>
    </xf>
    <xf numFmtId="3" fontId="14" fillId="0" borderId="0" xfId="0" applyNumberFormat="1" applyFont="1" applyFill="1" applyAlignment="1" applyProtection="1">
      <alignment horizontal="left" vertical="center" indent="3"/>
    </xf>
    <xf numFmtId="3" fontId="43" fillId="0" borderId="0" xfId="0" applyNumberFormat="1" applyFont="1" applyFill="1" applyBorder="1" applyProtection="1"/>
    <xf numFmtId="3" fontId="21" fillId="0" borderId="10" xfId="0" applyNumberFormat="1" applyFont="1" applyFill="1" applyBorder="1" applyAlignment="1" applyProtection="1">
      <alignment horizontal="left" vertical="center"/>
    </xf>
    <xf numFmtId="0" fontId="68" fillId="0" borderId="0" xfId="0" applyFont="1" applyFill="1" applyBorder="1"/>
    <xf numFmtId="165" fontId="42" fillId="0" borderId="0" xfId="0" applyNumberFormat="1" applyFont="1" applyFill="1" applyAlignment="1" applyProtection="1">
      <alignment horizontal="left" vertical="center" indent="4"/>
    </xf>
    <xf numFmtId="3" fontId="15" fillId="0" borderId="0" xfId="0" applyNumberFormat="1" applyFont="1" applyFill="1" applyBorder="1" applyAlignment="1" applyProtection="1">
      <alignment horizontal="left" vertical="center" wrapText="1"/>
    </xf>
    <xf numFmtId="165" fontId="15" fillId="18" borderId="0" xfId="0" applyNumberFormat="1" applyFont="1" applyFill="1" applyBorder="1" applyAlignment="1">
      <alignment horizontal="left" vertical="center" indent="2"/>
    </xf>
    <xf numFmtId="165" fontId="15" fillId="0" borderId="11" xfId="0" applyNumberFormat="1" applyFont="1" applyFill="1" applyBorder="1" applyAlignment="1" applyProtection="1">
      <alignment vertical="center"/>
    </xf>
    <xf numFmtId="3" fontId="15" fillId="0" borderId="0" xfId="0" applyNumberFormat="1" applyFont="1" applyFill="1" applyBorder="1" applyAlignment="1" applyProtection="1">
      <alignment horizontal="left" wrapText="1"/>
    </xf>
    <xf numFmtId="165" fontId="15" fillId="18" borderId="10" xfId="0" applyNumberFormat="1" applyFont="1" applyFill="1" applyBorder="1" applyAlignment="1">
      <alignment horizontal="left" vertical="center" indent="2"/>
    </xf>
    <xf numFmtId="3" fontId="15" fillId="0" borderId="0" xfId="0" applyNumberFormat="1" applyFont="1" applyFill="1" applyBorder="1" applyAlignment="1" applyProtection="1">
      <alignment horizontal="left" vertical="center" wrapText="1"/>
      <protection locked="0"/>
    </xf>
    <xf numFmtId="165" fontId="15" fillId="0" borderId="10" xfId="0" applyNumberFormat="1" applyFont="1" applyFill="1" applyBorder="1" applyAlignment="1" applyProtection="1">
      <alignment horizontal="left" vertical="top" indent="1"/>
    </xf>
    <xf numFmtId="3" fontId="43" fillId="0" borderId="12" xfId="0" applyNumberFormat="1" applyFont="1" applyFill="1" applyBorder="1" applyAlignment="1" applyProtection="1">
      <alignment horizontal="left" vertical="center"/>
    </xf>
    <xf numFmtId="3" fontId="66" fillId="0" borderId="10" xfId="0" applyNumberFormat="1" applyFont="1" applyFill="1" applyBorder="1" applyAlignment="1" applyProtection="1">
      <alignment horizontal="left" vertical="center"/>
    </xf>
    <xf numFmtId="165" fontId="16" fillId="0" borderId="10" xfId="336" applyNumberFormat="1" applyFont="1" applyFill="1" applyBorder="1" applyAlignment="1">
      <alignment horizontal="left" vertical="center" wrapText="1"/>
    </xf>
    <xf numFmtId="165" fontId="15" fillId="0" borderId="10" xfId="69" applyNumberFormat="1" applyFont="1" applyFill="1" applyBorder="1" applyAlignment="1" applyProtection="1">
      <alignment horizontal="left" vertical="center" indent="2"/>
    </xf>
    <xf numFmtId="167" fontId="71" fillId="0" borderId="0" xfId="0" applyNumberFormat="1" applyFont="1" applyAlignment="1" applyProtection="1">
      <alignment vertical="center"/>
    </xf>
    <xf numFmtId="3" fontId="16" fillId="0" borderId="0" xfId="0" applyNumberFormat="1" applyFont="1" applyAlignment="1" applyProtection="1">
      <alignment vertical="center"/>
      <protection locked="0"/>
    </xf>
    <xf numFmtId="3" fontId="65" fillId="0" borderId="12" xfId="0" applyNumberFormat="1" applyFont="1" applyFill="1" applyBorder="1" applyAlignment="1" applyProtection="1">
      <alignment horizontal="left" vertical="center"/>
    </xf>
    <xf numFmtId="3" fontId="65" fillId="0" borderId="0" xfId="0" applyNumberFormat="1" applyFont="1" applyFill="1" applyBorder="1" applyAlignment="1" applyProtection="1">
      <alignment horizontal="center"/>
    </xf>
    <xf numFmtId="3" fontId="16" fillId="0" borderId="10" xfId="0" applyNumberFormat="1" applyFont="1" applyFill="1" applyBorder="1" applyAlignment="1" applyProtection="1">
      <alignment horizontal="left" vertical="center" indent="1"/>
    </xf>
    <xf numFmtId="0" fontId="15" fillId="0" borderId="10" xfId="0" applyFont="1" applyFill="1" applyBorder="1" applyAlignment="1" applyProtection="1">
      <alignment horizontal="left" vertical="center"/>
    </xf>
    <xf numFmtId="3" fontId="65" fillId="0" borderId="10" xfId="95" applyNumberFormat="1" applyFont="1" applyFill="1" applyBorder="1" applyAlignment="1" applyProtection="1">
      <alignment horizontal="left" vertical="center"/>
    </xf>
    <xf numFmtId="3" fontId="16" fillId="0" borderId="12" xfId="69" applyNumberFormat="1" applyFont="1" applyFill="1" applyBorder="1" applyAlignment="1" applyProtection="1">
      <alignment vertical="center"/>
    </xf>
    <xf numFmtId="0" fontId="16" fillId="0" borderId="10" xfId="0" applyFont="1" applyFill="1" applyBorder="1" applyAlignment="1" applyProtection="1">
      <alignment wrapText="1"/>
    </xf>
    <xf numFmtId="3" fontId="14" fillId="0" borderId="0" xfId="0" applyNumberFormat="1" applyFont="1" applyFill="1" applyBorder="1" applyAlignment="1" applyProtection="1">
      <alignment horizontal="left" vertical="center" indent="4"/>
    </xf>
    <xf numFmtId="165" fontId="42" fillId="0" borderId="0" xfId="0" applyNumberFormat="1" applyFont="1" applyFill="1" applyBorder="1" applyAlignment="1" applyProtection="1">
      <alignment horizontal="left" vertical="center" indent="4"/>
    </xf>
    <xf numFmtId="0" fontId="16" fillId="0" borderId="12" xfId="0" applyFont="1" applyFill="1" applyBorder="1" applyAlignment="1" applyProtection="1">
      <alignment vertical="center"/>
    </xf>
    <xf numFmtId="0" fontId="15" fillId="54" borderId="0" xfId="0" applyFont="1" applyFill="1" applyBorder="1" applyAlignment="1">
      <alignment horizontal="justify" vertical="center" wrapText="1"/>
    </xf>
    <xf numFmtId="0" fontId="15" fillId="55" borderId="0" xfId="0" applyFont="1" applyFill="1" applyBorder="1" applyAlignment="1">
      <alignment horizontal="justify" vertical="center"/>
    </xf>
    <xf numFmtId="0" fontId="15" fillId="55" borderId="0" xfId="0" applyFont="1" applyFill="1" applyBorder="1" applyAlignment="1">
      <alignment horizontal="justify" vertical="center" wrapText="1"/>
    </xf>
    <xf numFmtId="0" fontId="15" fillId="0" borderId="10" xfId="69" applyFont="1" applyFill="1" applyBorder="1" applyAlignment="1" applyProtection="1">
      <alignment horizontal="left" vertical="center" indent="4"/>
    </xf>
    <xf numFmtId="3" fontId="15" fillId="0" borderId="0" xfId="0" applyNumberFormat="1" applyFont="1" applyAlignment="1" applyProtection="1">
      <alignment horizontal="center"/>
      <protection locked="0"/>
    </xf>
    <xf numFmtId="3" fontId="15" fillId="0" borderId="10" xfId="0" applyNumberFormat="1" applyFont="1" applyBorder="1" applyAlignment="1" applyProtection="1">
      <alignment horizontal="left" vertical="center" indent="4"/>
      <protection locked="0"/>
    </xf>
    <xf numFmtId="3" fontId="16" fillId="0" borderId="10" xfId="0" applyNumberFormat="1" applyFont="1" applyBorder="1" applyAlignment="1" applyProtection="1">
      <alignment horizontal="left" vertical="center" indent="2"/>
      <protection locked="0"/>
    </xf>
    <xf numFmtId="0" fontId="15" fillId="54" borderId="0" xfId="0" applyFont="1" applyFill="1" applyBorder="1" applyAlignment="1">
      <alignment horizontal="left" vertical="center" wrapText="1"/>
    </xf>
    <xf numFmtId="0" fontId="76" fillId="0" borderId="0" xfId="0" applyFont="1" applyFill="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vertical="center"/>
    </xf>
    <xf numFmtId="0" fontId="16" fillId="0" borderId="10" xfId="0" applyFont="1" applyFill="1" applyBorder="1" applyAlignment="1" applyProtection="1">
      <alignment horizontal="left" vertical="center" indent="4"/>
    </xf>
    <xf numFmtId="0" fontId="43" fillId="0" borderId="0" xfId="0" applyFont="1" applyFill="1" applyAlignment="1" applyProtection="1"/>
    <xf numFmtId="0" fontId="16" fillId="0" borderId="10" xfId="0" applyNumberFormat="1" applyFont="1" applyFill="1" applyBorder="1" applyAlignment="1" applyProtection="1">
      <alignment horizontal="left" vertical="center" indent="2"/>
    </xf>
    <xf numFmtId="165" fontId="16" fillId="0" borderId="10" xfId="0" applyNumberFormat="1" applyFont="1" applyFill="1" applyBorder="1" applyAlignment="1" applyProtection="1">
      <alignment horizontal="left" vertical="center"/>
    </xf>
    <xf numFmtId="3" fontId="21" fillId="0" borderId="0" xfId="0" applyNumberFormat="1" applyFont="1" applyFill="1" applyBorder="1" applyAlignment="1" applyProtection="1">
      <alignment horizontal="left" vertical="center" wrapText="1"/>
    </xf>
    <xf numFmtId="49" fontId="15" fillId="0" borderId="0" xfId="0" applyNumberFormat="1" applyFont="1" applyFill="1" applyBorder="1" applyAlignment="1" applyProtection="1">
      <alignment horizontal="left" vertical="center" wrapText="1"/>
    </xf>
    <xf numFmtId="3" fontId="21" fillId="0" borderId="0" xfId="95" applyNumberFormat="1" applyFont="1" applyFill="1" applyBorder="1" applyAlignment="1" applyProtection="1">
      <alignment horizontal="left" vertical="center" wrapText="1"/>
    </xf>
    <xf numFmtId="3" fontId="21" fillId="0" borderId="0" xfId="0" applyNumberFormat="1" applyFont="1" applyFill="1" applyBorder="1" applyAlignment="1" applyProtection="1">
      <alignment horizontal="left" vertical="center"/>
    </xf>
    <xf numFmtId="0" fontId="15" fillId="0" borderId="10" xfId="336" applyNumberFormat="1" applyFont="1" applyFill="1" applyBorder="1" applyAlignment="1">
      <alignment horizontal="left" vertical="center" wrapText="1" indent="4"/>
    </xf>
    <xf numFmtId="0" fontId="15" fillId="0" borderId="11" xfId="336" applyNumberFormat="1" applyFont="1" applyFill="1" applyBorder="1" applyAlignment="1">
      <alignment horizontal="left" vertical="center" wrapText="1" indent="4"/>
    </xf>
    <xf numFmtId="0" fontId="16" fillId="0" borderId="11" xfId="0" applyFont="1" applyFill="1" applyBorder="1" applyAlignment="1" applyProtection="1">
      <alignment horizontal="left" vertical="center" wrapText="1"/>
    </xf>
    <xf numFmtId="0" fontId="15" fillId="0" borderId="25" xfId="0" applyFont="1" applyFill="1" applyBorder="1" applyAlignment="1" applyProtection="1">
      <alignment vertical="center" wrapText="1"/>
    </xf>
    <xf numFmtId="3" fontId="20" fillId="0" borderId="10" xfId="0" applyNumberFormat="1" applyFont="1" applyFill="1" applyBorder="1" applyAlignment="1" applyProtection="1">
      <alignment vertical="center"/>
    </xf>
    <xf numFmtId="3" fontId="16" fillId="0" borderId="0" xfId="0" applyNumberFormat="1" applyFont="1" applyFill="1" applyBorder="1" applyAlignment="1" applyProtection="1">
      <alignment vertical="center"/>
    </xf>
    <xf numFmtId="3" fontId="16" fillId="0" borderId="0" xfId="0" applyNumberFormat="1" applyFont="1" applyFill="1" applyBorder="1" applyAlignment="1" applyProtection="1"/>
    <xf numFmtId="0" fontId="15" fillId="0" borderId="10" xfId="874" applyFont="1" applyFill="1" applyBorder="1" applyAlignment="1">
      <alignment horizontal="left" vertical="center" indent="4"/>
    </xf>
    <xf numFmtId="0" fontId="15" fillId="0" borderId="10" xfId="874" applyFont="1" applyFill="1" applyBorder="1" applyAlignment="1">
      <alignment horizontal="left" vertical="center" indent="6"/>
    </xf>
    <xf numFmtId="0" fontId="15" fillId="0" borderId="0" xfId="0" applyFont="1" applyFill="1" applyBorder="1" applyAlignment="1">
      <alignment horizontal="justify" vertical="center" wrapText="1"/>
    </xf>
    <xf numFmtId="0" fontId="44" fillId="0" borderId="0" xfId="0" applyNumberFormat="1" applyFont="1" applyAlignment="1" applyProtection="1">
      <alignment horizontal="left" vertical="center"/>
    </xf>
    <xf numFmtId="49" fontId="77" fillId="0" borderId="0" xfId="66" applyNumberFormat="1" applyFont="1" applyFill="1"/>
    <xf numFmtId="49" fontId="78" fillId="0" borderId="0" xfId="66" applyNumberFormat="1" applyFont="1" applyFill="1"/>
    <xf numFmtId="10" fontId="21" fillId="0" borderId="0" xfId="0" applyNumberFormat="1" applyFont="1" applyFill="1" applyAlignment="1" applyProtection="1">
      <alignment vertical="center"/>
      <protection locked="0"/>
    </xf>
    <xf numFmtId="0" fontId="16" fillId="0" borderId="11" xfId="0" applyFont="1" applyFill="1" applyBorder="1" applyAlignment="1" applyProtection="1">
      <alignment vertical="center" wrapText="1"/>
    </xf>
    <xf numFmtId="3" fontId="15" fillId="0" borderId="0" xfId="0" applyNumberFormat="1" applyFont="1" applyFill="1" applyBorder="1" applyAlignment="1" applyProtection="1">
      <alignment wrapText="1"/>
    </xf>
    <xf numFmtId="0" fontId="0" fillId="0" borderId="0" xfId="0" applyFill="1"/>
    <xf numFmtId="0" fontId="15" fillId="0" borderId="0" xfId="0" applyFont="1" applyFill="1" applyBorder="1" applyAlignment="1">
      <alignment horizontal="justify" vertical="center"/>
    </xf>
    <xf numFmtId="3" fontId="79" fillId="0" borderId="0" xfId="1665" applyNumberFormat="1" applyFill="1" applyAlignment="1" applyProtection="1">
      <alignment horizontal="left" vertical="center"/>
      <protection locked="0"/>
    </xf>
    <xf numFmtId="0" fontId="80" fillId="0" borderId="0" xfId="0" applyFont="1" applyFill="1" applyAlignment="1">
      <alignment vertical="center"/>
    </xf>
    <xf numFmtId="0" fontId="16" fillId="54" borderId="12" xfId="0" applyFont="1" applyFill="1" applyBorder="1" applyAlignment="1">
      <alignment vertical="center"/>
    </xf>
    <xf numFmtId="0" fontId="15" fillId="0" borderId="10" xfId="0" applyFont="1" applyFill="1" applyBorder="1" applyAlignment="1">
      <alignment horizontal="left" vertical="center" wrapText="1" indent="2"/>
    </xf>
    <xf numFmtId="0" fontId="15" fillId="0" borderId="11" xfId="0" applyFont="1" applyFill="1" applyBorder="1" applyAlignment="1">
      <alignment horizontal="left" vertical="center" wrapText="1" indent="2"/>
    </xf>
    <xf numFmtId="0" fontId="16" fillId="0" borderId="12" xfId="1666" applyFont="1" applyBorder="1" applyAlignment="1" applyProtection="1">
      <protection locked="0"/>
    </xf>
    <xf numFmtId="0" fontId="68" fillId="0" borderId="0" xfId="1666" applyFont="1" applyFill="1" applyBorder="1" applyAlignment="1" applyProtection="1">
      <protection locked="0"/>
    </xf>
    <xf numFmtId="0" fontId="16" fillId="0" borderId="12" xfId="874" applyFont="1" applyFill="1" applyBorder="1" applyAlignment="1">
      <alignment horizontal="left" vertical="center"/>
    </xf>
    <xf numFmtId="0" fontId="16" fillId="0" borderId="10" xfId="874" applyFont="1" applyFill="1" applyBorder="1" applyAlignment="1">
      <alignment horizontal="left" vertical="center"/>
    </xf>
    <xf numFmtId="0" fontId="15" fillId="0" borderId="10" xfId="874" applyFont="1" applyFill="1" applyBorder="1" applyAlignment="1">
      <alignment horizontal="left" vertical="center" indent="2"/>
    </xf>
    <xf numFmtId="0" fontId="16" fillId="0" borderId="10" xfId="874" applyFont="1" applyFill="1" applyBorder="1" applyAlignment="1">
      <alignment horizontal="left" vertical="center" indent="2"/>
    </xf>
    <xf numFmtId="3" fontId="15" fillId="0" borderId="10" xfId="0" applyNumberFormat="1" applyFont="1" applyFill="1" applyBorder="1" applyAlignment="1" applyProtection="1">
      <alignment horizontal="left" vertical="center" indent="4"/>
      <protection locked="0"/>
    </xf>
    <xf numFmtId="0" fontId="15" fillId="0" borderId="26" xfId="874" applyFont="1" applyFill="1" applyBorder="1" applyAlignment="1">
      <alignment horizontal="left" vertical="center" indent="4"/>
    </xf>
    <xf numFmtId="0" fontId="15" fillId="0" borderId="11" xfId="874" applyFont="1" applyFill="1" applyBorder="1" applyAlignment="1">
      <alignment horizontal="left" vertical="center" indent="4"/>
    </xf>
    <xf numFmtId="0" fontId="15" fillId="0" borderId="11" xfId="0" applyFont="1" applyFill="1" applyBorder="1" applyAlignment="1" applyProtection="1">
      <alignment horizontal="left" vertical="center" indent="6"/>
    </xf>
    <xf numFmtId="3" fontId="16" fillId="58" borderId="10" xfId="0" applyNumberFormat="1" applyFont="1" applyFill="1" applyBorder="1" applyAlignment="1" applyProtection="1">
      <alignment vertical="center"/>
      <protection locked="0"/>
    </xf>
    <xf numFmtId="3" fontId="15" fillId="58" borderId="0" xfId="0" applyNumberFormat="1" applyFont="1" applyFill="1" applyBorder="1" applyAlignment="1" applyProtection="1">
      <alignment vertical="center"/>
      <protection locked="0"/>
    </xf>
    <xf numFmtId="3" fontId="15" fillId="58" borderId="24" xfId="0" applyNumberFormat="1" applyFont="1" applyFill="1" applyBorder="1" applyAlignment="1" applyProtection="1">
      <alignment vertical="center"/>
      <protection locked="0"/>
    </xf>
    <xf numFmtId="3" fontId="16" fillId="58" borderId="10" xfId="0" applyNumberFormat="1" applyFont="1" applyFill="1" applyBorder="1" applyAlignment="1" applyProtection="1">
      <alignment horizontal="right" vertical="center"/>
      <protection locked="0"/>
    </xf>
    <xf numFmtId="3" fontId="15" fillId="59" borderId="26" xfId="0" applyNumberFormat="1" applyFont="1" applyFill="1" applyBorder="1" applyAlignment="1" applyProtection="1">
      <alignment horizontal="right" vertical="center" wrapText="1"/>
      <protection locked="0"/>
    </xf>
    <xf numFmtId="0" fontId="15" fillId="58" borderId="0" xfId="0" applyFont="1" applyFill="1" applyAlignment="1">
      <alignment vertical="center"/>
    </xf>
    <xf numFmtId="3" fontId="16" fillId="58" borderId="11" xfId="0" applyNumberFormat="1" applyFont="1" applyFill="1" applyBorder="1" applyAlignment="1" applyProtection="1">
      <alignment vertical="center"/>
      <protection locked="0"/>
    </xf>
    <xf numFmtId="3" fontId="16" fillId="58" borderId="11" xfId="0" applyNumberFormat="1" applyFont="1" applyFill="1" applyBorder="1" applyAlignment="1" applyProtection="1">
      <alignment horizontal="right" vertical="center"/>
      <protection locked="0"/>
    </xf>
    <xf numFmtId="167" fontId="16" fillId="60" borderId="12" xfId="0" applyNumberFormat="1" applyFont="1" applyFill="1" applyBorder="1" applyAlignment="1" applyProtection="1">
      <alignment horizontal="right" vertical="center"/>
    </xf>
    <xf numFmtId="167" fontId="15" fillId="60" borderId="0" xfId="0" applyNumberFormat="1" applyFont="1" applyFill="1" applyBorder="1" applyAlignment="1" applyProtection="1">
      <alignment horizontal="right" vertical="center"/>
    </xf>
    <xf numFmtId="167" fontId="15" fillId="60" borderId="31" xfId="0" applyNumberFormat="1" applyFont="1" applyFill="1" applyBorder="1" applyAlignment="1" applyProtection="1">
      <alignment horizontal="right" vertical="center"/>
    </xf>
    <xf numFmtId="167" fontId="15" fillId="60" borderId="32" xfId="0" applyNumberFormat="1" applyFont="1" applyFill="1" applyBorder="1" applyAlignment="1" applyProtection="1">
      <alignment horizontal="right" vertical="center"/>
    </xf>
    <xf numFmtId="167" fontId="16" fillId="60" borderId="10" xfId="0" applyNumberFormat="1" applyFont="1" applyFill="1" applyBorder="1" applyAlignment="1" applyProtection="1">
      <alignment horizontal="right" vertical="center"/>
      <protection locked="0"/>
    </xf>
    <xf numFmtId="167" fontId="15" fillId="60" borderId="0" xfId="0" applyNumberFormat="1" applyFont="1" applyFill="1" applyBorder="1" applyAlignment="1" applyProtection="1">
      <alignment horizontal="right" vertical="center"/>
      <protection locked="0"/>
    </xf>
    <xf numFmtId="167" fontId="15" fillId="60" borderId="24" xfId="0" applyNumberFormat="1" applyFont="1" applyFill="1" applyBorder="1" applyAlignment="1" applyProtection="1">
      <alignment horizontal="right" vertical="center"/>
      <protection locked="0"/>
    </xf>
    <xf numFmtId="167" fontId="15" fillId="61" borderId="26" xfId="0" applyNumberFormat="1" applyFont="1" applyFill="1" applyBorder="1" applyAlignment="1" applyProtection="1">
      <alignment horizontal="right" vertical="center" wrapText="1"/>
      <protection locked="0"/>
    </xf>
    <xf numFmtId="167" fontId="16" fillId="58" borderId="11" xfId="0" applyNumberFormat="1" applyFont="1" applyFill="1" applyBorder="1" applyAlignment="1" applyProtection="1">
      <alignment horizontal="right" vertical="center"/>
    </xf>
    <xf numFmtId="167" fontId="15" fillId="58" borderId="30" xfId="0" applyNumberFormat="1" applyFont="1" applyFill="1" applyBorder="1" applyAlignment="1" applyProtection="1">
      <alignment horizontal="right" vertical="center"/>
    </xf>
    <xf numFmtId="167" fontId="15" fillId="58" borderId="29" xfId="0" applyNumberFormat="1" applyFont="1" applyFill="1" applyBorder="1" applyAlignment="1" applyProtection="1">
      <alignment horizontal="right" vertical="center"/>
    </xf>
    <xf numFmtId="167" fontId="15" fillId="58" borderId="33" xfId="0" applyNumberFormat="1" applyFont="1" applyFill="1" applyBorder="1" applyAlignment="1" applyProtection="1">
      <alignment horizontal="right" vertical="center"/>
    </xf>
    <xf numFmtId="167" fontId="16" fillId="58" borderId="30" xfId="0" applyNumberFormat="1" applyFont="1" applyFill="1" applyBorder="1" applyAlignment="1" applyProtection="1">
      <alignment horizontal="right" vertical="center"/>
    </xf>
    <xf numFmtId="3" fontId="16" fillId="58" borderId="12" xfId="0" applyNumberFormat="1" applyFont="1" applyFill="1" applyBorder="1" applyAlignment="1" applyProtection="1">
      <alignment vertical="center"/>
      <protection locked="0"/>
    </xf>
    <xf numFmtId="3" fontId="15" fillId="58" borderId="0" xfId="0" applyNumberFormat="1" applyFont="1" applyFill="1" applyAlignment="1" applyProtection="1">
      <alignment vertical="center"/>
      <protection locked="0"/>
    </xf>
    <xf numFmtId="0" fontId="15" fillId="58" borderId="0" xfId="0" applyFont="1" applyFill="1"/>
    <xf numFmtId="3" fontId="15" fillId="58" borderId="12" xfId="0" applyNumberFormat="1" applyFont="1" applyFill="1" applyBorder="1" applyAlignment="1" applyProtection="1">
      <alignment vertical="center"/>
      <protection locked="0"/>
    </xf>
    <xf numFmtId="167" fontId="16" fillId="60" borderId="10" xfId="0" applyNumberFormat="1" applyFont="1" applyFill="1" applyBorder="1" applyAlignment="1" applyProtection="1">
      <alignment vertical="center"/>
      <protection locked="0"/>
    </xf>
    <xf numFmtId="167" fontId="15" fillId="60" borderId="0" xfId="0" applyNumberFormat="1" applyFont="1" applyFill="1" applyBorder="1" applyAlignment="1" applyProtection="1">
      <alignment vertical="center"/>
      <protection locked="0"/>
    </xf>
    <xf numFmtId="167" fontId="15" fillId="60" borderId="24" xfId="0" applyNumberFormat="1" applyFont="1" applyFill="1" applyBorder="1" applyAlignment="1" applyProtection="1">
      <alignment vertical="center"/>
      <protection locked="0"/>
    </xf>
    <xf numFmtId="167" fontId="16" fillId="60" borderId="11" xfId="0" applyNumberFormat="1" applyFont="1" applyFill="1" applyBorder="1" applyAlignment="1" applyProtection="1">
      <alignment vertical="center"/>
      <protection locked="0"/>
    </xf>
    <xf numFmtId="167" fontId="15" fillId="60" borderId="29" xfId="0" applyNumberFormat="1" applyFont="1" applyFill="1" applyBorder="1" applyAlignment="1" applyProtection="1">
      <alignment vertical="center"/>
      <protection locked="0"/>
    </xf>
    <xf numFmtId="167" fontId="15" fillId="60" borderId="30" xfId="0" applyNumberFormat="1" applyFont="1" applyFill="1" applyBorder="1" applyAlignment="1" applyProtection="1">
      <alignment vertical="center"/>
      <protection locked="0"/>
    </xf>
    <xf numFmtId="167" fontId="16" fillId="60" borderId="11" xfId="0" applyNumberFormat="1" applyFont="1" applyFill="1" applyBorder="1" applyAlignment="1" applyProtection="1">
      <alignment horizontal="right" vertical="center"/>
      <protection locked="0"/>
    </xf>
    <xf numFmtId="167" fontId="15" fillId="61" borderId="33" xfId="0" applyNumberFormat="1" applyFont="1" applyFill="1" applyBorder="1" applyAlignment="1" applyProtection="1">
      <alignment horizontal="right" vertical="center" wrapText="1"/>
      <protection locked="0"/>
    </xf>
    <xf numFmtId="0" fontId="65" fillId="58" borderId="12" xfId="0" applyFont="1" applyFill="1" applyBorder="1" applyAlignment="1">
      <alignment vertical="center"/>
    </xf>
    <xf numFmtId="0" fontId="15" fillId="58" borderId="25" xfId="0" applyFont="1" applyFill="1" applyBorder="1" applyAlignment="1">
      <alignment vertical="center"/>
    </xf>
    <xf numFmtId="0" fontId="15" fillId="58" borderId="0" xfId="0" applyFont="1" applyFill="1" applyBorder="1" applyAlignment="1">
      <alignment vertical="center"/>
    </xf>
    <xf numFmtId="0" fontId="15" fillId="58" borderId="31" xfId="0" applyFont="1" applyFill="1" applyBorder="1" applyAlignment="1">
      <alignment vertical="center"/>
    </xf>
    <xf numFmtId="3" fontId="15" fillId="58" borderId="25" xfId="0" applyNumberFormat="1" applyFont="1" applyFill="1" applyBorder="1" applyAlignment="1" applyProtection="1">
      <alignment vertical="center"/>
      <protection locked="0"/>
    </xf>
    <xf numFmtId="3" fontId="15" fillId="58" borderId="25" xfId="0" applyNumberFormat="1" applyFont="1" applyFill="1" applyBorder="1" applyAlignment="1" applyProtection="1">
      <alignment horizontal="right" vertical="center"/>
      <protection locked="0"/>
    </xf>
    <xf numFmtId="3" fontId="15" fillId="58" borderId="31" xfId="0" applyNumberFormat="1" applyFont="1" applyFill="1" applyBorder="1" applyAlignment="1" applyProtection="1">
      <alignment vertical="center"/>
      <protection locked="0"/>
    </xf>
    <xf numFmtId="3" fontId="15" fillId="58" borderId="32" xfId="0" applyNumberFormat="1" applyFont="1" applyFill="1" applyBorder="1" applyAlignment="1" applyProtection="1">
      <alignment horizontal="right" vertical="center"/>
      <protection locked="0"/>
    </xf>
    <xf numFmtId="3" fontId="16" fillId="58" borderId="10" xfId="0" applyNumberFormat="1" applyFont="1" applyFill="1" applyBorder="1" applyAlignment="1" applyProtection="1">
      <alignment horizontal="right" vertical="center"/>
    </xf>
    <xf numFmtId="3" fontId="15" fillId="58" borderId="0" xfId="0" applyNumberFormat="1" applyFont="1" applyFill="1" applyBorder="1" applyAlignment="1" applyProtection="1">
      <alignment vertical="center"/>
    </xf>
    <xf numFmtId="3" fontId="15" fillId="58" borderId="0" xfId="0" applyNumberFormat="1" applyFont="1" applyFill="1" applyBorder="1" applyAlignment="1" applyProtection="1">
      <alignment horizontal="right" vertical="center"/>
    </xf>
    <xf numFmtId="3" fontId="15" fillId="58" borderId="26" xfId="0" applyNumberFormat="1" applyFont="1" applyFill="1" applyBorder="1" applyAlignment="1" applyProtection="1">
      <alignment horizontal="right" vertical="center"/>
    </xf>
    <xf numFmtId="3" fontId="15" fillId="58" borderId="24" xfId="0" applyNumberFormat="1" applyFont="1" applyFill="1" applyBorder="1" applyAlignment="1" applyProtection="1">
      <alignment horizontal="right" vertical="center"/>
      <protection locked="0"/>
    </xf>
    <xf numFmtId="3" fontId="15" fillId="58" borderId="26" xfId="0" applyNumberFormat="1" applyFont="1" applyFill="1" applyBorder="1" applyAlignment="1" applyProtection="1">
      <alignment horizontal="right" vertical="center" wrapText="1"/>
      <protection locked="0"/>
    </xf>
    <xf numFmtId="0" fontId="15" fillId="58" borderId="0" xfId="0" applyFont="1" applyFill="1" applyAlignment="1">
      <alignment horizontal="right" vertical="center"/>
    </xf>
    <xf numFmtId="3" fontId="15" fillId="58" borderId="0" xfId="0" applyNumberFormat="1" applyFont="1" applyFill="1" applyAlignment="1">
      <alignment vertical="center"/>
    </xf>
    <xf numFmtId="3" fontId="15" fillId="58" borderId="29" xfId="0" applyNumberFormat="1" applyFont="1" applyFill="1" applyBorder="1" applyAlignment="1">
      <alignment vertical="center"/>
    </xf>
    <xf numFmtId="167" fontId="16" fillId="60" borderId="12" xfId="0" applyNumberFormat="1" applyFont="1" applyFill="1" applyBorder="1" applyAlignment="1" applyProtection="1">
      <alignment vertical="center"/>
      <protection locked="0"/>
    </xf>
    <xf numFmtId="167" fontId="15" fillId="60" borderId="25" xfId="0" applyNumberFormat="1" applyFont="1" applyFill="1" applyBorder="1" applyAlignment="1" applyProtection="1">
      <alignment vertical="center"/>
      <protection locked="0"/>
    </xf>
    <xf numFmtId="167" fontId="15" fillId="60" borderId="31" xfId="0" applyNumberFormat="1" applyFont="1" applyFill="1" applyBorder="1" applyAlignment="1" applyProtection="1">
      <alignment vertical="center"/>
      <protection locked="0"/>
    </xf>
    <xf numFmtId="167" fontId="16" fillId="60" borderId="12" xfId="0" applyNumberFormat="1" applyFont="1" applyFill="1" applyBorder="1" applyAlignment="1" applyProtection="1">
      <alignment horizontal="right" vertical="center"/>
      <protection locked="0"/>
    </xf>
    <xf numFmtId="167" fontId="15" fillId="61" borderId="32" xfId="0" applyNumberFormat="1" applyFont="1" applyFill="1" applyBorder="1" applyAlignment="1" applyProtection="1">
      <alignment horizontal="right" vertical="center" wrapText="1"/>
      <protection locked="0"/>
    </xf>
    <xf numFmtId="167" fontId="15" fillId="60" borderId="29" xfId="0" applyNumberFormat="1" applyFont="1" applyFill="1" applyBorder="1" applyAlignment="1" applyProtection="1">
      <alignment horizontal="right" vertical="center"/>
      <protection locked="0"/>
    </xf>
    <xf numFmtId="167" fontId="15" fillId="60" borderId="30" xfId="0" applyNumberFormat="1" applyFont="1" applyFill="1" applyBorder="1" applyAlignment="1" applyProtection="1">
      <alignment horizontal="right" vertical="center"/>
      <protection locked="0"/>
    </xf>
    <xf numFmtId="3" fontId="16" fillId="58" borderId="12" xfId="0" applyNumberFormat="1" applyFont="1" applyFill="1" applyBorder="1" applyAlignment="1" applyProtection="1">
      <alignment horizontal="right" vertical="center"/>
      <protection locked="0"/>
    </xf>
    <xf numFmtId="3" fontId="15" fillId="58" borderId="31" xfId="0" applyNumberFormat="1" applyFont="1" applyFill="1" applyBorder="1" applyAlignment="1" applyProtection="1">
      <alignment horizontal="right" vertical="center"/>
      <protection locked="0"/>
    </xf>
    <xf numFmtId="3" fontId="15" fillId="58" borderId="0" xfId="0" applyNumberFormat="1" applyFont="1" applyFill="1" applyAlignment="1">
      <alignment horizontal="right" vertical="center"/>
    </xf>
    <xf numFmtId="0" fontId="66" fillId="58" borderId="12" xfId="0" applyFont="1" applyFill="1" applyBorder="1" applyAlignment="1">
      <alignment vertical="center"/>
    </xf>
    <xf numFmtId="0" fontId="66" fillId="58" borderId="10" xfId="0" applyFont="1" applyFill="1" applyBorder="1" applyAlignment="1">
      <alignment vertical="center"/>
    </xf>
    <xf numFmtId="165" fontId="16" fillId="58" borderId="11" xfId="0" applyNumberFormat="1" applyFont="1" applyFill="1" applyBorder="1" applyAlignment="1" applyProtection="1">
      <alignment horizontal="right" vertical="center"/>
    </xf>
    <xf numFmtId="165" fontId="15" fillId="58" borderId="29" xfId="0" applyNumberFormat="1" applyFont="1" applyFill="1" applyBorder="1" applyAlignment="1" applyProtection="1">
      <alignment vertical="center"/>
      <protection locked="0"/>
    </xf>
    <xf numFmtId="165" fontId="16" fillId="58" borderId="11" xfId="0" applyNumberFormat="1" applyFont="1" applyFill="1" applyBorder="1" applyAlignment="1" applyProtection="1">
      <alignment vertical="center"/>
      <protection locked="0"/>
    </xf>
    <xf numFmtId="3" fontId="16" fillId="60" borderId="10" xfId="0" applyNumberFormat="1" applyFont="1" applyFill="1" applyBorder="1" applyAlignment="1" applyProtection="1">
      <alignment vertical="center"/>
      <protection locked="0"/>
    </xf>
    <xf numFmtId="3" fontId="15" fillId="60" borderId="0" xfId="0" applyNumberFormat="1" applyFont="1" applyFill="1" applyBorder="1" applyAlignment="1" applyProtection="1">
      <alignment vertical="center"/>
      <protection locked="0"/>
    </xf>
    <xf numFmtId="3" fontId="15" fillId="60" borderId="24" xfId="0" applyNumberFormat="1" applyFont="1" applyFill="1" applyBorder="1" applyAlignment="1" applyProtection="1">
      <alignment vertical="center"/>
      <protection locked="0"/>
    </xf>
    <xf numFmtId="3" fontId="16" fillId="60" borderId="10" xfId="0" applyNumberFormat="1" applyFont="1" applyFill="1" applyBorder="1" applyAlignment="1" applyProtection="1">
      <alignment horizontal="right" vertical="center"/>
      <protection locked="0"/>
    </xf>
    <xf numFmtId="3" fontId="15" fillId="61" borderId="26" xfId="0" applyNumberFormat="1" applyFont="1" applyFill="1" applyBorder="1" applyAlignment="1" applyProtection="1">
      <alignment horizontal="right" vertical="center" wrapText="1"/>
      <protection locked="0"/>
    </xf>
    <xf numFmtId="3" fontId="15" fillId="58" borderId="0" xfId="0" applyNumberFormat="1" applyFont="1" applyFill="1" applyBorder="1" applyAlignment="1" applyProtection="1">
      <alignment horizontal="right" vertical="center"/>
      <protection locked="0"/>
    </xf>
    <xf numFmtId="0" fontId="15" fillId="60" borderId="0" xfId="0" applyNumberFormat="1" applyFont="1" applyFill="1" applyBorder="1" applyAlignment="1" applyProtection="1">
      <alignment vertical="center"/>
      <protection locked="0"/>
    </xf>
    <xf numFmtId="3" fontId="15" fillId="58" borderId="0" xfId="1667" applyNumberFormat="1" applyFont="1" applyFill="1" applyAlignment="1" applyProtection="1">
      <alignment vertical="center"/>
      <protection locked="0"/>
    </xf>
    <xf numFmtId="3" fontId="15" fillId="58" borderId="0" xfId="0" applyNumberFormat="1" applyFont="1" applyFill="1"/>
    <xf numFmtId="167" fontId="16" fillId="58" borderId="10" xfId="0" applyNumberFormat="1" applyFont="1" applyFill="1" applyBorder="1" applyAlignment="1" applyProtection="1">
      <alignment vertical="center"/>
      <protection locked="0"/>
    </xf>
    <xf numFmtId="167" fontId="15" fillId="58" borderId="0" xfId="0" applyNumberFormat="1" applyFont="1" applyFill="1" applyBorder="1" applyAlignment="1" applyProtection="1">
      <alignment vertical="center"/>
      <protection locked="0"/>
    </xf>
    <xf numFmtId="167" fontId="15" fillId="58" borderId="24" xfId="0" applyNumberFormat="1" applyFont="1" applyFill="1" applyBorder="1" applyAlignment="1" applyProtection="1">
      <alignment vertical="center"/>
      <protection locked="0"/>
    </xf>
    <xf numFmtId="167" fontId="16" fillId="58" borderId="10" xfId="0" applyNumberFormat="1" applyFont="1" applyFill="1" applyBorder="1" applyAlignment="1" applyProtection="1">
      <alignment horizontal="right" vertical="center"/>
      <protection locked="0"/>
    </xf>
    <xf numFmtId="167" fontId="15" fillId="58" borderId="26" xfId="0" applyNumberFormat="1" applyFont="1" applyFill="1" applyBorder="1" applyAlignment="1" applyProtection="1">
      <alignment horizontal="right" vertical="center" wrapText="1"/>
      <protection locked="0"/>
    </xf>
    <xf numFmtId="1" fontId="16" fillId="58" borderId="10" xfId="0" applyNumberFormat="1" applyFont="1" applyFill="1" applyBorder="1" applyAlignment="1" applyProtection="1">
      <alignment horizontal="right" vertical="center"/>
    </xf>
    <xf numFmtId="1" fontId="15" fillId="58" borderId="24" xfId="1668" applyNumberFormat="1" applyFont="1" applyFill="1" applyBorder="1" applyAlignment="1" applyProtection="1">
      <alignment horizontal="right" vertical="center"/>
      <protection locked="0"/>
    </xf>
    <xf numFmtId="1" fontId="15" fillId="58" borderId="0" xfId="0" applyNumberFormat="1" applyFont="1" applyFill="1" applyBorder="1" applyAlignment="1" applyProtection="1">
      <alignment horizontal="right" vertical="center"/>
      <protection locked="0"/>
    </xf>
    <xf numFmtId="1" fontId="15" fillId="58" borderId="26" xfId="0" applyNumberFormat="1" applyFont="1" applyFill="1" applyBorder="1" applyAlignment="1" applyProtection="1">
      <alignment horizontal="right" vertical="center"/>
      <protection locked="0"/>
    </xf>
    <xf numFmtId="1" fontId="15" fillId="58" borderId="24" xfId="0" applyNumberFormat="1" applyFont="1" applyFill="1" applyBorder="1" applyAlignment="1" applyProtection="1">
      <alignment horizontal="right" vertical="center"/>
    </xf>
    <xf numFmtId="1" fontId="15" fillId="58" borderId="0" xfId="0" applyNumberFormat="1" applyFont="1" applyFill="1" applyBorder="1" applyAlignment="1" applyProtection="1">
      <alignment horizontal="right" vertical="center"/>
    </xf>
    <xf numFmtId="1" fontId="15" fillId="58" borderId="26" xfId="0" applyNumberFormat="1" applyFont="1" applyFill="1" applyBorder="1" applyAlignment="1" applyProtection="1">
      <alignment horizontal="right" vertical="center"/>
    </xf>
    <xf numFmtId="1" fontId="15" fillId="58" borderId="24" xfId="0" applyNumberFormat="1" applyFont="1" applyFill="1" applyBorder="1" applyAlignment="1" applyProtection="1">
      <alignment horizontal="right" vertical="center"/>
      <protection locked="0"/>
    </xf>
    <xf numFmtId="1" fontId="15" fillId="58" borderId="0" xfId="1668" applyNumberFormat="1" applyFont="1" applyFill="1" applyBorder="1" applyAlignment="1" applyProtection="1">
      <alignment horizontal="right" vertical="center"/>
      <protection locked="0"/>
    </xf>
    <xf numFmtId="165" fontId="16" fillId="58" borderId="10" xfId="0" applyNumberFormat="1" applyFont="1" applyFill="1" applyBorder="1" applyAlignment="1" applyProtection="1">
      <alignment horizontal="right" vertical="center"/>
    </xf>
    <xf numFmtId="165" fontId="15" fillId="58" borderId="24" xfId="0" applyNumberFormat="1" applyFont="1" applyFill="1" applyBorder="1" applyAlignment="1" applyProtection="1">
      <alignment horizontal="right" vertical="center"/>
    </xf>
    <xf numFmtId="165" fontId="15" fillId="58" borderId="0" xfId="0" applyNumberFormat="1" applyFont="1" applyFill="1" applyBorder="1" applyAlignment="1" applyProtection="1">
      <alignment horizontal="right" vertical="center"/>
    </xf>
    <xf numFmtId="165" fontId="15" fillId="58" borderId="26" xfId="0" applyNumberFormat="1" applyFont="1" applyFill="1" applyBorder="1" applyAlignment="1" applyProtection="1">
      <alignment horizontal="right" vertical="center"/>
    </xf>
    <xf numFmtId="165" fontId="16" fillId="58" borderId="24" xfId="0" applyNumberFormat="1" applyFont="1" applyFill="1" applyBorder="1" applyAlignment="1" applyProtection="1">
      <alignment horizontal="right" vertical="center"/>
    </xf>
    <xf numFmtId="1" fontId="16" fillId="58" borderId="10" xfId="0" applyNumberFormat="1" applyFont="1" applyFill="1" applyBorder="1" applyAlignment="1" applyProtection="1">
      <alignment vertical="center"/>
      <protection locked="0"/>
    </xf>
    <xf numFmtId="1" fontId="15" fillId="58" borderId="0" xfId="0" applyNumberFormat="1" applyFont="1" applyFill="1" applyBorder="1" applyAlignment="1" applyProtection="1">
      <alignment vertical="center"/>
      <protection locked="0"/>
    </xf>
    <xf numFmtId="1" fontId="15" fillId="58" borderId="24" xfId="0" applyNumberFormat="1" applyFont="1" applyFill="1" applyBorder="1" applyAlignment="1" applyProtection="1">
      <alignment vertical="center"/>
      <protection locked="0"/>
    </xf>
    <xf numFmtId="165" fontId="16" fillId="58" borderId="10" xfId="0" applyNumberFormat="1" applyFont="1" applyFill="1" applyBorder="1" applyAlignment="1" applyProtection="1">
      <alignment vertical="center"/>
      <protection locked="0"/>
    </xf>
    <xf numFmtId="165" fontId="15" fillId="58" borderId="0" xfId="0" applyNumberFormat="1" applyFont="1" applyFill="1" applyBorder="1" applyAlignment="1" applyProtection="1">
      <alignment vertical="center"/>
      <protection locked="0"/>
    </xf>
    <xf numFmtId="165" fontId="16" fillId="58" borderId="10" xfId="0" applyNumberFormat="1" applyFont="1" applyFill="1" applyBorder="1" applyAlignment="1" applyProtection="1">
      <alignment horizontal="right" vertical="center"/>
      <protection locked="0"/>
    </xf>
    <xf numFmtId="165" fontId="15" fillId="58" borderId="26" xfId="0" applyNumberFormat="1" applyFont="1" applyFill="1" applyBorder="1" applyAlignment="1" applyProtection="1">
      <alignment horizontal="right" vertical="center" wrapText="1"/>
      <protection locked="0"/>
    </xf>
    <xf numFmtId="3" fontId="16" fillId="58" borderId="26" xfId="0" applyNumberFormat="1" applyFont="1" applyFill="1" applyBorder="1" applyAlignment="1" applyProtection="1">
      <alignment horizontal="right" vertical="center"/>
      <protection locked="0"/>
    </xf>
    <xf numFmtId="3" fontId="16" fillId="60" borderId="12" xfId="0" applyNumberFormat="1" applyFont="1" applyFill="1" applyBorder="1" applyAlignment="1" applyProtection="1">
      <alignment horizontal="right" vertical="center"/>
      <protection locked="0"/>
    </xf>
    <xf numFmtId="3" fontId="15" fillId="60" borderId="25" xfId="0" applyNumberFormat="1" applyFont="1" applyFill="1" applyBorder="1" applyAlignment="1" applyProtection="1">
      <alignment horizontal="right" vertical="center"/>
      <protection locked="0"/>
    </xf>
    <xf numFmtId="3" fontId="15" fillId="60" borderId="32" xfId="0" applyNumberFormat="1" applyFont="1" applyFill="1" applyBorder="1" applyAlignment="1" applyProtection="1">
      <alignment horizontal="right" vertical="center"/>
      <protection locked="0"/>
    </xf>
    <xf numFmtId="3" fontId="15" fillId="60" borderId="24" xfId="0" applyNumberFormat="1" applyFont="1" applyFill="1" applyBorder="1" applyAlignment="1" applyProtection="1">
      <alignment horizontal="right" vertical="center"/>
      <protection locked="0"/>
    </xf>
    <xf numFmtId="3" fontId="15" fillId="60" borderId="0" xfId="0" applyNumberFormat="1" applyFont="1" applyFill="1" applyBorder="1" applyAlignment="1" applyProtection="1">
      <alignment horizontal="right" vertical="center"/>
      <protection locked="0"/>
    </xf>
    <xf numFmtId="3" fontId="16" fillId="60" borderId="11" xfId="0" applyNumberFormat="1" applyFont="1" applyFill="1" applyBorder="1" applyAlignment="1" applyProtection="1">
      <alignment vertical="center"/>
      <protection locked="0"/>
    </xf>
    <xf numFmtId="3" fontId="15" fillId="60" borderId="29" xfId="0" applyNumberFormat="1" applyFont="1" applyFill="1" applyBorder="1" applyAlignment="1" applyProtection="1">
      <alignment vertical="center"/>
      <protection locked="0"/>
    </xf>
    <xf numFmtId="3" fontId="15" fillId="60" borderId="29" xfId="0" applyNumberFormat="1" applyFont="1" applyFill="1" applyBorder="1" applyAlignment="1" applyProtection="1">
      <alignment horizontal="right" vertical="center"/>
      <protection locked="0"/>
    </xf>
    <xf numFmtId="3" fontId="15" fillId="60" borderId="30" xfId="0" applyNumberFormat="1" applyFont="1" applyFill="1" applyBorder="1" applyAlignment="1" applyProtection="1">
      <alignment vertical="center"/>
      <protection locked="0"/>
    </xf>
    <xf numFmtId="3" fontId="16" fillId="60" borderId="11" xfId="0" applyNumberFormat="1" applyFont="1" applyFill="1" applyBorder="1" applyAlignment="1" applyProtection="1">
      <alignment horizontal="right" vertical="center"/>
      <protection locked="0"/>
    </xf>
    <xf numFmtId="3" fontId="15" fillId="61" borderId="33" xfId="0" applyNumberFormat="1" applyFont="1" applyFill="1" applyBorder="1" applyAlignment="1" applyProtection="1">
      <alignment horizontal="right" vertical="center" wrapText="1"/>
      <protection locked="0"/>
    </xf>
    <xf numFmtId="3" fontId="15" fillId="58" borderId="29" xfId="0" applyNumberFormat="1" applyFont="1" applyFill="1" applyBorder="1" applyAlignment="1" applyProtection="1">
      <alignment vertical="center"/>
      <protection locked="0"/>
    </xf>
    <xf numFmtId="3" fontId="15" fillId="58" borderId="30" xfId="0" applyNumberFormat="1" applyFont="1" applyFill="1" applyBorder="1" applyAlignment="1" applyProtection="1">
      <alignment vertical="center"/>
      <protection locked="0"/>
    </xf>
    <xf numFmtId="3" fontId="15" fillId="58" borderId="30" xfId="0" applyNumberFormat="1" applyFont="1" applyFill="1" applyBorder="1" applyAlignment="1" applyProtection="1">
      <alignment horizontal="right" vertical="center"/>
      <protection locked="0"/>
    </xf>
    <xf numFmtId="3" fontId="15" fillId="58" borderId="29" xfId="0" applyNumberFormat="1" applyFont="1" applyFill="1" applyBorder="1" applyAlignment="1" applyProtection="1">
      <alignment horizontal="right" vertical="center"/>
      <protection locked="0"/>
    </xf>
    <xf numFmtId="3" fontId="15" fillId="59" borderId="33" xfId="0" applyNumberFormat="1" applyFont="1" applyFill="1" applyBorder="1" applyAlignment="1" applyProtection="1">
      <alignment horizontal="right" vertical="center" wrapText="1"/>
      <protection locked="0"/>
    </xf>
    <xf numFmtId="167" fontId="15" fillId="0" borderId="0" xfId="0" applyNumberFormat="1" applyFont="1" applyProtection="1">
      <protection locked="0"/>
    </xf>
    <xf numFmtId="0" fontId="79" fillId="0" borderId="0" xfId="1665"/>
    <xf numFmtId="0" fontId="16" fillId="0" borderId="0" xfId="0" applyFont="1" applyFill="1" applyAlignment="1">
      <alignment horizontal="left" vertical="center"/>
    </xf>
    <xf numFmtId="3" fontId="15" fillId="58" borderId="25" xfId="0" applyNumberFormat="1" applyFont="1" applyFill="1" applyBorder="1" applyAlignment="1">
      <alignment vertical="center"/>
    </xf>
    <xf numFmtId="3" fontId="15" fillId="58" borderId="25" xfId="0" applyNumberFormat="1" applyFont="1" applyFill="1" applyBorder="1" applyAlignment="1">
      <alignment horizontal="right" vertical="center"/>
    </xf>
    <xf numFmtId="165" fontId="16" fillId="0" borderId="10" xfId="874" applyNumberFormat="1" applyFont="1" applyFill="1" applyBorder="1" applyAlignment="1">
      <alignment horizontal="left" vertical="center"/>
    </xf>
    <xf numFmtId="167" fontId="15" fillId="58" borderId="10" xfId="0" applyNumberFormat="1" applyFont="1" applyFill="1" applyBorder="1" applyAlignment="1" applyProtection="1">
      <alignment vertical="center"/>
      <protection locked="0"/>
    </xf>
    <xf numFmtId="3" fontId="15" fillId="0" borderId="10" xfId="0" applyNumberFormat="1" applyFont="1" applyFill="1" applyBorder="1" applyAlignment="1" applyProtection="1">
      <alignment horizontal="left" vertical="center" wrapText="1" indent="4"/>
      <protection locked="0"/>
    </xf>
    <xf numFmtId="0" fontId="15" fillId="58" borderId="0" xfId="0" applyFont="1" applyFill="1" applyBorder="1" applyAlignment="1">
      <alignment horizontal="right" vertical="center"/>
    </xf>
    <xf numFmtId="0" fontId="81" fillId="58" borderId="0" xfId="0" applyFont="1" applyFill="1" applyAlignment="1">
      <alignment horizontal="right"/>
    </xf>
    <xf numFmtId="167" fontId="15" fillId="58" borderId="0" xfId="0" applyNumberFormat="1" applyFont="1" applyFill="1" applyBorder="1" applyAlignment="1" applyProtection="1">
      <alignment horizontal="right" vertical="center"/>
      <protection locked="0"/>
    </xf>
    <xf numFmtId="0" fontId="15" fillId="0" borderId="0" xfId="0" applyFont="1" applyFill="1" applyBorder="1" applyAlignment="1">
      <alignment vertical="center"/>
    </xf>
    <xf numFmtId="165" fontId="15" fillId="0" borderId="0" xfId="0" applyNumberFormat="1" applyFont="1" applyFill="1" applyBorder="1" applyAlignment="1" applyProtection="1">
      <alignment vertical="center"/>
      <protection locked="0"/>
    </xf>
    <xf numFmtId="167" fontId="16" fillId="0" borderId="0" xfId="0" applyNumberFormat="1" applyFont="1" applyFill="1" applyBorder="1" applyAlignment="1" applyProtection="1">
      <alignment vertical="center"/>
      <protection locked="0"/>
    </xf>
    <xf numFmtId="3" fontId="15" fillId="59" borderId="32" xfId="0" applyNumberFormat="1" applyFont="1" applyFill="1" applyBorder="1" applyAlignment="1" applyProtection="1">
      <alignment horizontal="right" vertical="center" wrapText="1"/>
      <protection locked="0"/>
    </xf>
    <xf numFmtId="167" fontId="16" fillId="58" borderId="11" xfId="0" applyNumberFormat="1" applyFont="1" applyFill="1" applyBorder="1" applyAlignment="1" applyProtection="1">
      <alignment vertical="center"/>
      <protection locked="0"/>
    </xf>
    <xf numFmtId="167" fontId="15" fillId="58" borderId="29" xfId="0" applyNumberFormat="1" applyFont="1" applyFill="1" applyBorder="1" applyAlignment="1" applyProtection="1">
      <alignment vertical="center"/>
      <protection locked="0"/>
    </xf>
    <xf numFmtId="167" fontId="15" fillId="58" borderId="29" xfId="0" applyNumberFormat="1" applyFont="1" applyFill="1" applyBorder="1" applyAlignment="1" applyProtection="1">
      <alignment horizontal="right" vertical="center"/>
      <protection locked="0"/>
    </xf>
    <xf numFmtId="167" fontId="15" fillId="58" borderId="30" xfId="0" applyNumberFormat="1" applyFont="1" applyFill="1" applyBorder="1" applyAlignment="1" applyProtection="1">
      <alignment vertical="center"/>
      <protection locked="0"/>
    </xf>
    <xf numFmtId="167" fontId="16" fillId="58" borderId="11" xfId="0" applyNumberFormat="1" applyFont="1" applyFill="1" applyBorder="1" applyAlignment="1" applyProtection="1">
      <alignment horizontal="right" vertical="center"/>
      <protection locked="0"/>
    </xf>
    <xf numFmtId="167" fontId="15" fillId="58" borderId="33" xfId="0" applyNumberFormat="1" applyFont="1" applyFill="1" applyBorder="1" applyAlignment="1" applyProtection="1">
      <alignment horizontal="right" vertical="center" wrapText="1"/>
      <protection locked="0"/>
    </xf>
    <xf numFmtId="0" fontId="16" fillId="54" borderId="10" xfId="0" applyFont="1" applyFill="1" applyBorder="1" applyAlignment="1">
      <alignment horizontal="left" vertical="center"/>
    </xf>
    <xf numFmtId="167" fontId="15" fillId="60" borderId="25" xfId="0" applyNumberFormat="1" applyFont="1" applyFill="1" applyBorder="1" applyAlignment="1" applyProtection="1">
      <alignment horizontal="right" vertical="center"/>
      <protection locked="0"/>
    </xf>
    <xf numFmtId="3" fontId="16" fillId="0" borderId="30" xfId="0" applyNumberFormat="1" applyFont="1" applyBorder="1" applyAlignment="1" applyProtection="1">
      <alignment horizontal="left" vertical="center" indent="2"/>
      <protection locked="0"/>
    </xf>
    <xf numFmtId="167" fontId="16" fillId="61" borderId="26" xfId="0" applyNumberFormat="1" applyFont="1" applyFill="1" applyBorder="1" applyAlignment="1" applyProtection="1">
      <alignment horizontal="right" vertical="center" wrapText="1"/>
      <protection locked="0"/>
    </xf>
    <xf numFmtId="0" fontId="66" fillId="58" borderId="10" xfId="0" applyFont="1" applyFill="1" applyBorder="1" applyAlignment="1">
      <alignment horizontal="right" vertical="center"/>
    </xf>
    <xf numFmtId="3" fontId="16" fillId="60" borderId="12" xfId="0" applyNumberFormat="1" applyFont="1" applyFill="1" applyBorder="1" applyAlignment="1" applyProtection="1">
      <protection locked="0"/>
    </xf>
    <xf numFmtId="3" fontId="15" fillId="60" borderId="25" xfId="0" applyNumberFormat="1" applyFont="1" applyFill="1" applyBorder="1" applyAlignment="1" applyProtection="1">
      <protection locked="0"/>
    </xf>
    <xf numFmtId="3" fontId="15" fillId="60" borderId="25" xfId="0" applyNumberFormat="1" applyFont="1" applyFill="1" applyBorder="1" applyProtection="1">
      <protection locked="0"/>
    </xf>
    <xf numFmtId="3" fontId="15" fillId="60" borderId="25" xfId="0" applyNumberFormat="1" applyFont="1" applyFill="1" applyBorder="1" applyAlignment="1" applyProtection="1">
      <alignment horizontal="right"/>
      <protection locked="0"/>
    </xf>
    <xf numFmtId="3" fontId="15" fillId="60" borderId="32" xfId="0" applyNumberFormat="1" applyFont="1" applyFill="1" applyBorder="1" applyAlignment="1" applyProtection="1">
      <alignment horizontal="right"/>
      <protection locked="0"/>
    </xf>
    <xf numFmtId="3" fontId="16" fillId="61" borderId="26" xfId="0" applyNumberFormat="1" applyFont="1" applyFill="1" applyBorder="1" applyAlignment="1" applyProtection="1">
      <alignment horizontal="right" vertical="center" wrapText="1"/>
      <protection locked="0"/>
    </xf>
    <xf numFmtId="3" fontId="83" fillId="0" borderId="0" xfId="0" applyNumberFormat="1" applyFont="1" applyBorder="1" applyAlignment="1">
      <alignment horizontal="center"/>
    </xf>
    <xf numFmtId="3" fontId="15" fillId="0" borderId="0" xfId="0" applyNumberFormat="1" applyFont="1" applyFill="1" applyAlignment="1" applyProtection="1">
      <alignment vertical="center"/>
      <protection locked="0"/>
    </xf>
    <xf numFmtId="3" fontId="15" fillId="0" borderId="0" xfId="0" applyNumberFormat="1" applyFont="1" applyFill="1" applyBorder="1" applyAlignment="1" applyProtection="1">
      <alignment vertical="center"/>
      <protection locked="0"/>
    </xf>
    <xf numFmtId="3" fontId="16" fillId="58" borderId="10" xfId="0" applyNumberFormat="1" applyFont="1" applyFill="1" applyBorder="1" applyAlignment="1" applyProtection="1">
      <alignment horizontal="right" vertical="center"/>
      <protection locked="0"/>
    </xf>
    <xf numFmtId="3" fontId="16" fillId="58" borderId="11" xfId="0" applyNumberFormat="1" applyFont="1" applyFill="1" applyBorder="1" applyAlignment="1" applyProtection="1">
      <alignment horizontal="right" vertical="center"/>
      <protection locked="0"/>
    </xf>
    <xf numFmtId="3" fontId="15" fillId="58" borderId="0" xfId="0" applyNumberFormat="1" applyFont="1" applyFill="1" applyAlignment="1">
      <alignment horizontal="right" vertical="center"/>
    </xf>
    <xf numFmtId="3" fontId="16" fillId="60" borderId="12" xfId="0" applyNumberFormat="1" applyFont="1" applyFill="1" applyBorder="1" applyAlignment="1" applyProtection="1">
      <protection locked="0"/>
    </xf>
    <xf numFmtId="3" fontId="15" fillId="60" borderId="25" xfId="0" applyNumberFormat="1" applyFont="1" applyFill="1" applyBorder="1" applyAlignment="1" applyProtection="1">
      <protection locked="0"/>
    </xf>
    <xf numFmtId="3" fontId="15" fillId="60" borderId="25" xfId="0" applyNumberFormat="1" applyFont="1" applyFill="1" applyBorder="1" applyProtection="1">
      <protection locked="0"/>
    </xf>
    <xf numFmtId="3" fontId="15" fillId="60" borderId="25" xfId="0" applyNumberFormat="1" applyFont="1" applyFill="1" applyBorder="1" applyAlignment="1" applyProtection="1">
      <alignment horizontal="right"/>
      <protection locked="0"/>
    </xf>
    <xf numFmtId="3" fontId="15" fillId="60" borderId="32" xfId="0" applyNumberFormat="1" applyFont="1" applyFill="1" applyBorder="1" applyAlignment="1" applyProtection="1">
      <alignment horizontal="right"/>
      <protection locked="0"/>
    </xf>
    <xf numFmtId="3" fontId="15" fillId="58" borderId="29" xfId="0" applyNumberFormat="1" applyFont="1" applyFill="1" applyBorder="1" applyAlignment="1">
      <alignment horizontal="right" vertical="center"/>
    </xf>
    <xf numFmtId="167" fontId="43" fillId="0" borderId="11" xfId="0" applyNumberFormat="1" applyFont="1" applyFill="1" applyBorder="1" applyAlignment="1" applyProtection="1">
      <alignment vertical="center" wrapText="1"/>
    </xf>
    <xf numFmtId="0" fontId="16" fillId="58" borderId="10" xfId="0" applyFont="1" applyFill="1" applyBorder="1" applyAlignment="1">
      <alignment vertical="center"/>
    </xf>
    <xf numFmtId="167" fontId="15" fillId="59" borderId="26" xfId="0" applyNumberFormat="1" applyFont="1" applyFill="1" applyBorder="1" applyAlignment="1" applyProtection="1">
      <alignment horizontal="right" vertical="center" wrapText="1"/>
      <protection locked="0"/>
    </xf>
    <xf numFmtId="167" fontId="15" fillId="59" borderId="33" xfId="0" applyNumberFormat="1" applyFont="1" applyFill="1" applyBorder="1" applyAlignment="1" applyProtection="1">
      <alignment horizontal="right" vertical="center" wrapText="1"/>
      <protection locked="0"/>
    </xf>
    <xf numFmtId="3" fontId="21" fillId="0" borderId="0" xfId="0" applyNumberFormat="1" applyFont="1" applyFill="1" applyBorder="1" applyProtection="1">
      <protection locked="0"/>
    </xf>
    <xf numFmtId="3" fontId="21" fillId="0" borderId="0" xfId="0" applyNumberFormat="1" applyFont="1" applyFill="1" applyProtection="1"/>
    <xf numFmtId="0" fontId="15" fillId="0" borderId="0" xfId="0" applyFont="1" applyFill="1" applyBorder="1" applyAlignment="1">
      <alignment horizontal="left" vertical="center"/>
    </xf>
    <xf numFmtId="165" fontId="16" fillId="0" borderId="11" xfId="0" applyNumberFormat="1" applyFont="1" applyFill="1" applyBorder="1" applyAlignment="1" applyProtection="1">
      <alignment horizontal="left" vertical="center"/>
    </xf>
    <xf numFmtId="3" fontId="15" fillId="58" borderId="0" xfId="0" applyNumberFormat="1" applyFont="1" applyFill="1" applyBorder="1" applyAlignment="1">
      <alignment vertical="center"/>
    </xf>
    <xf numFmtId="3" fontId="0" fillId="0" borderId="0" xfId="0" applyNumberFormat="1"/>
    <xf numFmtId="169" fontId="0" fillId="63" borderId="34" xfId="0" applyNumberFormat="1" applyFont="1" applyFill="1" applyBorder="1" applyAlignment="1">
      <alignment horizontal="right" vertical="top"/>
    </xf>
    <xf numFmtId="170" fontId="0" fillId="63" borderId="34" xfId="0" applyNumberFormat="1" applyFont="1" applyFill="1" applyBorder="1" applyAlignment="1">
      <alignment horizontal="right" vertical="top"/>
    </xf>
    <xf numFmtId="165" fontId="15" fillId="0" borderId="10" xfId="0" applyNumberFormat="1" applyFont="1" applyFill="1" applyBorder="1" applyAlignment="1">
      <alignment horizontal="left" vertical="center" indent="2"/>
    </xf>
    <xf numFmtId="3" fontId="43" fillId="0" borderId="0" xfId="0" applyNumberFormat="1" applyFont="1" applyFill="1" applyBorder="1" applyAlignment="1" applyProtection="1">
      <alignment horizontal="left" vertical="center" wrapText="1"/>
    </xf>
    <xf numFmtId="3" fontId="16" fillId="0" borderId="10" xfId="0" applyNumberFormat="1" applyFont="1" applyFill="1" applyBorder="1" applyAlignment="1" applyProtection="1">
      <alignmen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165" fontId="15" fillId="0" borderId="0" xfId="0" applyNumberFormat="1" applyFont="1" applyFill="1" applyAlignment="1" applyProtection="1"/>
    <xf numFmtId="3" fontId="43" fillId="0" borderId="10" xfId="0" applyNumberFormat="1" applyFont="1" applyFill="1" applyBorder="1" applyAlignment="1" applyProtection="1">
      <alignment vertical="center" wrapText="1"/>
    </xf>
    <xf numFmtId="3" fontId="21" fillId="0" borderId="11" xfId="0" applyNumberFormat="1" applyFont="1" applyFill="1" applyBorder="1" applyAlignment="1" applyProtection="1">
      <alignment horizontal="left" vertical="center" indent="2"/>
    </xf>
    <xf numFmtId="49" fontId="21" fillId="0" borderId="0" xfId="0" applyNumberFormat="1" applyFont="1" applyFill="1" applyAlignment="1"/>
    <xf numFmtId="49" fontId="21" fillId="0" borderId="0" xfId="0" applyNumberFormat="1" applyFont="1" applyFill="1" applyAlignment="1">
      <alignment wrapText="1"/>
    </xf>
    <xf numFmtId="165" fontId="16" fillId="0" borderId="10" xfId="336" applyNumberFormat="1" applyFont="1" applyFill="1" applyBorder="1" applyAlignment="1">
      <alignment horizontal="left" vertical="center" wrapText="1" indent="2"/>
    </xf>
    <xf numFmtId="165" fontId="15" fillId="0" borderId="0" xfId="0" applyNumberFormat="1" applyFont="1" applyFill="1" applyAlignment="1" applyProtection="1">
      <alignment horizontal="left" vertical="center" wrapText="1" indent="2"/>
      <protection locked="0"/>
    </xf>
    <xf numFmtId="165" fontId="15" fillId="0" borderId="10" xfId="0" applyNumberFormat="1" applyFont="1" applyFill="1" applyBorder="1" applyAlignment="1" applyProtection="1">
      <alignment horizontal="left" vertical="center" wrapText="1" indent="6"/>
    </xf>
    <xf numFmtId="0" fontId="15" fillId="0" borderId="11" xfId="0" applyFont="1" applyFill="1" applyBorder="1" applyAlignment="1" applyProtection="1">
      <alignment horizontal="left" vertical="center" wrapText="1" indent="2"/>
    </xf>
    <xf numFmtId="3" fontId="21" fillId="0" borderId="0" xfId="0" applyNumberFormat="1" applyFont="1" applyFill="1" applyBorder="1" applyAlignment="1" applyProtection="1"/>
    <xf numFmtId="3" fontId="15" fillId="0" borderId="0" xfId="0" applyNumberFormat="1" applyFont="1" applyFill="1" applyBorder="1" applyAlignment="1" applyProtection="1">
      <alignment horizontal="left"/>
    </xf>
    <xf numFmtId="0" fontId="76" fillId="0" borderId="0" xfId="0" applyFont="1" applyFill="1" applyBorder="1" applyAlignment="1">
      <alignment horizontal="left" vertical="center"/>
    </xf>
    <xf numFmtId="169" fontId="0" fillId="0" borderId="34" xfId="0" applyNumberFormat="1" applyFont="1" applyFill="1" applyBorder="1" applyAlignment="1">
      <alignment horizontal="right" vertical="top"/>
    </xf>
    <xf numFmtId="3" fontId="16" fillId="0" borderId="10" xfId="874" applyNumberFormat="1" applyFont="1" applyFill="1" applyBorder="1" applyAlignment="1">
      <alignment horizontal="left" vertical="center"/>
    </xf>
    <xf numFmtId="167" fontId="15" fillId="58" borderId="30" xfId="0" applyNumberFormat="1" applyFont="1" applyFill="1" applyBorder="1" applyAlignment="1" applyProtection="1">
      <alignment horizontal="right" vertical="center"/>
      <protection locked="0"/>
    </xf>
    <xf numFmtId="0" fontId="16" fillId="58" borderId="10" xfId="0" applyFont="1" applyFill="1" applyBorder="1" applyAlignment="1">
      <alignment horizontal="right" vertical="center"/>
    </xf>
    <xf numFmtId="0" fontId="16" fillId="58" borderId="11" xfId="0" applyFont="1" applyFill="1" applyBorder="1" applyAlignment="1">
      <alignment horizontal="right" vertical="center"/>
    </xf>
    <xf numFmtId="167" fontId="15" fillId="58" borderId="24" xfId="0" applyNumberFormat="1" applyFont="1" applyFill="1" applyBorder="1" applyAlignment="1" applyProtection="1">
      <alignment horizontal="right" vertical="center"/>
      <protection locked="0"/>
    </xf>
    <xf numFmtId="167" fontId="15" fillId="58" borderId="0" xfId="0" applyNumberFormat="1" applyFont="1" applyFill="1" applyAlignment="1">
      <alignment horizontal="right" vertical="center"/>
    </xf>
    <xf numFmtId="3" fontId="84" fillId="19" borderId="22" xfId="0" applyNumberFormat="1" applyFont="1" applyFill="1" applyBorder="1" applyAlignment="1" applyProtection="1">
      <alignment horizontal="center" vertical="center"/>
    </xf>
    <xf numFmtId="3" fontId="85" fillId="56" borderId="22" xfId="0" applyNumberFormat="1" applyFont="1" applyFill="1" applyBorder="1" applyAlignment="1" applyProtection="1">
      <alignment horizontal="center" vertical="center" wrapText="1"/>
    </xf>
    <xf numFmtId="3" fontId="85" fillId="57" borderId="27" xfId="0" applyNumberFormat="1" applyFont="1" applyFill="1" applyBorder="1" applyAlignment="1" applyProtection="1">
      <alignment horizontal="center" vertical="center"/>
      <protection locked="0"/>
    </xf>
    <xf numFmtId="3" fontId="85" fillId="56" borderId="22" xfId="0" applyNumberFormat="1" applyFont="1" applyFill="1" applyBorder="1" applyAlignment="1" applyProtection="1">
      <alignment horizontal="center" vertical="center"/>
    </xf>
    <xf numFmtId="3" fontId="85" fillId="57" borderId="28" xfId="0" applyNumberFormat="1" applyFont="1" applyFill="1" applyBorder="1" applyAlignment="1" applyProtection="1">
      <alignment horizontal="center" vertical="center"/>
      <protection locked="0"/>
    </xf>
    <xf numFmtId="3" fontId="86" fillId="0" borderId="0" xfId="0" applyNumberFormat="1" applyFont="1" applyProtection="1">
      <protection locked="0"/>
    </xf>
    <xf numFmtId="167" fontId="16" fillId="0" borderId="0" xfId="0" applyNumberFormat="1" applyFont="1" applyFill="1" applyBorder="1" applyAlignment="1" applyProtection="1">
      <alignment horizontal="right" vertical="center"/>
      <protection locked="0"/>
    </xf>
    <xf numFmtId="167" fontId="15" fillId="0" borderId="0" xfId="0" applyNumberFormat="1" applyFont="1" applyFill="1" applyBorder="1" applyAlignment="1" applyProtection="1">
      <alignment horizontal="right" vertical="center"/>
      <protection locked="0"/>
    </xf>
    <xf numFmtId="0" fontId="66" fillId="0" borderId="0" xfId="0" applyFont="1" applyFill="1" applyBorder="1" applyAlignment="1">
      <alignment horizontal="right" vertical="center"/>
    </xf>
    <xf numFmtId="167" fontId="15" fillId="0" borderId="0" xfId="0" applyNumberFormat="1" applyFont="1" applyFill="1" applyBorder="1" applyAlignment="1" applyProtection="1">
      <alignment horizontal="right" vertical="center" wrapText="1"/>
      <protection locked="0"/>
    </xf>
    <xf numFmtId="0" fontId="15" fillId="0" borderId="11" xfId="69" applyFont="1" applyFill="1" applyBorder="1" applyAlignment="1" applyProtection="1">
      <alignment horizontal="left" vertical="center" indent="2"/>
    </xf>
    <xf numFmtId="3" fontId="15" fillId="0" borderId="0" xfId="0" applyNumberFormat="1" applyFont="1" applyAlignment="1" applyProtection="1">
      <alignment wrapText="1"/>
    </xf>
    <xf numFmtId="167" fontId="16" fillId="58" borderId="10" xfId="0" applyNumberFormat="1" applyFont="1" applyFill="1" applyBorder="1" applyAlignment="1" applyProtection="1">
      <alignment horizontal="right" vertical="center"/>
    </xf>
    <xf numFmtId="167" fontId="15" fillId="58" borderId="0" xfId="0" applyNumberFormat="1" applyFont="1" applyFill="1" applyBorder="1" applyAlignment="1" applyProtection="1">
      <alignment vertical="center"/>
    </xf>
    <xf numFmtId="167" fontId="15" fillId="58" borderId="0" xfId="0" applyNumberFormat="1" applyFont="1" applyFill="1" applyBorder="1" applyAlignment="1" applyProtection="1">
      <alignment horizontal="right" vertical="center"/>
    </xf>
    <xf numFmtId="167" fontId="15" fillId="58" borderId="26" xfId="0" applyNumberFormat="1" applyFont="1" applyFill="1" applyBorder="1" applyAlignment="1" applyProtection="1">
      <alignment horizontal="right" vertical="center"/>
    </xf>
    <xf numFmtId="165" fontId="15" fillId="0" borderId="12" xfId="0" applyNumberFormat="1" applyFont="1" applyFill="1" applyBorder="1" applyAlignment="1" applyProtection="1">
      <alignment vertical="center"/>
    </xf>
    <xf numFmtId="167" fontId="16" fillId="58" borderId="12" xfId="0" applyNumberFormat="1" applyFont="1" applyFill="1" applyBorder="1" applyAlignment="1" applyProtection="1">
      <alignment horizontal="right" vertical="center"/>
    </xf>
    <xf numFmtId="167" fontId="15" fillId="58" borderId="25" xfId="0" applyNumberFormat="1" applyFont="1" applyFill="1" applyBorder="1" applyAlignment="1" applyProtection="1">
      <alignment vertical="center"/>
    </xf>
    <xf numFmtId="167" fontId="15" fillId="58" borderId="25" xfId="0" applyNumberFormat="1" applyFont="1" applyFill="1" applyBorder="1" applyAlignment="1" applyProtection="1">
      <alignment horizontal="right" vertical="center"/>
    </xf>
    <xf numFmtId="167" fontId="15" fillId="58" borderId="32" xfId="0" applyNumberFormat="1" applyFont="1" applyFill="1" applyBorder="1" applyAlignment="1" applyProtection="1">
      <alignment horizontal="right" vertical="center"/>
    </xf>
    <xf numFmtId="167" fontId="16" fillId="58" borderId="12" xfId="0" applyNumberFormat="1" applyFont="1" applyFill="1" applyBorder="1" applyAlignment="1" applyProtection="1">
      <alignment horizontal="right" vertical="center"/>
      <protection locked="0"/>
    </xf>
    <xf numFmtId="167" fontId="15" fillId="58" borderId="31" xfId="0" applyNumberFormat="1" applyFont="1" applyFill="1" applyBorder="1" applyAlignment="1" applyProtection="1">
      <alignment horizontal="right" vertical="center"/>
      <protection locked="0"/>
    </xf>
    <xf numFmtId="167" fontId="15" fillId="58" borderId="32" xfId="0" applyNumberFormat="1" applyFont="1" applyFill="1" applyBorder="1" applyAlignment="1" applyProtection="1">
      <alignment horizontal="right" vertical="center" wrapText="1"/>
      <protection locked="0"/>
    </xf>
    <xf numFmtId="3" fontId="16" fillId="58" borderId="10" xfId="0" applyNumberFormat="1" applyFont="1" applyFill="1" applyBorder="1" applyAlignment="1" applyProtection="1">
      <alignment horizontal="right" vertical="top"/>
    </xf>
    <xf numFmtId="3" fontId="15" fillId="58" borderId="0" xfId="0" applyNumberFormat="1" applyFont="1" applyFill="1" applyBorder="1" applyAlignment="1" applyProtection="1">
      <alignment vertical="top"/>
    </xf>
    <xf numFmtId="3" fontId="15" fillId="58" borderId="0" xfId="0" applyNumberFormat="1" applyFont="1" applyFill="1" applyBorder="1" applyAlignment="1" applyProtection="1">
      <alignment horizontal="right" vertical="top"/>
    </xf>
    <xf numFmtId="3" fontId="15" fillId="58" borderId="26" xfId="0" applyNumberFormat="1" applyFont="1" applyFill="1" applyBorder="1" applyAlignment="1" applyProtection="1">
      <alignment horizontal="right" vertical="top"/>
    </xf>
    <xf numFmtId="3" fontId="15" fillId="58" borderId="24" xfId="0" applyNumberFormat="1" applyFont="1" applyFill="1" applyBorder="1" applyAlignment="1" applyProtection="1">
      <alignment horizontal="right" vertical="top"/>
      <protection locked="0"/>
    </xf>
    <xf numFmtId="3" fontId="15" fillId="58" borderId="26" xfId="0" applyNumberFormat="1" applyFont="1" applyFill="1" applyBorder="1" applyAlignment="1" applyProtection="1">
      <alignment horizontal="right" vertical="top" wrapText="1"/>
      <protection locked="0"/>
    </xf>
    <xf numFmtId="167" fontId="15" fillId="58" borderId="29" xfId="0" applyNumberFormat="1" applyFont="1" applyFill="1" applyBorder="1" applyAlignment="1" applyProtection="1">
      <alignment vertical="center"/>
    </xf>
    <xf numFmtId="3" fontId="85" fillId="57" borderId="25" xfId="0" applyNumberFormat="1" applyFont="1" applyFill="1" applyBorder="1" applyAlignment="1" applyProtection="1">
      <alignment horizontal="center" vertical="center"/>
      <protection locked="0"/>
    </xf>
    <xf numFmtId="3" fontId="15" fillId="58" borderId="26" xfId="0" applyNumberFormat="1" applyFont="1" applyFill="1" applyBorder="1" applyAlignment="1" applyProtection="1">
      <alignment horizontal="right" vertical="center"/>
      <protection locked="0"/>
    </xf>
    <xf numFmtId="3" fontId="15" fillId="58" borderId="24" xfId="0" applyNumberFormat="1" applyFont="1" applyFill="1" applyBorder="1" applyAlignment="1">
      <alignment vertical="center"/>
    </xf>
    <xf numFmtId="3" fontId="15" fillId="58" borderId="30" xfId="0" applyNumberFormat="1" applyFont="1" applyFill="1" applyBorder="1" applyAlignment="1">
      <alignment vertical="center"/>
    </xf>
    <xf numFmtId="3" fontId="15" fillId="58" borderId="33" xfId="0" applyNumberFormat="1" applyFont="1" applyFill="1" applyBorder="1" applyAlignment="1" applyProtection="1">
      <alignment horizontal="right" vertical="center"/>
      <protection locked="0"/>
    </xf>
    <xf numFmtId="20" fontId="16" fillId="0" borderId="10" xfId="0" applyNumberFormat="1" applyFont="1" applyFill="1" applyBorder="1" applyAlignment="1" applyProtection="1">
      <alignment vertical="center" wrapText="1"/>
    </xf>
    <xf numFmtId="0" fontId="15" fillId="0" borderId="10" xfId="1666" applyFont="1" applyBorder="1" applyAlignment="1" applyProtection="1">
      <alignment horizontal="left" vertical="center" indent="4"/>
      <protection locked="0"/>
    </xf>
    <xf numFmtId="0" fontId="15" fillId="0" borderId="11" xfId="1666" applyFont="1" applyBorder="1" applyAlignment="1" applyProtection="1">
      <alignment horizontal="left" vertical="center" indent="4"/>
      <protection locked="0"/>
    </xf>
    <xf numFmtId="167" fontId="15" fillId="0" borderId="0" xfId="0" applyNumberFormat="1" applyFont="1" applyAlignment="1" applyProtection="1">
      <alignment vertical="center"/>
      <protection locked="0"/>
    </xf>
    <xf numFmtId="3" fontId="71" fillId="58" borderId="0" xfId="0" applyNumberFormat="1" applyFont="1" applyFill="1" applyAlignment="1">
      <alignment vertical="center"/>
    </xf>
    <xf numFmtId="3" fontId="15" fillId="58" borderId="33" xfId="0" applyNumberFormat="1" applyFont="1" applyFill="1" applyBorder="1" applyAlignment="1">
      <alignment vertical="center"/>
    </xf>
    <xf numFmtId="3" fontId="15" fillId="58" borderId="30" xfId="0" applyNumberFormat="1" applyFont="1" applyFill="1" applyBorder="1" applyAlignment="1">
      <alignment horizontal="right" vertical="center"/>
    </xf>
    <xf numFmtId="3" fontId="15" fillId="58" borderId="33" xfId="0" applyNumberFormat="1" applyFont="1" applyFill="1" applyBorder="1" applyAlignment="1">
      <alignment horizontal="right" vertical="center"/>
    </xf>
    <xf numFmtId="3" fontId="16" fillId="58" borderId="0" xfId="0" applyNumberFormat="1" applyFont="1" applyFill="1" applyAlignment="1">
      <alignment horizontal="right" vertical="center"/>
    </xf>
    <xf numFmtId="0" fontId="15" fillId="60" borderId="29" xfId="0" applyNumberFormat="1" applyFont="1" applyFill="1" applyBorder="1" applyAlignment="1" applyProtection="1">
      <alignment vertical="center"/>
      <protection locked="0"/>
    </xf>
    <xf numFmtId="3" fontId="15" fillId="64" borderId="0" xfId="0" applyNumberFormat="1" applyFont="1" applyFill="1" applyAlignment="1" applyProtection="1">
      <alignment vertical="center"/>
      <protection locked="0"/>
    </xf>
    <xf numFmtId="3" fontId="15" fillId="58" borderId="31" xfId="0" applyNumberFormat="1" applyFont="1" applyFill="1" applyBorder="1" applyAlignment="1">
      <alignment vertical="center"/>
    </xf>
    <xf numFmtId="166" fontId="15" fillId="0" borderId="10" xfId="0" applyNumberFormat="1" applyFont="1" applyFill="1" applyBorder="1" applyAlignment="1" applyProtection="1">
      <alignment horizontal="left" vertical="center"/>
    </xf>
    <xf numFmtId="3" fontId="15" fillId="58" borderId="0" xfId="0" applyNumberFormat="1" applyFont="1" applyFill="1" applyAlignment="1">
      <alignment vertical="center"/>
    </xf>
    <xf numFmtId="0" fontId="79" fillId="0" borderId="0" xfId="1665" applyAlignment="1">
      <alignment vertical="center"/>
    </xf>
    <xf numFmtId="0" fontId="0" fillId="0" borderId="0" xfId="0" applyAlignment="1">
      <alignment vertical="center"/>
    </xf>
    <xf numFmtId="0" fontId="79" fillId="0" borderId="0" xfId="1665" applyAlignment="1" applyProtection="1">
      <alignment vertical="center"/>
    </xf>
    <xf numFmtId="3" fontId="15" fillId="65" borderId="0" xfId="0" applyNumberFormat="1" applyFont="1" applyFill="1" applyBorder="1" applyAlignment="1">
      <alignment vertical="center"/>
    </xf>
    <xf numFmtId="0" fontId="15" fillId="65" borderId="0" xfId="0" applyFont="1" applyFill="1" applyBorder="1" applyAlignment="1">
      <alignment vertical="center"/>
    </xf>
    <xf numFmtId="3" fontId="65" fillId="0" borderId="0" xfId="0" applyNumberFormat="1" applyFont="1" applyFill="1" applyBorder="1" applyAlignment="1" applyProtection="1">
      <alignment vertical="center" wrapText="1"/>
    </xf>
    <xf numFmtId="0" fontId="0" fillId="58" borderId="0" xfId="0" applyFont="1" applyFill="1" applyAlignment="1">
      <alignment vertical="center"/>
    </xf>
    <xf numFmtId="3" fontId="16" fillId="58" borderId="0" xfId="0" applyNumberFormat="1" applyFont="1" applyFill="1" applyAlignment="1">
      <alignment vertical="center"/>
    </xf>
    <xf numFmtId="3" fontId="15" fillId="58" borderId="30" xfId="0" applyNumberFormat="1" applyFont="1" applyFill="1" applyBorder="1" applyAlignment="1" applyProtection="1">
      <alignment horizontal="center" vertical="center"/>
      <protection locked="0"/>
    </xf>
    <xf numFmtId="0" fontId="0" fillId="58" borderId="0" xfId="0" applyFont="1" applyFill="1"/>
    <xf numFmtId="3" fontId="15" fillId="58" borderId="0" xfId="0" applyNumberFormat="1" applyFont="1" applyFill="1" applyAlignment="1" applyProtection="1">
      <alignment horizontal="right" vertical="center"/>
      <protection locked="0"/>
    </xf>
    <xf numFmtId="3" fontId="15" fillId="0" borderId="0" xfId="95" applyNumberFormat="1" applyFont="1" applyFill="1" applyBorder="1" applyAlignment="1" applyProtection="1">
      <alignment vertical="center" wrapText="1"/>
    </xf>
    <xf numFmtId="3" fontId="15" fillId="0" borderId="0" xfId="0" applyNumberFormat="1" applyFont="1" applyFill="1" applyAlignment="1" applyProtection="1">
      <alignment horizontal="left" wrapText="1"/>
    </xf>
    <xf numFmtId="3" fontId="21" fillId="0" borderId="0" xfId="0" applyNumberFormat="1" applyFont="1" applyFill="1" applyBorder="1" applyProtection="1"/>
    <xf numFmtId="0" fontId="0" fillId="58" borderId="0" xfId="0" applyFill="1"/>
  </cellXfs>
  <cellStyles count="28388">
    <cellStyle name="20 % - Accent1" xfId="1" builtinId="30" customBuiltin="1"/>
    <cellStyle name="20 % - Accent1 2" xfId="2"/>
    <cellStyle name="20 % - Accent1 2 10" xfId="482"/>
    <cellStyle name="20 % - Accent1 2 10 10" xfId="2062"/>
    <cellStyle name="20 % - Accent1 2 10 10 2" xfId="16209"/>
    <cellStyle name="20 % - Accent1 2 10 11" xfId="14637"/>
    <cellStyle name="20 % - Accent1 2 10 2" xfId="1272"/>
    <cellStyle name="20 % - Accent1 2 10 2 2" xfId="9135"/>
    <cellStyle name="20 % - Accent1 2 10 2 2 2" xfId="23279"/>
    <cellStyle name="20 % - Accent1 2 10 2 3" xfId="2847"/>
    <cellStyle name="20 % - Accent1 2 10 2 3 2" xfId="16994"/>
    <cellStyle name="20 % - Accent1 2 10 2 4" xfId="15422"/>
    <cellStyle name="20 % - Accent1 2 10 3" xfId="3632"/>
    <cellStyle name="20 % - Accent1 2 10 3 2" xfId="9920"/>
    <cellStyle name="20 % - Accent1 2 10 3 2 2" xfId="24064"/>
    <cellStyle name="20 % - Accent1 2 10 3 3" xfId="17779"/>
    <cellStyle name="20 % - Accent1 2 10 4" xfId="4417"/>
    <cellStyle name="20 % - Accent1 2 10 4 2" xfId="10705"/>
    <cellStyle name="20 % - Accent1 2 10 4 2 2" xfId="24849"/>
    <cellStyle name="20 % - Accent1 2 10 4 3" xfId="18564"/>
    <cellStyle name="20 % - Accent1 2 10 5" xfId="5206"/>
    <cellStyle name="20 % - Accent1 2 10 5 2" xfId="11494"/>
    <cellStyle name="20 % - Accent1 2 10 5 2 2" xfId="25638"/>
    <cellStyle name="20 % - Accent1 2 10 5 3" xfId="19353"/>
    <cellStyle name="20 % - Accent1 2 10 6" xfId="5995"/>
    <cellStyle name="20 % - Accent1 2 10 6 2" xfId="12280"/>
    <cellStyle name="20 % - Accent1 2 10 6 2 2" xfId="26424"/>
    <cellStyle name="20 % - Accent1 2 10 6 3" xfId="20139"/>
    <cellStyle name="20 % - Accent1 2 10 7" xfId="6781"/>
    <cellStyle name="20 % - Accent1 2 10 7 2" xfId="13066"/>
    <cellStyle name="20 % - Accent1 2 10 7 2 2" xfId="27210"/>
    <cellStyle name="20 % - Accent1 2 10 7 3" xfId="20925"/>
    <cellStyle name="20 % - Accent1 2 10 8" xfId="7565"/>
    <cellStyle name="20 % - Accent1 2 10 8 2" xfId="13850"/>
    <cellStyle name="20 % - Accent1 2 10 8 2 2" xfId="27994"/>
    <cellStyle name="20 % - Accent1 2 10 8 3" xfId="21709"/>
    <cellStyle name="20 % - Accent1 2 10 9" xfId="8350"/>
    <cellStyle name="20 % - Accent1 2 10 9 2" xfId="22494"/>
    <cellStyle name="20 % - Accent1 2 11" xfId="880"/>
    <cellStyle name="20 % - Accent1 2 11 2" xfId="8743"/>
    <cellStyle name="20 % - Accent1 2 11 2 2" xfId="22887"/>
    <cellStyle name="20 % - Accent1 2 11 3" xfId="2455"/>
    <cellStyle name="20 % - Accent1 2 11 3 2" xfId="16602"/>
    <cellStyle name="20 % - Accent1 2 11 4" xfId="15030"/>
    <cellStyle name="20 % - Accent1 2 12" xfId="3240"/>
    <cellStyle name="20 % - Accent1 2 12 2" xfId="9528"/>
    <cellStyle name="20 % - Accent1 2 12 2 2" xfId="23672"/>
    <cellStyle name="20 % - Accent1 2 12 3" xfId="17387"/>
    <cellStyle name="20 % - Accent1 2 13" xfId="4025"/>
    <cellStyle name="20 % - Accent1 2 13 2" xfId="10313"/>
    <cellStyle name="20 % - Accent1 2 13 2 2" xfId="24457"/>
    <cellStyle name="20 % - Accent1 2 13 3" xfId="18172"/>
    <cellStyle name="20 % - Accent1 2 14" xfId="4814"/>
    <cellStyle name="20 % - Accent1 2 14 2" xfId="11102"/>
    <cellStyle name="20 % - Accent1 2 14 2 2" xfId="25246"/>
    <cellStyle name="20 % - Accent1 2 14 3" xfId="18961"/>
    <cellStyle name="20 % - Accent1 2 15" xfId="5603"/>
    <cellStyle name="20 % - Accent1 2 15 2" xfId="11888"/>
    <cellStyle name="20 % - Accent1 2 15 2 2" xfId="26032"/>
    <cellStyle name="20 % - Accent1 2 15 3" xfId="19747"/>
    <cellStyle name="20 % - Accent1 2 16" xfId="6389"/>
    <cellStyle name="20 % - Accent1 2 16 2" xfId="12674"/>
    <cellStyle name="20 % - Accent1 2 16 2 2" xfId="26818"/>
    <cellStyle name="20 % - Accent1 2 16 3" xfId="20533"/>
    <cellStyle name="20 % - Accent1 2 17" xfId="7173"/>
    <cellStyle name="20 % - Accent1 2 17 2" xfId="13458"/>
    <cellStyle name="20 % - Accent1 2 17 2 2" xfId="27602"/>
    <cellStyle name="20 % - Accent1 2 17 3" xfId="21317"/>
    <cellStyle name="20 % - Accent1 2 18" xfId="7958"/>
    <cellStyle name="20 % - Accent1 2 18 2" xfId="22102"/>
    <cellStyle name="20 % - Accent1 2 19" xfId="1670"/>
    <cellStyle name="20 % - Accent1 2 19 2" xfId="15817"/>
    <cellStyle name="20 % - Accent1 2 2" xfId="96"/>
    <cellStyle name="20 % - Accent1 2 2 10" xfId="894"/>
    <cellStyle name="20 % - Accent1 2 2 10 2" xfId="8757"/>
    <cellStyle name="20 % - Accent1 2 2 10 2 2" xfId="22901"/>
    <cellStyle name="20 % - Accent1 2 2 10 3" xfId="2469"/>
    <cellStyle name="20 % - Accent1 2 2 10 3 2" xfId="16616"/>
    <cellStyle name="20 % - Accent1 2 2 10 4" xfId="15044"/>
    <cellStyle name="20 % - Accent1 2 2 11" xfId="3254"/>
    <cellStyle name="20 % - Accent1 2 2 11 2" xfId="9542"/>
    <cellStyle name="20 % - Accent1 2 2 11 2 2" xfId="23686"/>
    <cellStyle name="20 % - Accent1 2 2 11 3" xfId="17401"/>
    <cellStyle name="20 % - Accent1 2 2 12" xfId="4039"/>
    <cellStyle name="20 % - Accent1 2 2 12 2" xfId="10327"/>
    <cellStyle name="20 % - Accent1 2 2 12 2 2" xfId="24471"/>
    <cellStyle name="20 % - Accent1 2 2 12 3" xfId="18186"/>
    <cellStyle name="20 % - Accent1 2 2 13" xfId="4828"/>
    <cellStyle name="20 % - Accent1 2 2 13 2" xfId="11116"/>
    <cellStyle name="20 % - Accent1 2 2 13 2 2" xfId="25260"/>
    <cellStyle name="20 % - Accent1 2 2 13 3" xfId="18975"/>
    <cellStyle name="20 % - Accent1 2 2 14" xfId="5617"/>
    <cellStyle name="20 % - Accent1 2 2 14 2" xfId="11902"/>
    <cellStyle name="20 % - Accent1 2 2 14 2 2" xfId="26046"/>
    <cellStyle name="20 % - Accent1 2 2 14 3" xfId="19761"/>
    <cellStyle name="20 % - Accent1 2 2 15" xfId="6403"/>
    <cellStyle name="20 % - Accent1 2 2 15 2" xfId="12688"/>
    <cellStyle name="20 % - Accent1 2 2 15 2 2" xfId="26832"/>
    <cellStyle name="20 % - Accent1 2 2 15 3" xfId="20547"/>
    <cellStyle name="20 % - Accent1 2 2 16" xfId="7187"/>
    <cellStyle name="20 % - Accent1 2 2 16 2" xfId="13472"/>
    <cellStyle name="20 % - Accent1 2 2 16 2 2" xfId="27616"/>
    <cellStyle name="20 % - Accent1 2 2 16 3" xfId="21331"/>
    <cellStyle name="20 % - Accent1 2 2 17" xfId="7972"/>
    <cellStyle name="20 % - Accent1 2 2 17 2" xfId="22116"/>
    <cellStyle name="20 % - Accent1 2 2 18" xfId="1684"/>
    <cellStyle name="20 % - Accent1 2 2 18 2" xfId="15831"/>
    <cellStyle name="20 % - Accent1 2 2 19" xfId="14259"/>
    <cellStyle name="20 % - Accent1 2 2 2" xfId="127"/>
    <cellStyle name="20 % - Accent1 2 2 2 10" xfId="7215"/>
    <cellStyle name="20 % - Accent1 2 2 2 10 2" xfId="13500"/>
    <cellStyle name="20 % - Accent1 2 2 2 10 2 2" xfId="27644"/>
    <cellStyle name="20 % - Accent1 2 2 2 10 3" xfId="21359"/>
    <cellStyle name="20 % - Accent1 2 2 2 11" xfId="8000"/>
    <cellStyle name="20 % - Accent1 2 2 2 11 2" xfId="22144"/>
    <cellStyle name="20 % - Accent1 2 2 2 12" xfId="1712"/>
    <cellStyle name="20 % - Accent1 2 2 2 12 2" xfId="15859"/>
    <cellStyle name="20 % - Accent1 2 2 2 13" xfId="14287"/>
    <cellStyle name="20 % - Accent1 2 2 2 2" xfId="323"/>
    <cellStyle name="20 % - Accent1 2 2 2 2 10" xfId="8196"/>
    <cellStyle name="20 % - Accent1 2 2 2 2 10 2" xfId="22340"/>
    <cellStyle name="20 % - Accent1 2 2 2 2 11" xfId="1908"/>
    <cellStyle name="20 % - Accent1 2 2 2 2 11 2" xfId="16055"/>
    <cellStyle name="20 % - Accent1 2 2 2 2 12" xfId="14483"/>
    <cellStyle name="20 % - Accent1 2 2 2 2 2" xfId="720"/>
    <cellStyle name="20 % - Accent1 2 2 2 2 2 10" xfId="2300"/>
    <cellStyle name="20 % - Accent1 2 2 2 2 2 10 2" xfId="16447"/>
    <cellStyle name="20 % - Accent1 2 2 2 2 2 11" xfId="14875"/>
    <cellStyle name="20 % - Accent1 2 2 2 2 2 2" xfId="1510"/>
    <cellStyle name="20 % - Accent1 2 2 2 2 2 2 2" xfId="9373"/>
    <cellStyle name="20 % - Accent1 2 2 2 2 2 2 2 2" xfId="23517"/>
    <cellStyle name="20 % - Accent1 2 2 2 2 2 2 3" xfId="3085"/>
    <cellStyle name="20 % - Accent1 2 2 2 2 2 2 3 2" xfId="17232"/>
    <cellStyle name="20 % - Accent1 2 2 2 2 2 2 4" xfId="15660"/>
    <cellStyle name="20 % - Accent1 2 2 2 2 2 3" xfId="3870"/>
    <cellStyle name="20 % - Accent1 2 2 2 2 2 3 2" xfId="10158"/>
    <cellStyle name="20 % - Accent1 2 2 2 2 2 3 2 2" xfId="24302"/>
    <cellStyle name="20 % - Accent1 2 2 2 2 2 3 3" xfId="18017"/>
    <cellStyle name="20 % - Accent1 2 2 2 2 2 4" xfId="4655"/>
    <cellStyle name="20 % - Accent1 2 2 2 2 2 4 2" xfId="10943"/>
    <cellStyle name="20 % - Accent1 2 2 2 2 2 4 2 2" xfId="25087"/>
    <cellStyle name="20 % - Accent1 2 2 2 2 2 4 3" xfId="18802"/>
    <cellStyle name="20 % - Accent1 2 2 2 2 2 5" xfId="5444"/>
    <cellStyle name="20 % - Accent1 2 2 2 2 2 5 2" xfId="11732"/>
    <cellStyle name="20 % - Accent1 2 2 2 2 2 5 2 2" xfId="25876"/>
    <cellStyle name="20 % - Accent1 2 2 2 2 2 5 3" xfId="19591"/>
    <cellStyle name="20 % - Accent1 2 2 2 2 2 6" xfId="6233"/>
    <cellStyle name="20 % - Accent1 2 2 2 2 2 6 2" xfId="12518"/>
    <cellStyle name="20 % - Accent1 2 2 2 2 2 6 2 2" xfId="26662"/>
    <cellStyle name="20 % - Accent1 2 2 2 2 2 6 3" xfId="20377"/>
    <cellStyle name="20 % - Accent1 2 2 2 2 2 7" xfId="7019"/>
    <cellStyle name="20 % - Accent1 2 2 2 2 2 7 2" xfId="13304"/>
    <cellStyle name="20 % - Accent1 2 2 2 2 2 7 2 2" xfId="27448"/>
    <cellStyle name="20 % - Accent1 2 2 2 2 2 7 3" xfId="21163"/>
    <cellStyle name="20 % - Accent1 2 2 2 2 2 8" xfId="7803"/>
    <cellStyle name="20 % - Accent1 2 2 2 2 2 8 2" xfId="14088"/>
    <cellStyle name="20 % - Accent1 2 2 2 2 2 8 2 2" xfId="28232"/>
    <cellStyle name="20 % - Accent1 2 2 2 2 2 8 3" xfId="21947"/>
    <cellStyle name="20 % - Accent1 2 2 2 2 2 9" xfId="8588"/>
    <cellStyle name="20 % - Accent1 2 2 2 2 2 9 2" xfId="22732"/>
    <cellStyle name="20 % - Accent1 2 2 2 2 3" xfId="1118"/>
    <cellStyle name="20 % - Accent1 2 2 2 2 3 2" xfId="8981"/>
    <cellStyle name="20 % - Accent1 2 2 2 2 3 2 2" xfId="23125"/>
    <cellStyle name="20 % - Accent1 2 2 2 2 3 3" xfId="2693"/>
    <cellStyle name="20 % - Accent1 2 2 2 2 3 3 2" xfId="16840"/>
    <cellStyle name="20 % - Accent1 2 2 2 2 3 4" xfId="15268"/>
    <cellStyle name="20 % - Accent1 2 2 2 2 4" xfId="3478"/>
    <cellStyle name="20 % - Accent1 2 2 2 2 4 2" xfId="9766"/>
    <cellStyle name="20 % - Accent1 2 2 2 2 4 2 2" xfId="23910"/>
    <cellStyle name="20 % - Accent1 2 2 2 2 4 3" xfId="17625"/>
    <cellStyle name="20 % - Accent1 2 2 2 2 5" xfId="4263"/>
    <cellStyle name="20 % - Accent1 2 2 2 2 5 2" xfId="10551"/>
    <cellStyle name="20 % - Accent1 2 2 2 2 5 2 2" xfId="24695"/>
    <cellStyle name="20 % - Accent1 2 2 2 2 5 3" xfId="18410"/>
    <cellStyle name="20 % - Accent1 2 2 2 2 6" xfId="5052"/>
    <cellStyle name="20 % - Accent1 2 2 2 2 6 2" xfId="11340"/>
    <cellStyle name="20 % - Accent1 2 2 2 2 6 2 2" xfId="25484"/>
    <cellStyle name="20 % - Accent1 2 2 2 2 6 3" xfId="19199"/>
    <cellStyle name="20 % - Accent1 2 2 2 2 7" xfId="5841"/>
    <cellStyle name="20 % - Accent1 2 2 2 2 7 2" xfId="12126"/>
    <cellStyle name="20 % - Accent1 2 2 2 2 7 2 2" xfId="26270"/>
    <cellStyle name="20 % - Accent1 2 2 2 2 7 3" xfId="19985"/>
    <cellStyle name="20 % - Accent1 2 2 2 2 8" xfId="6627"/>
    <cellStyle name="20 % - Accent1 2 2 2 2 8 2" xfId="12912"/>
    <cellStyle name="20 % - Accent1 2 2 2 2 8 2 2" xfId="27056"/>
    <cellStyle name="20 % - Accent1 2 2 2 2 8 3" xfId="20771"/>
    <cellStyle name="20 % - Accent1 2 2 2 2 9" xfId="7411"/>
    <cellStyle name="20 % - Accent1 2 2 2 2 9 2" xfId="13696"/>
    <cellStyle name="20 % - Accent1 2 2 2 2 9 2 2" xfId="27840"/>
    <cellStyle name="20 % - Accent1 2 2 2 2 9 3" xfId="21555"/>
    <cellStyle name="20 % - Accent1 2 2 2 3" xfId="524"/>
    <cellStyle name="20 % - Accent1 2 2 2 3 10" xfId="2104"/>
    <cellStyle name="20 % - Accent1 2 2 2 3 10 2" xfId="16251"/>
    <cellStyle name="20 % - Accent1 2 2 2 3 11" xfId="14679"/>
    <cellStyle name="20 % - Accent1 2 2 2 3 2" xfId="1314"/>
    <cellStyle name="20 % - Accent1 2 2 2 3 2 2" xfId="9177"/>
    <cellStyle name="20 % - Accent1 2 2 2 3 2 2 2" xfId="23321"/>
    <cellStyle name="20 % - Accent1 2 2 2 3 2 3" xfId="2889"/>
    <cellStyle name="20 % - Accent1 2 2 2 3 2 3 2" xfId="17036"/>
    <cellStyle name="20 % - Accent1 2 2 2 3 2 4" xfId="15464"/>
    <cellStyle name="20 % - Accent1 2 2 2 3 3" xfId="3674"/>
    <cellStyle name="20 % - Accent1 2 2 2 3 3 2" xfId="9962"/>
    <cellStyle name="20 % - Accent1 2 2 2 3 3 2 2" xfId="24106"/>
    <cellStyle name="20 % - Accent1 2 2 2 3 3 3" xfId="17821"/>
    <cellStyle name="20 % - Accent1 2 2 2 3 4" xfId="4459"/>
    <cellStyle name="20 % - Accent1 2 2 2 3 4 2" xfId="10747"/>
    <cellStyle name="20 % - Accent1 2 2 2 3 4 2 2" xfId="24891"/>
    <cellStyle name="20 % - Accent1 2 2 2 3 4 3" xfId="18606"/>
    <cellStyle name="20 % - Accent1 2 2 2 3 5" xfId="5248"/>
    <cellStyle name="20 % - Accent1 2 2 2 3 5 2" xfId="11536"/>
    <cellStyle name="20 % - Accent1 2 2 2 3 5 2 2" xfId="25680"/>
    <cellStyle name="20 % - Accent1 2 2 2 3 5 3" xfId="19395"/>
    <cellStyle name="20 % - Accent1 2 2 2 3 6" xfId="6037"/>
    <cellStyle name="20 % - Accent1 2 2 2 3 6 2" xfId="12322"/>
    <cellStyle name="20 % - Accent1 2 2 2 3 6 2 2" xfId="26466"/>
    <cellStyle name="20 % - Accent1 2 2 2 3 6 3" xfId="20181"/>
    <cellStyle name="20 % - Accent1 2 2 2 3 7" xfId="6823"/>
    <cellStyle name="20 % - Accent1 2 2 2 3 7 2" xfId="13108"/>
    <cellStyle name="20 % - Accent1 2 2 2 3 7 2 2" xfId="27252"/>
    <cellStyle name="20 % - Accent1 2 2 2 3 7 3" xfId="20967"/>
    <cellStyle name="20 % - Accent1 2 2 2 3 8" xfId="7607"/>
    <cellStyle name="20 % - Accent1 2 2 2 3 8 2" xfId="13892"/>
    <cellStyle name="20 % - Accent1 2 2 2 3 8 2 2" xfId="28036"/>
    <cellStyle name="20 % - Accent1 2 2 2 3 8 3" xfId="21751"/>
    <cellStyle name="20 % - Accent1 2 2 2 3 9" xfId="8392"/>
    <cellStyle name="20 % - Accent1 2 2 2 3 9 2" xfId="22536"/>
    <cellStyle name="20 % - Accent1 2 2 2 4" xfId="922"/>
    <cellStyle name="20 % - Accent1 2 2 2 4 2" xfId="8785"/>
    <cellStyle name="20 % - Accent1 2 2 2 4 2 2" xfId="22929"/>
    <cellStyle name="20 % - Accent1 2 2 2 4 3" xfId="2497"/>
    <cellStyle name="20 % - Accent1 2 2 2 4 3 2" xfId="16644"/>
    <cellStyle name="20 % - Accent1 2 2 2 4 4" xfId="15072"/>
    <cellStyle name="20 % - Accent1 2 2 2 5" xfId="3282"/>
    <cellStyle name="20 % - Accent1 2 2 2 5 2" xfId="9570"/>
    <cellStyle name="20 % - Accent1 2 2 2 5 2 2" xfId="23714"/>
    <cellStyle name="20 % - Accent1 2 2 2 5 3" xfId="17429"/>
    <cellStyle name="20 % - Accent1 2 2 2 6" xfId="4067"/>
    <cellStyle name="20 % - Accent1 2 2 2 6 2" xfId="10355"/>
    <cellStyle name="20 % - Accent1 2 2 2 6 2 2" xfId="24499"/>
    <cellStyle name="20 % - Accent1 2 2 2 6 3" xfId="18214"/>
    <cellStyle name="20 % - Accent1 2 2 2 7" xfId="4856"/>
    <cellStyle name="20 % - Accent1 2 2 2 7 2" xfId="11144"/>
    <cellStyle name="20 % - Accent1 2 2 2 7 2 2" xfId="25288"/>
    <cellStyle name="20 % - Accent1 2 2 2 7 3" xfId="19003"/>
    <cellStyle name="20 % - Accent1 2 2 2 8" xfId="5645"/>
    <cellStyle name="20 % - Accent1 2 2 2 8 2" xfId="11930"/>
    <cellStyle name="20 % - Accent1 2 2 2 8 2 2" xfId="26074"/>
    <cellStyle name="20 % - Accent1 2 2 2 8 3" xfId="19789"/>
    <cellStyle name="20 % - Accent1 2 2 2 9" xfId="6431"/>
    <cellStyle name="20 % - Accent1 2 2 2 9 2" xfId="12716"/>
    <cellStyle name="20 % - Accent1 2 2 2 9 2 2" xfId="26860"/>
    <cellStyle name="20 % - Accent1 2 2 2 9 3" xfId="20575"/>
    <cellStyle name="20 % - Accent1 2 2 3" xfId="155"/>
    <cellStyle name="20 % - Accent1 2 2 3 10" xfId="7243"/>
    <cellStyle name="20 % - Accent1 2 2 3 10 2" xfId="13528"/>
    <cellStyle name="20 % - Accent1 2 2 3 10 2 2" xfId="27672"/>
    <cellStyle name="20 % - Accent1 2 2 3 10 3" xfId="21387"/>
    <cellStyle name="20 % - Accent1 2 2 3 11" xfId="8028"/>
    <cellStyle name="20 % - Accent1 2 2 3 11 2" xfId="22172"/>
    <cellStyle name="20 % - Accent1 2 2 3 12" xfId="1740"/>
    <cellStyle name="20 % - Accent1 2 2 3 12 2" xfId="15887"/>
    <cellStyle name="20 % - Accent1 2 2 3 13" xfId="14315"/>
    <cellStyle name="20 % - Accent1 2 2 3 2" xfId="351"/>
    <cellStyle name="20 % - Accent1 2 2 3 2 10" xfId="8224"/>
    <cellStyle name="20 % - Accent1 2 2 3 2 10 2" xfId="22368"/>
    <cellStyle name="20 % - Accent1 2 2 3 2 11" xfId="1936"/>
    <cellStyle name="20 % - Accent1 2 2 3 2 11 2" xfId="16083"/>
    <cellStyle name="20 % - Accent1 2 2 3 2 12" xfId="14511"/>
    <cellStyle name="20 % - Accent1 2 2 3 2 2" xfId="748"/>
    <cellStyle name="20 % - Accent1 2 2 3 2 2 10" xfId="2328"/>
    <cellStyle name="20 % - Accent1 2 2 3 2 2 10 2" xfId="16475"/>
    <cellStyle name="20 % - Accent1 2 2 3 2 2 11" xfId="14903"/>
    <cellStyle name="20 % - Accent1 2 2 3 2 2 2" xfId="1538"/>
    <cellStyle name="20 % - Accent1 2 2 3 2 2 2 2" xfId="9401"/>
    <cellStyle name="20 % - Accent1 2 2 3 2 2 2 2 2" xfId="23545"/>
    <cellStyle name="20 % - Accent1 2 2 3 2 2 2 3" xfId="3113"/>
    <cellStyle name="20 % - Accent1 2 2 3 2 2 2 3 2" xfId="17260"/>
    <cellStyle name="20 % - Accent1 2 2 3 2 2 2 4" xfId="15688"/>
    <cellStyle name="20 % - Accent1 2 2 3 2 2 3" xfId="3898"/>
    <cellStyle name="20 % - Accent1 2 2 3 2 2 3 2" xfId="10186"/>
    <cellStyle name="20 % - Accent1 2 2 3 2 2 3 2 2" xfId="24330"/>
    <cellStyle name="20 % - Accent1 2 2 3 2 2 3 3" xfId="18045"/>
    <cellStyle name="20 % - Accent1 2 2 3 2 2 4" xfId="4683"/>
    <cellStyle name="20 % - Accent1 2 2 3 2 2 4 2" xfId="10971"/>
    <cellStyle name="20 % - Accent1 2 2 3 2 2 4 2 2" xfId="25115"/>
    <cellStyle name="20 % - Accent1 2 2 3 2 2 4 3" xfId="18830"/>
    <cellStyle name="20 % - Accent1 2 2 3 2 2 5" xfId="5472"/>
    <cellStyle name="20 % - Accent1 2 2 3 2 2 5 2" xfId="11760"/>
    <cellStyle name="20 % - Accent1 2 2 3 2 2 5 2 2" xfId="25904"/>
    <cellStyle name="20 % - Accent1 2 2 3 2 2 5 3" xfId="19619"/>
    <cellStyle name="20 % - Accent1 2 2 3 2 2 6" xfId="6261"/>
    <cellStyle name="20 % - Accent1 2 2 3 2 2 6 2" xfId="12546"/>
    <cellStyle name="20 % - Accent1 2 2 3 2 2 6 2 2" xfId="26690"/>
    <cellStyle name="20 % - Accent1 2 2 3 2 2 6 3" xfId="20405"/>
    <cellStyle name="20 % - Accent1 2 2 3 2 2 7" xfId="7047"/>
    <cellStyle name="20 % - Accent1 2 2 3 2 2 7 2" xfId="13332"/>
    <cellStyle name="20 % - Accent1 2 2 3 2 2 7 2 2" xfId="27476"/>
    <cellStyle name="20 % - Accent1 2 2 3 2 2 7 3" xfId="21191"/>
    <cellStyle name="20 % - Accent1 2 2 3 2 2 8" xfId="7831"/>
    <cellStyle name="20 % - Accent1 2 2 3 2 2 8 2" xfId="14116"/>
    <cellStyle name="20 % - Accent1 2 2 3 2 2 8 2 2" xfId="28260"/>
    <cellStyle name="20 % - Accent1 2 2 3 2 2 8 3" xfId="21975"/>
    <cellStyle name="20 % - Accent1 2 2 3 2 2 9" xfId="8616"/>
    <cellStyle name="20 % - Accent1 2 2 3 2 2 9 2" xfId="22760"/>
    <cellStyle name="20 % - Accent1 2 2 3 2 3" xfId="1146"/>
    <cellStyle name="20 % - Accent1 2 2 3 2 3 2" xfId="9009"/>
    <cellStyle name="20 % - Accent1 2 2 3 2 3 2 2" xfId="23153"/>
    <cellStyle name="20 % - Accent1 2 2 3 2 3 3" xfId="2721"/>
    <cellStyle name="20 % - Accent1 2 2 3 2 3 3 2" xfId="16868"/>
    <cellStyle name="20 % - Accent1 2 2 3 2 3 4" xfId="15296"/>
    <cellStyle name="20 % - Accent1 2 2 3 2 4" xfId="3506"/>
    <cellStyle name="20 % - Accent1 2 2 3 2 4 2" xfId="9794"/>
    <cellStyle name="20 % - Accent1 2 2 3 2 4 2 2" xfId="23938"/>
    <cellStyle name="20 % - Accent1 2 2 3 2 4 3" xfId="17653"/>
    <cellStyle name="20 % - Accent1 2 2 3 2 5" xfId="4291"/>
    <cellStyle name="20 % - Accent1 2 2 3 2 5 2" xfId="10579"/>
    <cellStyle name="20 % - Accent1 2 2 3 2 5 2 2" xfId="24723"/>
    <cellStyle name="20 % - Accent1 2 2 3 2 5 3" xfId="18438"/>
    <cellStyle name="20 % - Accent1 2 2 3 2 6" xfId="5080"/>
    <cellStyle name="20 % - Accent1 2 2 3 2 6 2" xfId="11368"/>
    <cellStyle name="20 % - Accent1 2 2 3 2 6 2 2" xfId="25512"/>
    <cellStyle name="20 % - Accent1 2 2 3 2 6 3" xfId="19227"/>
    <cellStyle name="20 % - Accent1 2 2 3 2 7" xfId="5869"/>
    <cellStyle name="20 % - Accent1 2 2 3 2 7 2" xfId="12154"/>
    <cellStyle name="20 % - Accent1 2 2 3 2 7 2 2" xfId="26298"/>
    <cellStyle name="20 % - Accent1 2 2 3 2 7 3" xfId="20013"/>
    <cellStyle name="20 % - Accent1 2 2 3 2 8" xfId="6655"/>
    <cellStyle name="20 % - Accent1 2 2 3 2 8 2" xfId="12940"/>
    <cellStyle name="20 % - Accent1 2 2 3 2 8 2 2" xfId="27084"/>
    <cellStyle name="20 % - Accent1 2 2 3 2 8 3" xfId="20799"/>
    <cellStyle name="20 % - Accent1 2 2 3 2 9" xfId="7439"/>
    <cellStyle name="20 % - Accent1 2 2 3 2 9 2" xfId="13724"/>
    <cellStyle name="20 % - Accent1 2 2 3 2 9 2 2" xfId="27868"/>
    <cellStyle name="20 % - Accent1 2 2 3 2 9 3" xfId="21583"/>
    <cellStyle name="20 % - Accent1 2 2 3 3" xfId="552"/>
    <cellStyle name="20 % - Accent1 2 2 3 3 10" xfId="2132"/>
    <cellStyle name="20 % - Accent1 2 2 3 3 10 2" xfId="16279"/>
    <cellStyle name="20 % - Accent1 2 2 3 3 11" xfId="14707"/>
    <cellStyle name="20 % - Accent1 2 2 3 3 2" xfId="1342"/>
    <cellStyle name="20 % - Accent1 2 2 3 3 2 2" xfId="9205"/>
    <cellStyle name="20 % - Accent1 2 2 3 3 2 2 2" xfId="23349"/>
    <cellStyle name="20 % - Accent1 2 2 3 3 2 3" xfId="2917"/>
    <cellStyle name="20 % - Accent1 2 2 3 3 2 3 2" xfId="17064"/>
    <cellStyle name="20 % - Accent1 2 2 3 3 2 4" xfId="15492"/>
    <cellStyle name="20 % - Accent1 2 2 3 3 3" xfId="3702"/>
    <cellStyle name="20 % - Accent1 2 2 3 3 3 2" xfId="9990"/>
    <cellStyle name="20 % - Accent1 2 2 3 3 3 2 2" xfId="24134"/>
    <cellStyle name="20 % - Accent1 2 2 3 3 3 3" xfId="17849"/>
    <cellStyle name="20 % - Accent1 2 2 3 3 4" xfId="4487"/>
    <cellStyle name="20 % - Accent1 2 2 3 3 4 2" xfId="10775"/>
    <cellStyle name="20 % - Accent1 2 2 3 3 4 2 2" xfId="24919"/>
    <cellStyle name="20 % - Accent1 2 2 3 3 4 3" xfId="18634"/>
    <cellStyle name="20 % - Accent1 2 2 3 3 5" xfId="5276"/>
    <cellStyle name="20 % - Accent1 2 2 3 3 5 2" xfId="11564"/>
    <cellStyle name="20 % - Accent1 2 2 3 3 5 2 2" xfId="25708"/>
    <cellStyle name="20 % - Accent1 2 2 3 3 5 3" xfId="19423"/>
    <cellStyle name="20 % - Accent1 2 2 3 3 6" xfId="6065"/>
    <cellStyle name="20 % - Accent1 2 2 3 3 6 2" xfId="12350"/>
    <cellStyle name="20 % - Accent1 2 2 3 3 6 2 2" xfId="26494"/>
    <cellStyle name="20 % - Accent1 2 2 3 3 6 3" xfId="20209"/>
    <cellStyle name="20 % - Accent1 2 2 3 3 7" xfId="6851"/>
    <cellStyle name="20 % - Accent1 2 2 3 3 7 2" xfId="13136"/>
    <cellStyle name="20 % - Accent1 2 2 3 3 7 2 2" xfId="27280"/>
    <cellStyle name="20 % - Accent1 2 2 3 3 7 3" xfId="20995"/>
    <cellStyle name="20 % - Accent1 2 2 3 3 8" xfId="7635"/>
    <cellStyle name="20 % - Accent1 2 2 3 3 8 2" xfId="13920"/>
    <cellStyle name="20 % - Accent1 2 2 3 3 8 2 2" xfId="28064"/>
    <cellStyle name="20 % - Accent1 2 2 3 3 8 3" xfId="21779"/>
    <cellStyle name="20 % - Accent1 2 2 3 3 9" xfId="8420"/>
    <cellStyle name="20 % - Accent1 2 2 3 3 9 2" xfId="22564"/>
    <cellStyle name="20 % - Accent1 2 2 3 4" xfId="950"/>
    <cellStyle name="20 % - Accent1 2 2 3 4 2" xfId="8813"/>
    <cellStyle name="20 % - Accent1 2 2 3 4 2 2" xfId="22957"/>
    <cellStyle name="20 % - Accent1 2 2 3 4 3" xfId="2525"/>
    <cellStyle name="20 % - Accent1 2 2 3 4 3 2" xfId="16672"/>
    <cellStyle name="20 % - Accent1 2 2 3 4 4" xfId="15100"/>
    <cellStyle name="20 % - Accent1 2 2 3 5" xfId="3310"/>
    <cellStyle name="20 % - Accent1 2 2 3 5 2" xfId="9598"/>
    <cellStyle name="20 % - Accent1 2 2 3 5 2 2" xfId="23742"/>
    <cellStyle name="20 % - Accent1 2 2 3 5 3" xfId="17457"/>
    <cellStyle name="20 % - Accent1 2 2 3 6" xfId="4095"/>
    <cellStyle name="20 % - Accent1 2 2 3 6 2" xfId="10383"/>
    <cellStyle name="20 % - Accent1 2 2 3 6 2 2" xfId="24527"/>
    <cellStyle name="20 % - Accent1 2 2 3 6 3" xfId="18242"/>
    <cellStyle name="20 % - Accent1 2 2 3 7" xfId="4884"/>
    <cellStyle name="20 % - Accent1 2 2 3 7 2" xfId="11172"/>
    <cellStyle name="20 % - Accent1 2 2 3 7 2 2" xfId="25316"/>
    <cellStyle name="20 % - Accent1 2 2 3 7 3" xfId="19031"/>
    <cellStyle name="20 % - Accent1 2 2 3 8" xfId="5673"/>
    <cellStyle name="20 % - Accent1 2 2 3 8 2" xfId="11958"/>
    <cellStyle name="20 % - Accent1 2 2 3 8 2 2" xfId="26102"/>
    <cellStyle name="20 % - Accent1 2 2 3 8 3" xfId="19817"/>
    <cellStyle name="20 % - Accent1 2 2 3 9" xfId="6459"/>
    <cellStyle name="20 % - Accent1 2 2 3 9 2" xfId="12744"/>
    <cellStyle name="20 % - Accent1 2 2 3 9 2 2" xfId="26888"/>
    <cellStyle name="20 % - Accent1 2 2 3 9 3" xfId="20603"/>
    <cellStyle name="20 % - Accent1 2 2 4" xfId="183"/>
    <cellStyle name="20 % - Accent1 2 2 4 10" xfId="7271"/>
    <cellStyle name="20 % - Accent1 2 2 4 10 2" xfId="13556"/>
    <cellStyle name="20 % - Accent1 2 2 4 10 2 2" xfId="27700"/>
    <cellStyle name="20 % - Accent1 2 2 4 10 3" xfId="21415"/>
    <cellStyle name="20 % - Accent1 2 2 4 11" xfId="8056"/>
    <cellStyle name="20 % - Accent1 2 2 4 11 2" xfId="22200"/>
    <cellStyle name="20 % - Accent1 2 2 4 12" xfId="1768"/>
    <cellStyle name="20 % - Accent1 2 2 4 12 2" xfId="15915"/>
    <cellStyle name="20 % - Accent1 2 2 4 13" xfId="14343"/>
    <cellStyle name="20 % - Accent1 2 2 4 2" xfId="379"/>
    <cellStyle name="20 % - Accent1 2 2 4 2 10" xfId="8252"/>
    <cellStyle name="20 % - Accent1 2 2 4 2 10 2" xfId="22396"/>
    <cellStyle name="20 % - Accent1 2 2 4 2 11" xfId="1964"/>
    <cellStyle name="20 % - Accent1 2 2 4 2 11 2" xfId="16111"/>
    <cellStyle name="20 % - Accent1 2 2 4 2 12" xfId="14539"/>
    <cellStyle name="20 % - Accent1 2 2 4 2 2" xfId="776"/>
    <cellStyle name="20 % - Accent1 2 2 4 2 2 10" xfId="2356"/>
    <cellStyle name="20 % - Accent1 2 2 4 2 2 10 2" xfId="16503"/>
    <cellStyle name="20 % - Accent1 2 2 4 2 2 11" xfId="14931"/>
    <cellStyle name="20 % - Accent1 2 2 4 2 2 2" xfId="1566"/>
    <cellStyle name="20 % - Accent1 2 2 4 2 2 2 2" xfId="9429"/>
    <cellStyle name="20 % - Accent1 2 2 4 2 2 2 2 2" xfId="23573"/>
    <cellStyle name="20 % - Accent1 2 2 4 2 2 2 3" xfId="3141"/>
    <cellStyle name="20 % - Accent1 2 2 4 2 2 2 3 2" xfId="17288"/>
    <cellStyle name="20 % - Accent1 2 2 4 2 2 2 4" xfId="15716"/>
    <cellStyle name="20 % - Accent1 2 2 4 2 2 3" xfId="3926"/>
    <cellStyle name="20 % - Accent1 2 2 4 2 2 3 2" xfId="10214"/>
    <cellStyle name="20 % - Accent1 2 2 4 2 2 3 2 2" xfId="24358"/>
    <cellStyle name="20 % - Accent1 2 2 4 2 2 3 3" xfId="18073"/>
    <cellStyle name="20 % - Accent1 2 2 4 2 2 4" xfId="4711"/>
    <cellStyle name="20 % - Accent1 2 2 4 2 2 4 2" xfId="10999"/>
    <cellStyle name="20 % - Accent1 2 2 4 2 2 4 2 2" xfId="25143"/>
    <cellStyle name="20 % - Accent1 2 2 4 2 2 4 3" xfId="18858"/>
    <cellStyle name="20 % - Accent1 2 2 4 2 2 5" xfId="5500"/>
    <cellStyle name="20 % - Accent1 2 2 4 2 2 5 2" xfId="11788"/>
    <cellStyle name="20 % - Accent1 2 2 4 2 2 5 2 2" xfId="25932"/>
    <cellStyle name="20 % - Accent1 2 2 4 2 2 5 3" xfId="19647"/>
    <cellStyle name="20 % - Accent1 2 2 4 2 2 6" xfId="6289"/>
    <cellStyle name="20 % - Accent1 2 2 4 2 2 6 2" xfId="12574"/>
    <cellStyle name="20 % - Accent1 2 2 4 2 2 6 2 2" xfId="26718"/>
    <cellStyle name="20 % - Accent1 2 2 4 2 2 6 3" xfId="20433"/>
    <cellStyle name="20 % - Accent1 2 2 4 2 2 7" xfId="7075"/>
    <cellStyle name="20 % - Accent1 2 2 4 2 2 7 2" xfId="13360"/>
    <cellStyle name="20 % - Accent1 2 2 4 2 2 7 2 2" xfId="27504"/>
    <cellStyle name="20 % - Accent1 2 2 4 2 2 7 3" xfId="21219"/>
    <cellStyle name="20 % - Accent1 2 2 4 2 2 8" xfId="7859"/>
    <cellStyle name="20 % - Accent1 2 2 4 2 2 8 2" xfId="14144"/>
    <cellStyle name="20 % - Accent1 2 2 4 2 2 8 2 2" xfId="28288"/>
    <cellStyle name="20 % - Accent1 2 2 4 2 2 8 3" xfId="22003"/>
    <cellStyle name="20 % - Accent1 2 2 4 2 2 9" xfId="8644"/>
    <cellStyle name="20 % - Accent1 2 2 4 2 2 9 2" xfId="22788"/>
    <cellStyle name="20 % - Accent1 2 2 4 2 3" xfId="1174"/>
    <cellStyle name="20 % - Accent1 2 2 4 2 3 2" xfId="9037"/>
    <cellStyle name="20 % - Accent1 2 2 4 2 3 2 2" xfId="23181"/>
    <cellStyle name="20 % - Accent1 2 2 4 2 3 3" xfId="2749"/>
    <cellStyle name="20 % - Accent1 2 2 4 2 3 3 2" xfId="16896"/>
    <cellStyle name="20 % - Accent1 2 2 4 2 3 4" xfId="15324"/>
    <cellStyle name="20 % - Accent1 2 2 4 2 4" xfId="3534"/>
    <cellStyle name="20 % - Accent1 2 2 4 2 4 2" xfId="9822"/>
    <cellStyle name="20 % - Accent1 2 2 4 2 4 2 2" xfId="23966"/>
    <cellStyle name="20 % - Accent1 2 2 4 2 4 3" xfId="17681"/>
    <cellStyle name="20 % - Accent1 2 2 4 2 5" xfId="4319"/>
    <cellStyle name="20 % - Accent1 2 2 4 2 5 2" xfId="10607"/>
    <cellStyle name="20 % - Accent1 2 2 4 2 5 2 2" xfId="24751"/>
    <cellStyle name="20 % - Accent1 2 2 4 2 5 3" xfId="18466"/>
    <cellStyle name="20 % - Accent1 2 2 4 2 6" xfId="5108"/>
    <cellStyle name="20 % - Accent1 2 2 4 2 6 2" xfId="11396"/>
    <cellStyle name="20 % - Accent1 2 2 4 2 6 2 2" xfId="25540"/>
    <cellStyle name="20 % - Accent1 2 2 4 2 6 3" xfId="19255"/>
    <cellStyle name="20 % - Accent1 2 2 4 2 7" xfId="5897"/>
    <cellStyle name="20 % - Accent1 2 2 4 2 7 2" xfId="12182"/>
    <cellStyle name="20 % - Accent1 2 2 4 2 7 2 2" xfId="26326"/>
    <cellStyle name="20 % - Accent1 2 2 4 2 7 3" xfId="20041"/>
    <cellStyle name="20 % - Accent1 2 2 4 2 8" xfId="6683"/>
    <cellStyle name="20 % - Accent1 2 2 4 2 8 2" xfId="12968"/>
    <cellStyle name="20 % - Accent1 2 2 4 2 8 2 2" xfId="27112"/>
    <cellStyle name="20 % - Accent1 2 2 4 2 8 3" xfId="20827"/>
    <cellStyle name="20 % - Accent1 2 2 4 2 9" xfId="7467"/>
    <cellStyle name="20 % - Accent1 2 2 4 2 9 2" xfId="13752"/>
    <cellStyle name="20 % - Accent1 2 2 4 2 9 2 2" xfId="27896"/>
    <cellStyle name="20 % - Accent1 2 2 4 2 9 3" xfId="21611"/>
    <cellStyle name="20 % - Accent1 2 2 4 3" xfId="580"/>
    <cellStyle name="20 % - Accent1 2 2 4 3 10" xfId="2160"/>
    <cellStyle name="20 % - Accent1 2 2 4 3 10 2" xfId="16307"/>
    <cellStyle name="20 % - Accent1 2 2 4 3 11" xfId="14735"/>
    <cellStyle name="20 % - Accent1 2 2 4 3 2" xfId="1370"/>
    <cellStyle name="20 % - Accent1 2 2 4 3 2 2" xfId="9233"/>
    <cellStyle name="20 % - Accent1 2 2 4 3 2 2 2" xfId="23377"/>
    <cellStyle name="20 % - Accent1 2 2 4 3 2 3" xfId="2945"/>
    <cellStyle name="20 % - Accent1 2 2 4 3 2 3 2" xfId="17092"/>
    <cellStyle name="20 % - Accent1 2 2 4 3 2 4" xfId="15520"/>
    <cellStyle name="20 % - Accent1 2 2 4 3 3" xfId="3730"/>
    <cellStyle name="20 % - Accent1 2 2 4 3 3 2" xfId="10018"/>
    <cellStyle name="20 % - Accent1 2 2 4 3 3 2 2" xfId="24162"/>
    <cellStyle name="20 % - Accent1 2 2 4 3 3 3" xfId="17877"/>
    <cellStyle name="20 % - Accent1 2 2 4 3 4" xfId="4515"/>
    <cellStyle name="20 % - Accent1 2 2 4 3 4 2" xfId="10803"/>
    <cellStyle name="20 % - Accent1 2 2 4 3 4 2 2" xfId="24947"/>
    <cellStyle name="20 % - Accent1 2 2 4 3 4 3" xfId="18662"/>
    <cellStyle name="20 % - Accent1 2 2 4 3 5" xfId="5304"/>
    <cellStyle name="20 % - Accent1 2 2 4 3 5 2" xfId="11592"/>
    <cellStyle name="20 % - Accent1 2 2 4 3 5 2 2" xfId="25736"/>
    <cellStyle name="20 % - Accent1 2 2 4 3 5 3" xfId="19451"/>
    <cellStyle name="20 % - Accent1 2 2 4 3 6" xfId="6093"/>
    <cellStyle name="20 % - Accent1 2 2 4 3 6 2" xfId="12378"/>
    <cellStyle name="20 % - Accent1 2 2 4 3 6 2 2" xfId="26522"/>
    <cellStyle name="20 % - Accent1 2 2 4 3 6 3" xfId="20237"/>
    <cellStyle name="20 % - Accent1 2 2 4 3 7" xfId="6879"/>
    <cellStyle name="20 % - Accent1 2 2 4 3 7 2" xfId="13164"/>
    <cellStyle name="20 % - Accent1 2 2 4 3 7 2 2" xfId="27308"/>
    <cellStyle name="20 % - Accent1 2 2 4 3 7 3" xfId="21023"/>
    <cellStyle name="20 % - Accent1 2 2 4 3 8" xfId="7663"/>
    <cellStyle name="20 % - Accent1 2 2 4 3 8 2" xfId="13948"/>
    <cellStyle name="20 % - Accent1 2 2 4 3 8 2 2" xfId="28092"/>
    <cellStyle name="20 % - Accent1 2 2 4 3 8 3" xfId="21807"/>
    <cellStyle name="20 % - Accent1 2 2 4 3 9" xfId="8448"/>
    <cellStyle name="20 % - Accent1 2 2 4 3 9 2" xfId="22592"/>
    <cellStyle name="20 % - Accent1 2 2 4 4" xfId="978"/>
    <cellStyle name="20 % - Accent1 2 2 4 4 2" xfId="8841"/>
    <cellStyle name="20 % - Accent1 2 2 4 4 2 2" xfId="22985"/>
    <cellStyle name="20 % - Accent1 2 2 4 4 3" xfId="2553"/>
    <cellStyle name="20 % - Accent1 2 2 4 4 3 2" xfId="16700"/>
    <cellStyle name="20 % - Accent1 2 2 4 4 4" xfId="15128"/>
    <cellStyle name="20 % - Accent1 2 2 4 5" xfId="3338"/>
    <cellStyle name="20 % - Accent1 2 2 4 5 2" xfId="9626"/>
    <cellStyle name="20 % - Accent1 2 2 4 5 2 2" xfId="23770"/>
    <cellStyle name="20 % - Accent1 2 2 4 5 3" xfId="17485"/>
    <cellStyle name="20 % - Accent1 2 2 4 6" xfId="4123"/>
    <cellStyle name="20 % - Accent1 2 2 4 6 2" xfId="10411"/>
    <cellStyle name="20 % - Accent1 2 2 4 6 2 2" xfId="24555"/>
    <cellStyle name="20 % - Accent1 2 2 4 6 3" xfId="18270"/>
    <cellStyle name="20 % - Accent1 2 2 4 7" xfId="4912"/>
    <cellStyle name="20 % - Accent1 2 2 4 7 2" xfId="11200"/>
    <cellStyle name="20 % - Accent1 2 2 4 7 2 2" xfId="25344"/>
    <cellStyle name="20 % - Accent1 2 2 4 7 3" xfId="19059"/>
    <cellStyle name="20 % - Accent1 2 2 4 8" xfId="5701"/>
    <cellStyle name="20 % - Accent1 2 2 4 8 2" xfId="11986"/>
    <cellStyle name="20 % - Accent1 2 2 4 8 2 2" xfId="26130"/>
    <cellStyle name="20 % - Accent1 2 2 4 8 3" xfId="19845"/>
    <cellStyle name="20 % - Accent1 2 2 4 9" xfId="6487"/>
    <cellStyle name="20 % - Accent1 2 2 4 9 2" xfId="12772"/>
    <cellStyle name="20 % - Accent1 2 2 4 9 2 2" xfId="26916"/>
    <cellStyle name="20 % - Accent1 2 2 4 9 3" xfId="20631"/>
    <cellStyle name="20 % - Accent1 2 2 5" xfId="211"/>
    <cellStyle name="20 % - Accent1 2 2 5 10" xfId="7299"/>
    <cellStyle name="20 % - Accent1 2 2 5 10 2" xfId="13584"/>
    <cellStyle name="20 % - Accent1 2 2 5 10 2 2" xfId="27728"/>
    <cellStyle name="20 % - Accent1 2 2 5 10 3" xfId="21443"/>
    <cellStyle name="20 % - Accent1 2 2 5 11" xfId="8084"/>
    <cellStyle name="20 % - Accent1 2 2 5 11 2" xfId="22228"/>
    <cellStyle name="20 % - Accent1 2 2 5 12" xfId="1796"/>
    <cellStyle name="20 % - Accent1 2 2 5 12 2" xfId="15943"/>
    <cellStyle name="20 % - Accent1 2 2 5 13" xfId="14371"/>
    <cellStyle name="20 % - Accent1 2 2 5 2" xfId="407"/>
    <cellStyle name="20 % - Accent1 2 2 5 2 10" xfId="8280"/>
    <cellStyle name="20 % - Accent1 2 2 5 2 10 2" xfId="22424"/>
    <cellStyle name="20 % - Accent1 2 2 5 2 11" xfId="1992"/>
    <cellStyle name="20 % - Accent1 2 2 5 2 11 2" xfId="16139"/>
    <cellStyle name="20 % - Accent1 2 2 5 2 12" xfId="14567"/>
    <cellStyle name="20 % - Accent1 2 2 5 2 2" xfId="804"/>
    <cellStyle name="20 % - Accent1 2 2 5 2 2 10" xfId="2384"/>
    <cellStyle name="20 % - Accent1 2 2 5 2 2 10 2" xfId="16531"/>
    <cellStyle name="20 % - Accent1 2 2 5 2 2 11" xfId="14959"/>
    <cellStyle name="20 % - Accent1 2 2 5 2 2 2" xfId="1594"/>
    <cellStyle name="20 % - Accent1 2 2 5 2 2 2 2" xfId="9457"/>
    <cellStyle name="20 % - Accent1 2 2 5 2 2 2 2 2" xfId="23601"/>
    <cellStyle name="20 % - Accent1 2 2 5 2 2 2 3" xfId="3169"/>
    <cellStyle name="20 % - Accent1 2 2 5 2 2 2 3 2" xfId="17316"/>
    <cellStyle name="20 % - Accent1 2 2 5 2 2 2 4" xfId="15744"/>
    <cellStyle name="20 % - Accent1 2 2 5 2 2 3" xfId="3954"/>
    <cellStyle name="20 % - Accent1 2 2 5 2 2 3 2" xfId="10242"/>
    <cellStyle name="20 % - Accent1 2 2 5 2 2 3 2 2" xfId="24386"/>
    <cellStyle name="20 % - Accent1 2 2 5 2 2 3 3" xfId="18101"/>
    <cellStyle name="20 % - Accent1 2 2 5 2 2 4" xfId="4739"/>
    <cellStyle name="20 % - Accent1 2 2 5 2 2 4 2" xfId="11027"/>
    <cellStyle name="20 % - Accent1 2 2 5 2 2 4 2 2" xfId="25171"/>
    <cellStyle name="20 % - Accent1 2 2 5 2 2 4 3" xfId="18886"/>
    <cellStyle name="20 % - Accent1 2 2 5 2 2 5" xfId="5528"/>
    <cellStyle name="20 % - Accent1 2 2 5 2 2 5 2" xfId="11816"/>
    <cellStyle name="20 % - Accent1 2 2 5 2 2 5 2 2" xfId="25960"/>
    <cellStyle name="20 % - Accent1 2 2 5 2 2 5 3" xfId="19675"/>
    <cellStyle name="20 % - Accent1 2 2 5 2 2 6" xfId="6317"/>
    <cellStyle name="20 % - Accent1 2 2 5 2 2 6 2" xfId="12602"/>
    <cellStyle name="20 % - Accent1 2 2 5 2 2 6 2 2" xfId="26746"/>
    <cellStyle name="20 % - Accent1 2 2 5 2 2 6 3" xfId="20461"/>
    <cellStyle name="20 % - Accent1 2 2 5 2 2 7" xfId="7103"/>
    <cellStyle name="20 % - Accent1 2 2 5 2 2 7 2" xfId="13388"/>
    <cellStyle name="20 % - Accent1 2 2 5 2 2 7 2 2" xfId="27532"/>
    <cellStyle name="20 % - Accent1 2 2 5 2 2 7 3" xfId="21247"/>
    <cellStyle name="20 % - Accent1 2 2 5 2 2 8" xfId="7887"/>
    <cellStyle name="20 % - Accent1 2 2 5 2 2 8 2" xfId="14172"/>
    <cellStyle name="20 % - Accent1 2 2 5 2 2 8 2 2" xfId="28316"/>
    <cellStyle name="20 % - Accent1 2 2 5 2 2 8 3" xfId="22031"/>
    <cellStyle name="20 % - Accent1 2 2 5 2 2 9" xfId="8672"/>
    <cellStyle name="20 % - Accent1 2 2 5 2 2 9 2" xfId="22816"/>
    <cellStyle name="20 % - Accent1 2 2 5 2 3" xfId="1202"/>
    <cellStyle name="20 % - Accent1 2 2 5 2 3 2" xfId="9065"/>
    <cellStyle name="20 % - Accent1 2 2 5 2 3 2 2" xfId="23209"/>
    <cellStyle name="20 % - Accent1 2 2 5 2 3 3" xfId="2777"/>
    <cellStyle name="20 % - Accent1 2 2 5 2 3 3 2" xfId="16924"/>
    <cellStyle name="20 % - Accent1 2 2 5 2 3 4" xfId="15352"/>
    <cellStyle name="20 % - Accent1 2 2 5 2 4" xfId="3562"/>
    <cellStyle name="20 % - Accent1 2 2 5 2 4 2" xfId="9850"/>
    <cellStyle name="20 % - Accent1 2 2 5 2 4 2 2" xfId="23994"/>
    <cellStyle name="20 % - Accent1 2 2 5 2 4 3" xfId="17709"/>
    <cellStyle name="20 % - Accent1 2 2 5 2 5" xfId="4347"/>
    <cellStyle name="20 % - Accent1 2 2 5 2 5 2" xfId="10635"/>
    <cellStyle name="20 % - Accent1 2 2 5 2 5 2 2" xfId="24779"/>
    <cellStyle name="20 % - Accent1 2 2 5 2 5 3" xfId="18494"/>
    <cellStyle name="20 % - Accent1 2 2 5 2 6" xfId="5136"/>
    <cellStyle name="20 % - Accent1 2 2 5 2 6 2" xfId="11424"/>
    <cellStyle name="20 % - Accent1 2 2 5 2 6 2 2" xfId="25568"/>
    <cellStyle name="20 % - Accent1 2 2 5 2 6 3" xfId="19283"/>
    <cellStyle name="20 % - Accent1 2 2 5 2 7" xfId="5925"/>
    <cellStyle name="20 % - Accent1 2 2 5 2 7 2" xfId="12210"/>
    <cellStyle name="20 % - Accent1 2 2 5 2 7 2 2" xfId="26354"/>
    <cellStyle name="20 % - Accent1 2 2 5 2 7 3" xfId="20069"/>
    <cellStyle name="20 % - Accent1 2 2 5 2 8" xfId="6711"/>
    <cellStyle name="20 % - Accent1 2 2 5 2 8 2" xfId="12996"/>
    <cellStyle name="20 % - Accent1 2 2 5 2 8 2 2" xfId="27140"/>
    <cellStyle name="20 % - Accent1 2 2 5 2 8 3" xfId="20855"/>
    <cellStyle name="20 % - Accent1 2 2 5 2 9" xfId="7495"/>
    <cellStyle name="20 % - Accent1 2 2 5 2 9 2" xfId="13780"/>
    <cellStyle name="20 % - Accent1 2 2 5 2 9 2 2" xfId="27924"/>
    <cellStyle name="20 % - Accent1 2 2 5 2 9 3" xfId="21639"/>
    <cellStyle name="20 % - Accent1 2 2 5 3" xfId="608"/>
    <cellStyle name="20 % - Accent1 2 2 5 3 10" xfId="2188"/>
    <cellStyle name="20 % - Accent1 2 2 5 3 10 2" xfId="16335"/>
    <cellStyle name="20 % - Accent1 2 2 5 3 11" xfId="14763"/>
    <cellStyle name="20 % - Accent1 2 2 5 3 2" xfId="1398"/>
    <cellStyle name="20 % - Accent1 2 2 5 3 2 2" xfId="9261"/>
    <cellStyle name="20 % - Accent1 2 2 5 3 2 2 2" xfId="23405"/>
    <cellStyle name="20 % - Accent1 2 2 5 3 2 3" xfId="2973"/>
    <cellStyle name="20 % - Accent1 2 2 5 3 2 3 2" xfId="17120"/>
    <cellStyle name="20 % - Accent1 2 2 5 3 2 4" xfId="15548"/>
    <cellStyle name="20 % - Accent1 2 2 5 3 3" xfId="3758"/>
    <cellStyle name="20 % - Accent1 2 2 5 3 3 2" xfId="10046"/>
    <cellStyle name="20 % - Accent1 2 2 5 3 3 2 2" xfId="24190"/>
    <cellStyle name="20 % - Accent1 2 2 5 3 3 3" xfId="17905"/>
    <cellStyle name="20 % - Accent1 2 2 5 3 4" xfId="4543"/>
    <cellStyle name="20 % - Accent1 2 2 5 3 4 2" xfId="10831"/>
    <cellStyle name="20 % - Accent1 2 2 5 3 4 2 2" xfId="24975"/>
    <cellStyle name="20 % - Accent1 2 2 5 3 4 3" xfId="18690"/>
    <cellStyle name="20 % - Accent1 2 2 5 3 5" xfId="5332"/>
    <cellStyle name="20 % - Accent1 2 2 5 3 5 2" xfId="11620"/>
    <cellStyle name="20 % - Accent1 2 2 5 3 5 2 2" xfId="25764"/>
    <cellStyle name="20 % - Accent1 2 2 5 3 5 3" xfId="19479"/>
    <cellStyle name="20 % - Accent1 2 2 5 3 6" xfId="6121"/>
    <cellStyle name="20 % - Accent1 2 2 5 3 6 2" xfId="12406"/>
    <cellStyle name="20 % - Accent1 2 2 5 3 6 2 2" xfId="26550"/>
    <cellStyle name="20 % - Accent1 2 2 5 3 6 3" xfId="20265"/>
    <cellStyle name="20 % - Accent1 2 2 5 3 7" xfId="6907"/>
    <cellStyle name="20 % - Accent1 2 2 5 3 7 2" xfId="13192"/>
    <cellStyle name="20 % - Accent1 2 2 5 3 7 2 2" xfId="27336"/>
    <cellStyle name="20 % - Accent1 2 2 5 3 7 3" xfId="21051"/>
    <cellStyle name="20 % - Accent1 2 2 5 3 8" xfId="7691"/>
    <cellStyle name="20 % - Accent1 2 2 5 3 8 2" xfId="13976"/>
    <cellStyle name="20 % - Accent1 2 2 5 3 8 2 2" xfId="28120"/>
    <cellStyle name="20 % - Accent1 2 2 5 3 8 3" xfId="21835"/>
    <cellStyle name="20 % - Accent1 2 2 5 3 9" xfId="8476"/>
    <cellStyle name="20 % - Accent1 2 2 5 3 9 2" xfId="22620"/>
    <cellStyle name="20 % - Accent1 2 2 5 4" xfId="1006"/>
    <cellStyle name="20 % - Accent1 2 2 5 4 2" xfId="8869"/>
    <cellStyle name="20 % - Accent1 2 2 5 4 2 2" xfId="23013"/>
    <cellStyle name="20 % - Accent1 2 2 5 4 3" xfId="2581"/>
    <cellStyle name="20 % - Accent1 2 2 5 4 3 2" xfId="16728"/>
    <cellStyle name="20 % - Accent1 2 2 5 4 4" xfId="15156"/>
    <cellStyle name="20 % - Accent1 2 2 5 5" xfId="3366"/>
    <cellStyle name="20 % - Accent1 2 2 5 5 2" xfId="9654"/>
    <cellStyle name="20 % - Accent1 2 2 5 5 2 2" xfId="23798"/>
    <cellStyle name="20 % - Accent1 2 2 5 5 3" xfId="17513"/>
    <cellStyle name="20 % - Accent1 2 2 5 6" xfId="4151"/>
    <cellStyle name="20 % - Accent1 2 2 5 6 2" xfId="10439"/>
    <cellStyle name="20 % - Accent1 2 2 5 6 2 2" xfId="24583"/>
    <cellStyle name="20 % - Accent1 2 2 5 6 3" xfId="18298"/>
    <cellStyle name="20 % - Accent1 2 2 5 7" xfId="4940"/>
    <cellStyle name="20 % - Accent1 2 2 5 7 2" xfId="11228"/>
    <cellStyle name="20 % - Accent1 2 2 5 7 2 2" xfId="25372"/>
    <cellStyle name="20 % - Accent1 2 2 5 7 3" xfId="19087"/>
    <cellStyle name="20 % - Accent1 2 2 5 8" xfId="5729"/>
    <cellStyle name="20 % - Accent1 2 2 5 8 2" xfId="12014"/>
    <cellStyle name="20 % - Accent1 2 2 5 8 2 2" xfId="26158"/>
    <cellStyle name="20 % - Accent1 2 2 5 8 3" xfId="19873"/>
    <cellStyle name="20 % - Accent1 2 2 5 9" xfId="6515"/>
    <cellStyle name="20 % - Accent1 2 2 5 9 2" xfId="12800"/>
    <cellStyle name="20 % - Accent1 2 2 5 9 2 2" xfId="26944"/>
    <cellStyle name="20 % - Accent1 2 2 5 9 3" xfId="20659"/>
    <cellStyle name="20 % - Accent1 2 2 6" xfId="239"/>
    <cellStyle name="20 % - Accent1 2 2 6 10" xfId="7327"/>
    <cellStyle name="20 % - Accent1 2 2 6 10 2" xfId="13612"/>
    <cellStyle name="20 % - Accent1 2 2 6 10 2 2" xfId="27756"/>
    <cellStyle name="20 % - Accent1 2 2 6 10 3" xfId="21471"/>
    <cellStyle name="20 % - Accent1 2 2 6 11" xfId="8112"/>
    <cellStyle name="20 % - Accent1 2 2 6 11 2" xfId="22256"/>
    <cellStyle name="20 % - Accent1 2 2 6 12" xfId="1824"/>
    <cellStyle name="20 % - Accent1 2 2 6 12 2" xfId="15971"/>
    <cellStyle name="20 % - Accent1 2 2 6 13" xfId="14399"/>
    <cellStyle name="20 % - Accent1 2 2 6 2" xfId="435"/>
    <cellStyle name="20 % - Accent1 2 2 6 2 10" xfId="8308"/>
    <cellStyle name="20 % - Accent1 2 2 6 2 10 2" xfId="22452"/>
    <cellStyle name="20 % - Accent1 2 2 6 2 11" xfId="2020"/>
    <cellStyle name="20 % - Accent1 2 2 6 2 11 2" xfId="16167"/>
    <cellStyle name="20 % - Accent1 2 2 6 2 12" xfId="14595"/>
    <cellStyle name="20 % - Accent1 2 2 6 2 2" xfId="832"/>
    <cellStyle name="20 % - Accent1 2 2 6 2 2 10" xfId="2412"/>
    <cellStyle name="20 % - Accent1 2 2 6 2 2 10 2" xfId="16559"/>
    <cellStyle name="20 % - Accent1 2 2 6 2 2 11" xfId="14987"/>
    <cellStyle name="20 % - Accent1 2 2 6 2 2 2" xfId="1622"/>
    <cellStyle name="20 % - Accent1 2 2 6 2 2 2 2" xfId="9485"/>
    <cellStyle name="20 % - Accent1 2 2 6 2 2 2 2 2" xfId="23629"/>
    <cellStyle name="20 % - Accent1 2 2 6 2 2 2 3" xfId="3197"/>
    <cellStyle name="20 % - Accent1 2 2 6 2 2 2 3 2" xfId="17344"/>
    <cellStyle name="20 % - Accent1 2 2 6 2 2 2 4" xfId="15772"/>
    <cellStyle name="20 % - Accent1 2 2 6 2 2 3" xfId="3982"/>
    <cellStyle name="20 % - Accent1 2 2 6 2 2 3 2" xfId="10270"/>
    <cellStyle name="20 % - Accent1 2 2 6 2 2 3 2 2" xfId="24414"/>
    <cellStyle name="20 % - Accent1 2 2 6 2 2 3 3" xfId="18129"/>
    <cellStyle name="20 % - Accent1 2 2 6 2 2 4" xfId="4767"/>
    <cellStyle name="20 % - Accent1 2 2 6 2 2 4 2" xfId="11055"/>
    <cellStyle name="20 % - Accent1 2 2 6 2 2 4 2 2" xfId="25199"/>
    <cellStyle name="20 % - Accent1 2 2 6 2 2 4 3" xfId="18914"/>
    <cellStyle name="20 % - Accent1 2 2 6 2 2 5" xfId="5556"/>
    <cellStyle name="20 % - Accent1 2 2 6 2 2 5 2" xfId="11844"/>
    <cellStyle name="20 % - Accent1 2 2 6 2 2 5 2 2" xfId="25988"/>
    <cellStyle name="20 % - Accent1 2 2 6 2 2 5 3" xfId="19703"/>
    <cellStyle name="20 % - Accent1 2 2 6 2 2 6" xfId="6345"/>
    <cellStyle name="20 % - Accent1 2 2 6 2 2 6 2" xfId="12630"/>
    <cellStyle name="20 % - Accent1 2 2 6 2 2 6 2 2" xfId="26774"/>
    <cellStyle name="20 % - Accent1 2 2 6 2 2 6 3" xfId="20489"/>
    <cellStyle name="20 % - Accent1 2 2 6 2 2 7" xfId="7131"/>
    <cellStyle name="20 % - Accent1 2 2 6 2 2 7 2" xfId="13416"/>
    <cellStyle name="20 % - Accent1 2 2 6 2 2 7 2 2" xfId="27560"/>
    <cellStyle name="20 % - Accent1 2 2 6 2 2 7 3" xfId="21275"/>
    <cellStyle name="20 % - Accent1 2 2 6 2 2 8" xfId="7915"/>
    <cellStyle name="20 % - Accent1 2 2 6 2 2 8 2" xfId="14200"/>
    <cellStyle name="20 % - Accent1 2 2 6 2 2 8 2 2" xfId="28344"/>
    <cellStyle name="20 % - Accent1 2 2 6 2 2 8 3" xfId="22059"/>
    <cellStyle name="20 % - Accent1 2 2 6 2 2 9" xfId="8700"/>
    <cellStyle name="20 % - Accent1 2 2 6 2 2 9 2" xfId="22844"/>
    <cellStyle name="20 % - Accent1 2 2 6 2 3" xfId="1230"/>
    <cellStyle name="20 % - Accent1 2 2 6 2 3 2" xfId="9093"/>
    <cellStyle name="20 % - Accent1 2 2 6 2 3 2 2" xfId="23237"/>
    <cellStyle name="20 % - Accent1 2 2 6 2 3 3" xfId="2805"/>
    <cellStyle name="20 % - Accent1 2 2 6 2 3 3 2" xfId="16952"/>
    <cellStyle name="20 % - Accent1 2 2 6 2 3 4" xfId="15380"/>
    <cellStyle name="20 % - Accent1 2 2 6 2 4" xfId="3590"/>
    <cellStyle name="20 % - Accent1 2 2 6 2 4 2" xfId="9878"/>
    <cellStyle name="20 % - Accent1 2 2 6 2 4 2 2" xfId="24022"/>
    <cellStyle name="20 % - Accent1 2 2 6 2 4 3" xfId="17737"/>
    <cellStyle name="20 % - Accent1 2 2 6 2 5" xfId="4375"/>
    <cellStyle name="20 % - Accent1 2 2 6 2 5 2" xfId="10663"/>
    <cellStyle name="20 % - Accent1 2 2 6 2 5 2 2" xfId="24807"/>
    <cellStyle name="20 % - Accent1 2 2 6 2 5 3" xfId="18522"/>
    <cellStyle name="20 % - Accent1 2 2 6 2 6" xfId="5164"/>
    <cellStyle name="20 % - Accent1 2 2 6 2 6 2" xfId="11452"/>
    <cellStyle name="20 % - Accent1 2 2 6 2 6 2 2" xfId="25596"/>
    <cellStyle name="20 % - Accent1 2 2 6 2 6 3" xfId="19311"/>
    <cellStyle name="20 % - Accent1 2 2 6 2 7" xfId="5953"/>
    <cellStyle name="20 % - Accent1 2 2 6 2 7 2" xfId="12238"/>
    <cellStyle name="20 % - Accent1 2 2 6 2 7 2 2" xfId="26382"/>
    <cellStyle name="20 % - Accent1 2 2 6 2 7 3" xfId="20097"/>
    <cellStyle name="20 % - Accent1 2 2 6 2 8" xfId="6739"/>
    <cellStyle name="20 % - Accent1 2 2 6 2 8 2" xfId="13024"/>
    <cellStyle name="20 % - Accent1 2 2 6 2 8 2 2" xfId="27168"/>
    <cellStyle name="20 % - Accent1 2 2 6 2 8 3" xfId="20883"/>
    <cellStyle name="20 % - Accent1 2 2 6 2 9" xfId="7523"/>
    <cellStyle name="20 % - Accent1 2 2 6 2 9 2" xfId="13808"/>
    <cellStyle name="20 % - Accent1 2 2 6 2 9 2 2" xfId="27952"/>
    <cellStyle name="20 % - Accent1 2 2 6 2 9 3" xfId="21667"/>
    <cellStyle name="20 % - Accent1 2 2 6 3" xfId="636"/>
    <cellStyle name="20 % - Accent1 2 2 6 3 10" xfId="2216"/>
    <cellStyle name="20 % - Accent1 2 2 6 3 10 2" xfId="16363"/>
    <cellStyle name="20 % - Accent1 2 2 6 3 11" xfId="14791"/>
    <cellStyle name="20 % - Accent1 2 2 6 3 2" xfId="1426"/>
    <cellStyle name="20 % - Accent1 2 2 6 3 2 2" xfId="9289"/>
    <cellStyle name="20 % - Accent1 2 2 6 3 2 2 2" xfId="23433"/>
    <cellStyle name="20 % - Accent1 2 2 6 3 2 3" xfId="3001"/>
    <cellStyle name="20 % - Accent1 2 2 6 3 2 3 2" xfId="17148"/>
    <cellStyle name="20 % - Accent1 2 2 6 3 2 4" xfId="15576"/>
    <cellStyle name="20 % - Accent1 2 2 6 3 3" xfId="3786"/>
    <cellStyle name="20 % - Accent1 2 2 6 3 3 2" xfId="10074"/>
    <cellStyle name="20 % - Accent1 2 2 6 3 3 2 2" xfId="24218"/>
    <cellStyle name="20 % - Accent1 2 2 6 3 3 3" xfId="17933"/>
    <cellStyle name="20 % - Accent1 2 2 6 3 4" xfId="4571"/>
    <cellStyle name="20 % - Accent1 2 2 6 3 4 2" xfId="10859"/>
    <cellStyle name="20 % - Accent1 2 2 6 3 4 2 2" xfId="25003"/>
    <cellStyle name="20 % - Accent1 2 2 6 3 4 3" xfId="18718"/>
    <cellStyle name="20 % - Accent1 2 2 6 3 5" xfId="5360"/>
    <cellStyle name="20 % - Accent1 2 2 6 3 5 2" xfId="11648"/>
    <cellStyle name="20 % - Accent1 2 2 6 3 5 2 2" xfId="25792"/>
    <cellStyle name="20 % - Accent1 2 2 6 3 5 3" xfId="19507"/>
    <cellStyle name="20 % - Accent1 2 2 6 3 6" xfId="6149"/>
    <cellStyle name="20 % - Accent1 2 2 6 3 6 2" xfId="12434"/>
    <cellStyle name="20 % - Accent1 2 2 6 3 6 2 2" xfId="26578"/>
    <cellStyle name="20 % - Accent1 2 2 6 3 6 3" xfId="20293"/>
    <cellStyle name="20 % - Accent1 2 2 6 3 7" xfId="6935"/>
    <cellStyle name="20 % - Accent1 2 2 6 3 7 2" xfId="13220"/>
    <cellStyle name="20 % - Accent1 2 2 6 3 7 2 2" xfId="27364"/>
    <cellStyle name="20 % - Accent1 2 2 6 3 7 3" xfId="21079"/>
    <cellStyle name="20 % - Accent1 2 2 6 3 8" xfId="7719"/>
    <cellStyle name="20 % - Accent1 2 2 6 3 8 2" xfId="14004"/>
    <cellStyle name="20 % - Accent1 2 2 6 3 8 2 2" xfId="28148"/>
    <cellStyle name="20 % - Accent1 2 2 6 3 8 3" xfId="21863"/>
    <cellStyle name="20 % - Accent1 2 2 6 3 9" xfId="8504"/>
    <cellStyle name="20 % - Accent1 2 2 6 3 9 2" xfId="22648"/>
    <cellStyle name="20 % - Accent1 2 2 6 4" xfId="1034"/>
    <cellStyle name="20 % - Accent1 2 2 6 4 2" xfId="8897"/>
    <cellStyle name="20 % - Accent1 2 2 6 4 2 2" xfId="23041"/>
    <cellStyle name="20 % - Accent1 2 2 6 4 3" xfId="2609"/>
    <cellStyle name="20 % - Accent1 2 2 6 4 3 2" xfId="16756"/>
    <cellStyle name="20 % - Accent1 2 2 6 4 4" xfId="15184"/>
    <cellStyle name="20 % - Accent1 2 2 6 5" xfId="3394"/>
    <cellStyle name="20 % - Accent1 2 2 6 5 2" xfId="9682"/>
    <cellStyle name="20 % - Accent1 2 2 6 5 2 2" xfId="23826"/>
    <cellStyle name="20 % - Accent1 2 2 6 5 3" xfId="17541"/>
    <cellStyle name="20 % - Accent1 2 2 6 6" xfId="4179"/>
    <cellStyle name="20 % - Accent1 2 2 6 6 2" xfId="10467"/>
    <cellStyle name="20 % - Accent1 2 2 6 6 2 2" xfId="24611"/>
    <cellStyle name="20 % - Accent1 2 2 6 6 3" xfId="18326"/>
    <cellStyle name="20 % - Accent1 2 2 6 7" xfId="4968"/>
    <cellStyle name="20 % - Accent1 2 2 6 7 2" xfId="11256"/>
    <cellStyle name="20 % - Accent1 2 2 6 7 2 2" xfId="25400"/>
    <cellStyle name="20 % - Accent1 2 2 6 7 3" xfId="19115"/>
    <cellStyle name="20 % - Accent1 2 2 6 8" xfId="5757"/>
    <cellStyle name="20 % - Accent1 2 2 6 8 2" xfId="12042"/>
    <cellStyle name="20 % - Accent1 2 2 6 8 2 2" xfId="26186"/>
    <cellStyle name="20 % - Accent1 2 2 6 8 3" xfId="19901"/>
    <cellStyle name="20 % - Accent1 2 2 6 9" xfId="6543"/>
    <cellStyle name="20 % - Accent1 2 2 6 9 2" xfId="12828"/>
    <cellStyle name="20 % - Accent1 2 2 6 9 2 2" xfId="26972"/>
    <cellStyle name="20 % - Accent1 2 2 6 9 3" xfId="20687"/>
    <cellStyle name="20 % - Accent1 2 2 7" xfId="267"/>
    <cellStyle name="20 % - Accent1 2 2 7 10" xfId="7355"/>
    <cellStyle name="20 % - Accent1 2 2 7 10 2" xfId="13640"/>
    <cellStyle name="20 % - Accent1 2 2 7 10 2 2" xfId="27784"/>
    <cellStyle name="20 % - Accent1 2 2 7 10 3" xfId="21499"/>
    <cellStyle name="20 % - Accent1 2 2 7 11" xfId="8140"/>
    <cellStyle name="20 % - Accent1 2 2 7 11 2" xfId="22284"/>
    <cellStyle name="20 % - Accent1 2 2 7 12" xfId="1852"/>
    <cellStyle name="20 % - Accent1 2 2 7 12 2" xfId="15999"/>
    <cellStyle name="20 % - Accent1 2 2 7 13" xfId="14427"/>
    <cellStyle name="20 % - Accent1 2 2 7 2" xfId="463"/>
    <cellStyle name="20 % - Accent1 2 2 7 2 10" xfId="8336"/>
    <cellStyle name="20 % - Accent1 2 2 7 2 10 2" xfId="22480"/>
    <cellStyle name="20 % - Accent1 2 2 7 2 11" xfId="2048"/>
    <cellStyle name="20 % - Accent1 2 2 7 2 11 2" xfId="16195"/>
    <cellStyle name="20 % - Accent1 2 2 7 2 12" xfId="14623"/>
    <cellStyle name="20 % - Accent1 2 2 7 2 2" xfId="860"/>
    <cellStyle name="20 % - Accent1 2 2 7 2 2 10" xfId="2440"/>
    <cellStyle name="20 % - Accent1 2 2 7 2 2 10 2" xfId="16587"/>
    <cellStyle name="20 % - Accent1 2 2 7 2 2 11" xfId="15015"/>
    <cellStyle name="20 % - Accent1 2 2 7 2 2 2" xfId="1650"/>
    <cellStyle name="20 % - Accent1 2 2 7 2 2 2 2" xfId="9513"/>
    <cellStyle name="20 % - Accent1 2 2 7 2 2 2 2 2" xfId="23657"/>
    <cellStyle name="20 % - Accent1 2 2 7 2 2 2 3" xfId="3225"/>
    <cellStyle name="20 % - Accent1 2 2 7 2 2 2 3 2" xfId="17372"/>
    <cellStyle name="20 % - Accent1 2 2 7 2 2 2 4" xfId="15800"/>
    <cellStyle name="20 % - Accent1 2 2 7 2 2 3" xfId="4010"/>
    <cellStyle name="20 % - Accent1 2 2 7 2 2 3 2" xfId="10298"/>
    <cellStyle name="20 % - Accent1 2 2 7 2 2 3 2 2" xfId="24442"/>
    <cellStyle name="20 % - Accent1 2 2 7 2 2 3 3" xfId="18157"/>
    <cellStyle name="20 % - Accent1 2 2 7 2 2 4" xfId="4795"/>
    <cellStyle name="20 % - Accent1 2 2 7 2 2 4 2" xfId="11083"/>
    <cellStyle name="20 % - Accent1 2 2 7 2 2 4 2 2" xfId="25227"/>
    <cellStyle name="20 % - Accent1 2 2 7 2 2 4 3" xfId="18942"/>
    <cellStyle name="20 % - Accent1 2 2 7 2 2 5" xfId="5584"/>
    <cellStyle name="20 % - Accent1 2 2 7 2 2 5 2" xfId="11872"/>
    <cellStyle name="20 % - Accent1 2 2 7 2 2 5 2 2" xfId="26016"/>
    <cellStyle name="20 % - Accent1 2 2 7 2 2 5 3" xfId="19731"/>
    <cellStyle name="20 % - Accent1 2 2 7 2 2 6" xfId="6373"/>
    <cellStyle name="20 % - Accent1 2 2 7 2 2 6 2" xfId="12658"/>
    <cellStyle name="20 % - Accent1 2 2 7 2 2 6 2 2" xfId="26802"/>
    <cellStyle name="20 % - Accent1 2 2 7 2 2 6 3" xfId="20517"/>
    <cellStyle name="20 % - Accent1 2 2 7 2 2 7" xfId="7159"/>
    <cellStyle name="20 % - Accent1 2 2 7 2 2 7 2" xfId="13444"/>
    <cellStyle name="20 % - Accent1 2 2 7 2 2 7 2 2" xfId="27588"/>
    <cellStyle name="20 % - Accent1 2 2 7 2 2 7 3" xfId="21303"/>
    <cellStyle name="20 % - Accent1 2 2 7 2 2 8" xfId="7943"/>
    <cellStyle name="20 % - Accent1 2 2 7 2 2 8 2" xfId="14228"/>
    <cellStyle name="20 % - Accent1 2 2 7 2 2 8 2 2" xfId="28372"/>
    <cellStyle name="20 % - Accent1 2 2 7 2 2 8 3" xfId="22087"/>
    <cellStyle name="20 % - Accent1 2 2 7 2 2 9" xfId="8728"/>
    <cellStyle name="20 % - Accent1 2 2 7 2 2 9 2" xfId="22872"/>
    <cellStyle name="20 % - Accent1 2 2 7 2 3" xfId="1258"/>
    <cellStyle name="20 % - Accent1 2 2 7 2 3 2" xfId="9121"/>
    <cellStyle name="20 % - Accent1 2 2 7 2 3 2 2" xfId="23265"/>
    <cellStyle name="20 % - Accent1 2 2 7 2 3 3" xfId="2833"/>
    <cellStyle name="20 % - Accent1 2 2 7 2 3 3 2" xfId="16980"/>
    <cellStyle name="20 % - Accent1 2 2 7 2 3 4" xfId="15408"/>
    <cellStyle name="20 % - Accent1 2 2 7 2 4" xfId="3618"/>
    <cellStyle name="20 % - Accent1 2 2 7 2 4 2" xfId="9906"/>
    <cellStyle name="20 % - Accent1 2 2 7 2 4 2 2" xfId="24050"/>
    <cellStyle name="20 % - Accent1 2 2 7 2 4 3" xfId="17765"/>
    <cellStyle name="20 % - Accent1 2 2 7 2 5" xfId="4403"/>
    <cellStyle name="20 % - Accent1 2 2 7 2 5 2" xfId="10691"/>
    <cellStyle name="20 % - Accent1 2 2 7 2 5 2 2" xfId="24835"/>
    <cellStyle name="20 % - Accent1 2 2 7 2 5 3" xfId="18550"/>
    <cellStyle name="20 % - Accent1 2 2 7 2 6" xfId="5192"/>
    <cellStyle name="20 % - Accent1 2 2 7 2 6 2" xfId="11480"/>
    <cellStyle name="20 % - Accent1 2 2 7 2 6 2 2" xfId="25624"/>
    <cellStyle name="20 % - Accent1 2 2 7 2 6 3" xfId="19339"/>
    <cellStyle name="20 % - Accent1 2 2 7 2 7" xfId="5981"/>
    <cellStyle name="20 % - Accent1 2 2 7 2 7 2" xfId="12266"/>
    <cellStyle name="20 % - Accent1 2 2 7 2 7 2 2" xfId="26410"/>
    <cellStyle name="20 % - Accent1 2 2 7 2 7 3" xfId="20125"/>
    <cellStyle name="20 % - Accent1 2 2 7 2 8" xfId="6767"/>
    <cellStyle name="20 % - Accent1 2 2 7 2 8 2" xfId="13052"/>
    <cellStyle name="20 % - Accent1 2 2 7 2 8 2 2" xfId="27196"/>
    <cellStyle name="20 % - Accent1 2 2 7 2 8 3" xfId="20911"/>
    <cellStyle name="20 % - Accent1 2 2 7 2 9" xfId="7551"/>
    <cellStyle name="20 % - Accent1 2 2 7 2 9 2" xfId="13836"/>
    <cellStyle name="20 % - Accent1 2 2 7 2 9 2 2" xfId="27980"/>
    <cellStyle name="20 % - Accent1 2 2 7 2 9 3" xfId="21695"/>
    <cellStyle name="20 % - Accent1 2 2 7 3" xfId="664"/>
    <cellStyle name="20 % - Accent1 2 2 7 3 10" xfId="2244"/>
    <cellStyle name="20 % - Accent1 2 2 7 3 10 2" xfId="16391"/>
    <cellStyle name="20 % - Accent1 2 2 7 3 11" xfId="14819"/>
    <cellStyle name="20 % - Accent1 2 2 7 3 2" xfId="1454"/>
    <cellStyle name="20 % - Accent1 2 2 7 3 2 2" xfId="9317"/>
    <cellStyle name="20 % - Accent1 2 2 7 3 2 2 2" xfId="23461"/>
    <cellStyle name="20 % - Accent1 2 2 7 3 2 3" xfId="3029"/>
    <cellStyle name="20 % - Accent1 2 2 7 3 2 3 2" xfId="17176"/>
    <cellStyle name="20 % - Accent1 2 2 7 3 2 4" xfId="15604"/>
    <cellStyle name="20 % - Accent1 2 2 7 3 3" xfId="3814"/>
    <cellStyle name="20 % - Accent1 2 2 7 3 3 2" xfId="10102"/>
    <cellStyle name="20 % - Accent1 2 2 7 3 3 2 2" xfId="24246"/>
    <cellStyle name="20 % - Accent1 2 2 7 3 3 3" xfId="17961"/>
    <cellStyle name="20 % - Accent1 2 2 7 3 4" xfId="4599"/>
    <cellStyle name="20 % - Accent1 2 2 7 3 4 2" xfId="10887"/>
    <cellStyle name="20 % - Accent1 2 2 7 3 4 2 2" xfId="25031"/>
    <cellStyle name="20 % - Accent1 2 2 7 3 4 3" xfId="18746"/>
    <cellStyle name="20 % - Accent1 2 2 7 3 5" xfId="5388"/>
    <cellStyle name="20 % - Accent1 2 2 7 3 5 2" xfId="11676"/>
    <cellStyle name="20 % - Accent1 2 2 7 3 5 2 2" xfId="25820"/>
    <cellStyle name="20 % - Accent1 2 2 7 3 5 3" xfId="19535"/>
    <cellStyle name="20 % - Accent1 2 2 7 3 6" xfId="6177"/>
    <cellStyle name="20 % - Accent1 2 2 7 3 6 2" xfId="12462"/>
    <cellStyle name="20 % - Accent1 2 2 7 3 6 2 2" xfId="26606"/>
    <cellStyle name="20 % - Accent1 2 2 7 3 6 3" xfId="20321"/>
    <cellStyle name="20 % - Accent1 2 2 7 3 7" xfId="6963"/>
    <cellStyle name="20 % - Accent1 2 2 7 3 7 2" xfId="13248"/>
    <cellStyle name="20 % - Accent1 2 2 7 3 7 2 2" xfId="27392"/>
    <cellStyle name="20 % - Accent1 2 2 7 3 7 3" xfId="21107"/>
    <cellStyle name="20 % - Accent1 2 2 7 3 8" xfId="7747"/>
    <cellStyle name="20 % - Accent1 2 2 7 3 8 2" xfId="14032"/>
    <cellStyle name="20 % - Accent1 2 2 7 3 8 2 2" xfId="28176"/>
    <cellStyle name="20 % - Accent1 2 2 7 3 8 3" xfId="21891"/>
    <cellStyle name="20 % - Accent1 2 2 7 3 9" xfId="8532"/>
    <cellStyle name="20 % - Accent1 2 2 7 3 9 2" xfId="22676"/>
    <cellStyle name="20 % - Accent1 2 2 7 4" xfId="1062"/>
    <cellStyle name="20 % - Accent1 2 2 7 4 2" xfId="8925"/>
    <cellStyle name="20 % - Accent1 2 2 7 4 2 2" xfId="23069"/>
    <cellStyle name="20 % - Accent1 2 2 7 4 3" xfId="2637"/>
    <cellStyle name="20 % - Accent1 2 2 7 4 3 2" xfId="16784"/>
    <cellStyle name="20 % - Accent1 2 2 7 4 4" xfId="15212"/>
    <cellStyle name="20 % - Accent1 2 2 7 5" xfId="3422"/>
    <cellStyle name="20 % - Accent1 2 2 7 5 2" xfId="9710"/>
    <cellStyle name="20 % - Accent1 2 2 7 5 2 2" xfId="23854"/>
    <cellStyle name="20 % - Accent1 2 2 7 5 3" xfId="17569"/>
    <cellStyle name="20 % - Accent1 2 2 7 6" xfId="4207"/>
    <cellStyle name="20 % - Accent1 2 2 7 6 2" xfId="10495"/>
    <cellStyle name="20 % - Accent1 2 2 7 6 2 2" xfId="24639"/>
    <cellStyle name="20 % - Accent1 2 2 7 6 3" xfId="18354"/>
    <cellStyle name="20 % - Accent1 2 2 7 7" xfId="4996"/>
    <cellStyle name="20 % - Accent1 2 2 7 7 2" xfId="11284"/>
    <cellStyle name="20 % - Accent1 2 2 7 7 2 2" xfId="25428"/>
    <cellStyle name="20 % - Accent1 2 2 7 7 3" xfId="19143"/>
    <cellStyle name="20 % - Accent1 2 2 7 8" xfId="5785"/>
    <cellStyle name="20 % - Accent1 2 2 7 8 2" xfId="12070"/>
    <cellStyle name="20 % - Accent1 2 2 7 8 2 2" xfId="26214"/>
    <cellStyle name="20 % - Accent1 2 2 7 8 3" xfId="19929"/>
    <cellStyle name="20 % - Accent1 2 2 7 9" xfId="6571"/>
    <cellStyle name="20 % - Accent1 2 2 7 9 2" xfId="12856"/>
    <cellStyle name="20 % - Accent1 2 2 7 9 2 2" xfId="27000"/>
    <cellStyle name="20 % - Accent1 2 2 7 9 3" xfId="20715"/>
    <cellStyle name="20 % - Accent1 2 2 8" xfId="295"/>
    <cellStyle name="20 % - Accent1 2 2 8 10" xfId="8168"/>
    <cellStyle name="20 % - Accent1 2 2 8 10 2" xfId="22312"/>
    <cellStyle name="20 % - Accent1 2 2 8 11" xfId="1880"/>
    <cellStyle name="20 % - Accent1 2 2 8 11 2" xfId="16027"/>
    <cellStyle name="20 % - Accent1 2 2 8 12" xfId="14455"/>
    <cellStyle name="20 % - Accent1 2 2 8 2" xfId="692"/>
    <cellStyle name="20 % - Accent1 2 2 8 2 10" xfId="2272"/>
    <cellStyle name="20 % - Accent1 2 2 8 2 10 2" xfId="16419"/>
    <cellStyle name="20 % - Accent1 2 2 8 2 11" xfId="14847"/>
    <cellStyle name="20 % - Accent1 2 2 8 2 2" xfId="1482"/>
    <cellStyle name="20 % - Accent1 2 2 8 2 2 2" xfId="9345"/>
    <cellStyle name="20 % - Accent1 2 2 8 2 2 2 2" xfId="23489"/>
    <cellStyle name="20 % - Accent1 2 2 8 2 2 3" xfId="3057"/>
    <cellStyle name="20 % - Accent1 2 2 8 2 2 3 2" xfId="17204"/>
    <cellStyle name="20 % - Accent1 2 2 8 2 2 4" xfId="15632"/>
    <cellStyle name="20 % - Accent1 2 2 8 2 3" xfId="3842"/>
    <cellStyle name="20 % - Accent1 2 2 8 2 3 2" xfId="10130"/>
    <cellStyle name="20 % - Accent1 2 2 8 2 3 2 2" xfId="24274"/>
    <cellStyle name="20 % - Accent1 2 2 8 2 3 3" xfId="17989"/>
    <cellStyle name="20 % - Accent1 2 2 8 2 4" xfId="4627"/>
    <cellStyle name="20 % - Accent1 2 2 8 2 4 2" xfId="10915"/>
    <cellStyle name="20 % - Accent1 2 2 8 2 4 2 2" xfId="25059"/>
    <cellStyle name="20 % - Accent1 2 2 8 2 4 3" xfId="18774"/>
    <cellStyle name="20 % - Accent1 2 2 8 2 5" xfId="5416"/>
    <cellStyle name="20 % - Accent1 2 2 8 2 5 2" xfId="11704"/>
    <cellStyle name="20 % - Accent1 2 2 8 2 5 2 2" xfId="25848"/>
    <cellStyle name="20 % - Accent1 2 2 8 2 5 3" xfId="19563"/>
    <cellStyle name="20 % - Accent1 2 2 8 2 6" xfId="6205"/>
    <cellStyle name="20 % - Accent1 2 2 8 2 6 2" xfId="12490"/>
    <cellStyle name="20 % - Accent1 2 2 8 2 6 2 2" xfId="26634"/>
    <cellStyle name="20 % - Accent1 2 2 8 2 6 3" xfId="20349"/>
    <cellStyle name="20 % - Accent1 2 2 8 2 7" xfId="6991"/>
    <cellStyle name="20 % - Accent1 2 2 8 2 7 2" xfId="13276"/>
    <cellStyle name="20 % - Accent1 2 2 8 2 7 2 2" xfId="27420"/>
    <cellStyle name="20 % - Accent1 2 2 8 2 7 3" xfId="21135"/>
    <cellStyle name="20 % - Accent1 2 2 8 2 8" xfId="7775"/>
    <cellStyle name="20 % - Accent1 2 2 8 2 8 2" xfId="14060"/>
    <cellStyle name="20 % - Accent1 2 2 8 2 8 2 2" xfId="28204"/>
    <cellStyle name="20 % - Accent1 2 2 8 2 8 3" xfId="21919"/>
    <cellStyle name="20 % - Accent1 2 2 8 2 9" xfId="8560"/>
    <cellStyle name="20 % - Accent1 2 2 8 2 9 2" xfId="22704"/>
    <cellStyle name="20 % - Accent1 2 2 8 3" xfId="1090"/>
    <cellStyle name="20 % - Accent1 2 2 8 3 2" xfId="8953"/>
    <cellStyle name="20 % - Accent1 2 2 8 3 2 2" xfId="23097"/>
    <cellStyle name="20 % - Accent1 2 2 8 3 3" xfId="2665"/>
    <cellStyle name="20 % - Accent1 2 2 8 3 3 2" xfId="16812"/>
    <cellStyle name="20 % - Accent1 2 2 8 3 4" xfId="15240"/>
    <cellStyle name="20 % - Accent1 2 2 8 4" xfId="3450"/>
    <cellStyle name="20 % - Accent1 2 2 8 4 2" xfId="9738"/>
    <cellStyle name="20 % - Accent1 2 2 8 4 2 2" xfId="23882"/>
    <cellStyle name="20 % - Accent1 2 2 8 4 3" xfId="17597"/>
    <cellStyle name="20 % - Accent1 2 2 8 5" xfId="4235"/>
    <cellStyle name="20 % - Accent1 2 2 8 5 2" xfId="10523"/>
    <cellStyle name="20 % - Accent1 2 2 8 5 2 2" xfId="24667"/>
    <cellStyle name="20 % - Accent1 2 2 8 5 3" xfId="18382"/>
    <cellStyle name="20 % - Accent1 2 2 8 6" xfId="5024"/>
    <cellStyle name="20 % - Accent1 2 2 8 6 2" xfId="11312"/>
    <cellStyle name="20 % - Accent1 2 2 8 6 2 2" xfId="25456"/>
    <cellStyle name="20 % - Accent1 2 2 8 6 3" xfId="19171"/>
    <cellStyle name="20 % - Accent1 2 2 8 7" xfId="5813"/>
    <cellStyle name="20 % - Accent1 2 2 8 7 2" xfId="12098"/>
    <cellStyle name="20 % - Accent1 2 2 8 7 2 2" xfId="26242"/>
    <cellStyle name="20 % - Accent1 2 2 8 7 3" xfId="19957"/>
    <cellStyle name="20 % - Accent1 2 2 8 8" xfId="6599"/>
    <cellStyle name="20 % - Accent1 2 2 8 8 2" xfId="12884"/>
    <cellStyle name="20 % - Accent1 2 2 8 8 2 2" xfId="27028"/>
    <cellStyle name="20 % - Accent1 2 2 8 8 3" xfId="20743"/>
    <cellStyle name="20 % - Accent1 2 2 8 9" xfId="7383"/>
    <cellStyle name="20 % - Accent1 2 2 8 9 2" xfId="13668"/>
    <cellStyle name="20 % - Accent1 2 2 8 9 2 2" xfId="27812"/>
    <cellStyle name="20 % - Accent1 2 2 8 9 3" xfId="21527"/>
    <cellStyle name="20 % - Accent1 2 2 9" xfId="496"/>
    <cellStyle name="20 % - Accent1 2 2 9 10" xfId="2076"/>
    <cellStyle name="20 % - Accent1 2 2 9 10 2" xfId="16223"/>
    <cellStyle name="20 % - Accent1 2 2 9 11" xfId="14651"/>
    <cellStyle name="20 % - Accent1 2 2 9 2" xfId="1286"/>
    <cellStyle name="20 % - Accent1 2 2 9 2 2" xfId="9149"/>
    <cellStyle name="20 % - Accent1 2 2 9 2 2 2" xfId="23293"/>
    <cellStyle name="20 % - Accent1 2 2 9 2 3" xfId="2861"/>
    <cellStyle name="20 % - Accent1 2 2 9 2 3 2" xfId="17008"/>
    <cellStyle name="20 % - Accent1 2 2 9 2 4" xfId="15436"/>
    <cellStyle name="20 % - Accent1 2 2 9 3" xfId="3646"/>
    <cellStyle name="20 % - Accent1 2 2 9 3 2" xfId="9934"/>
    <cellStyle name="20 % - Accent1 2 2 9 3 2 2" xfId="24078"/>
    <cellStyle name="20 % - Accent1 2 2 9 3 3" xfId="17793"/>
    <cellStyle name="20 % - Accent1 2 2 9 4" xfId="4431"/>
    <cellStyle name="20 % - Accent1 2 2 9 4 2" xfId="10719"/>
    <cellStyle name="20 % - Accent1 2 2 9 4 2 2" xfId="24863"/>
    <cellStyle name="20 % - Accent1 2 2 9 4 3" xfId="18578"/>
    <cellStyle name="20 % - Accent1 2 2 9 5" xfId="5220"/>
    <cellStyle name="20 % - Accent1 2 2 9 5 2" xfId="11508"/>
    <cellStyle name="20 % - Accent1 2 2 9 5 2 2" xfId="25652"/>
    <cellStyle name="20 % - Accent1 2 2 9 5 3" xfId="19367"/>
    <cellStyle name="20 % - Accent1 2 2 9 6" xfId="6009"/>
    <cellStyle name="20 % - Accent1 2 2 9 6 2" xfId="12294"/>
    <cellStyle name="20 % - Accent1 2 2 9 6 2 2" xfId="26438"/>
    <cellStyle name="20 % - Accent1 2 2 9 6 3" xfId="20153"/>
    <cellStyle name="20 % - Accent1 2 2 9 7" xfId="6795"/>
    <cellStyle name="20 % - Accent1 2 2 9 7 2" xfId="13080"/>
    <cellStyle name="20 % - Accent1 2 2 9 7 2 2" xfId="27224"/>
    <cellStyle name="20 % - Accent1 2 2 9 7 3" xfId="20939"/>
    <cellStyle name="20 % - Accent1 2 2 9 8" xfId="7579"/>
    <cellStyle name="20 % - Accent1 2 2 9 8 2" xfId="13864"/>
    <cellStyle name="20 % - Accent1 2 2 9 8 2 2" xfId="28008"/>
    <cellStyle name="20 % - Accent1 2 2 9 8 3" xfId="21723"/>
    <cellStyle name="20 % - Accent1 2 2 9 9" xfId="8364"/>
    <cellStyle name="20 % - Accent1 2 2 9 9 2" xfId="22508"/>
    <cellStyle name="20 % - Accent1 2 20" xfId="14245"/>
    <cellStyle name="20 % - Accent1 2 3" xfId="112"/>
    <cellStyle name="20 % - Accent1 2 3 10" xfId="7201"/>
    <cellStyle name="20 % - Accent1 2 3 10 2" xfId="13486"/>
    <cellStyle name="20 % - Accent1 2 3 10 2 2" xfId="27630"/>
    <cellStyle name="20 % - Accent1 2 3 10 3" xfId="21345"/>
    <cellStyle name="20 % - Accent1 2 3 11" xfId="7986"/>
    <cellStyle name="20 % - Accent1 2 3 11 2" xfId="22130"/>
    <cellStyle name="20 % - Accent1 2 3 12" xfId="1698"/>
    <cellStyle name="20 % - Accent1 2 3 12 2" xfId="15845"/>
    <cellStyle name="20 % - Accent1 2 3 13" xfId="14273"/>
    <cellStyle name="20 % - Accent1 2 3 2" xfId="309"/>
    <cellStyle name="20 % - Accent1 2 3 2 10" xfId="8182"/>
    <cellStyle name="20 % - Accent1 2 3 2 10 2" xfId="22326"/>
    <cellStyle name="20 % - Accent1 2 3 2 11" xfId="1894"/>
    <cellStyle name="20 % - Accent1 2 3 2 11 2" xfId="16041"/>
    <cellStyle name="20 % - Accent1 2 3 2 12" xfId="14469"/>
    <cellStyle name="20 % - Accent1 2 3 2 2" xfId="706"/>
    <cellStyle name="20 % - Accent1 2 3 2 2 10" xfId="2286"/>
    <cellStyle name="20 % - Accent1 2 3 2 2 10 2" xfId="16433"/>
    <cellStyle name="20 % - Accent1 2 3 2 2 11" xfId="14861"/>
    <cellStyle name="20 % - Accent1 2 3 2 2 2" xfId="1496"/>
    <cellStyle name="20 % - Accent1 2 3 2 2 2 2" xfId="9359"/>
    <cellStyle name="20 % - Accent1 2 3 2 2 2 2 2" xfId="23503"/>
    <cellStyle name="20 % - Accent1 2 3 2 2 2 3" xfId="3071"/>
    <cellStyle name="20 % - Accent1 2 3 2 2 2 3 2" xfId="17218"/>
    <cellStyle name="20 % - Accent1 2 3 2 2 2 4" xfId="15646"/>
    <cellStyle name="20 % - Accent1 2 3 2 2 3" xfId="3856"/>
    <cellStyle name="20 % - Accent1 2 3 2 2 3 2" xfId="10144"/>
    <cellStyle name="20 % - Accent1 2 3 2 2 3 2 2" xfId="24288"/>
    <cellStyle name="20 % - Accent1 2 3 2 2 3 3" xfId="18003"/>
    <cellStyle name="20 % - Accent1 2 3 2 2 4" xfId="4641"/>
    <cellStyle name="20 % - Accent1 2 3 2 2 4 2" xfId="10929"/>
    <cellStyle name="20 % - Accent1 2 3 2 2 4 2 2" xfId="25073"/>
    <cellStyle name="20 % - Accent1 2 3 2 2 4 3" xfId="18788"/>
    <cellStyle name="20 % - Accent1 2 3 2 2 5" xfId="5430"/>
    <cellStyle name="20 % - Accent1 2 3 2 2 5 2" xfId="11718"/>
    <cellStyle name="20 % - Accent1 2 3 2 2 5 2 2" xfId="25862"/>
    <cellStyle name="20 % - Accent1 2 3 2 2 5 3" xfId="19577"/>
    <cellStyle name="20 % - Accent1 2 3 2 2 6" xfId="6219"/>
    <cellStyle name="20 % - Accent1 2 3 2 2 6 2" xfId="12504"/>
    <cellStyle name="20 % - Accent1 2 3 2 2 6 2 2" xfId="26648"/>
    <cellStyle name="20 % - Accent1 2 3 2 2 6 3" xfId="20363"/>
    <cellStyle name="20 % - Accent1 2 3 2 2 7" xfId="7005"/>
    <cellStyle name="20 % - Accent1 2 3 2 2 7 2" xfId="13290"/>
    <cellStyle name="20 % - Accent1 2 3 2 2 7 2 2" xfId="27434"/>
    <cellStyle name="20 % - Accent1 2 3 2 2 7 3" xfId="21149"/>
    <cellStyle name="20 % - Accent1 2 3 2 2 8" xfId="7789"/>
    <cellStyle name="20 % - Accent1 2 3 2 2 8 2" xfId="14074"/>
    <cellStyle name="20 % - Accent1 2 3 2 2 8 2 2" xfId="28218"/>
    <cellStyle name="20 % - Accent1 2 3 2 2 8 3" xfId="21933"/>
    <cellStyle name="20 % - Accent1 2 3 2 2 9" xfId="8574"/>
    <cellStyle name="20 % - Accent1 2 3 2 2 9 2" xfId="22718"/>
    <cellStyle name="20 % - Accent1 2 3 2 3" xfId="1104"/>
    <cellStyle name="20 % - Accent1 2 3 2 3 2" xfId="8967"/>
    <cellStyle name="20 % - Accent1 2 3 2 3 2 2" xfId="23111"/>
    <cellStyle name="20 % - Accent1 2 3 2 3 3" xfId="2679"/>
    <cellStyle name="20 % - Accent1 2 3 2 3 3 2" xfId="16826"/>
    <cellStyle name="20 % - Accent1 2 3 2 3 4" xfId="15254"/>
    <cellStyle name="20 % - Accent1 2 3 2 4" xfId="3464"/>
    <cellStyle name="20 % - Accent1 2 3 2 4 2" xfId="9752"/>
    <cellStyle name="20 % - Accent1 2 3 2 4 2 2" xfId="23896"/>
    <cellStyle name="20 % - Accent1 2 3 2 4 3" xfId="17611"/>
    <cellStyle name="20 % - Accent1 2 3 2 5" xfId="4249"/>
    <cellStyle name="20 % - Accent1 2 3 2 5 2" xfId="10537"/>
    <cellStyle name="20 % - Accent1 2 3 2 5 2 2" xfId="24681"/>
    <cellStyle name="20 % - Accent1 2 3 2 5 3" xfId="18396"/>
    <cellStyle name="20 % - Accent1 2 3 2 6" xfId="5038"/>
    <cellStyle name="20 % - Accent1 2 3 2 6 2" xfId="11326"/>
    <cellStyle name="20 % - Accent1 2 3 2 6 2 2" xfId="25470"/>
    <cellStyle name="20 % - Accent1 2 3 2 6 3" xfId="19185"/>
    <cellStyle name="20 % - Accent1 2 3 2 7" xfId="5827"/>
    <cellStyle name="20 % - Accent1 2 3 2 7 2" xfId="12112"/>
    <cellStyle name="20 % - Accent1 2 3 2 7 2 2" xfId="26256"/>
    <cellStyle name="20 % - Accent1 2 3 2 7 3" xfId="19971"/>
    <cellStyle name="20 % - Accent1 2 3 2 8" xfId="6613"/>
    <cellStyle name="20 % - Accent1 2 3 2 8 2" xfId="12898"/>
    <cellStyle name="20 % - Accent1 2 3 2 8 2 2" xfId="27042"/>
    <cellStyle name="20 % - Accent1 2 3 2 8 3" xfId="20757"/>
    <cellStyle name="20 % - Accent1 2 3 2 9" xfId="7397"/>
    <cellStyle name="20 % - Accent1 2 3 2 9 2" xfId="13682"/>
    <cellStyle name="20 % - Accent1 2 3 2 9 2 2" xfId="27826"/>
    <cellStyle name="20 % - Accent1 2 3 2 9 3" xfId="21541"/>
    <cellStyle name="20 % - Accent1 2 3 3" xfId="510"/>
    <cellStyle name="20 % - Accent1 2 3 3 10" xfId="2090"/>
    <cellStyle name="20 % - Accent1 2 3 3 10 2" xfId="16237"/>
    <cellStyle name="20 % - Accent1 2 3 3 11" xfId="14665"/>
    <cellStyle name="20 % - Accent1 2 3 3 2" xfId="1300"/>
    <cellStyle name="20 % - Accent1 2 3 3 2 2" xfId="9163"/>
    <cellStyle name="20 % - Accent1 2 3 3 2 2 2" xfId="23307"/>
    <cellStyle name="20 % - Accent1 2 3 3 2 3" xfId="2875"/>
    <cellStyle name="20 % - Accent1 2 3 3 2 3 2" xfId="17022"/>
    <cellStyle name="20 % - Accent1 2 3 3 2 4" xfId="15450"/>
    <cellStyle name="20 % - Accent1 2 3 3 3" xfId="3660"/>
    <cellStyle name="20 % - Accent1 2 3 3 3 2" xfId="9948"/>
    <cellStyle name="20 % - Accent1 2 3 3 3 2 2" xfId="24092"/>
    <cellStyle name="20 % - Accent1 2 3 3 3 3" xfId="17807"/>
    <cellStyle name="20 % - Accent1 2 3 3 4" xfId="4445"/>
    <cellStyle name="20 % - Accent1 2 3 3 4 2" xfId="10733"/>
    <cellStyle name="20 % - Accent1 2 3 3 4 2 2" xfId="24877"/>
    <cellStyle name="20 % - Accent1 2 3 3 4 3" xfId="18592"/>
    <cellStyle name="20 % - Accent1 2 3 3 5" xfId="5234"/>
    <cellStyle name="20 % - Accent1 2 3 3 5 2" xfId="11522"/>
    <cellStyle name="20 % - Accent1 2 3 3 5 2 2" xfId="25666"/>
    <cellStyle name="20 % - Accent1 2 3 3 5 3" xfId="19381"/>
    <cellStyle name="20 % - Accent1 2 3 3 6" xfId="6023"/>
    <cellStyle name="20 % - Accent1 2 3 3 6 2" xfId="12308"/>
    <cellStyle name="20 % - Accent1 2 3 3 6 2 2" xfId="26452"/>
    <cellStyle name="20 % - Accent1 2 3 3 6 3" xfId="20167"/>
    <cellStyle name="20 % - Accent1 2 3 3 7" xfId="6809"/>
    <cellStyle name="20 % - Accent1 2 3 3 7 2" xfId="13094"/>
    <cellStyle name="20 % - Accent1 2 3 3 7 2 2" xfId="27238"/>
    <cellStyle name="20 % - Accent1 2 3 3 7 3" xfId="20953"/>
    <cellStyle name="20 % - Accent1 2 3 3 8" xfId="7593"/>
    <cellStyle name="20 % - Accent1 2 3 3 8 2" xfId="13878"/>
    <cellStyle name="20 % - Accent1 2 3 3 8 2 2" xfId="28022"/>
    <cellStyle name="20 % - Accent1 2 3 3 8 3" xfId="21737"/>
    <cellStyle name="20 % - Accent1 2 3 3 9" xfId="8378"/>
    <cellStyle name="20 % - Accent1 2 3 3 9 2" xfId="22522"/>
    <cellStyle name="20 % - Accent1 2 3 4" xfId="908"/>
    <cellStyle name="20 % - Accent1 2 3 4 2" xfId="8771"/>
    <cellStyle name="20 % - Accent1 2 3 4 2 2" xfId="22915"/>
    <cellStyle name="20 % - Accent1 2 3 4 3" xfId="2483"/>
    <cellStyle name="20 % - Accent1 2 3 4 3 2" xfId="16630"/>
    <cellStyle name="20 % - Accent1 2 3 4 4" xfId="15058"/>
    <cellStyle name="20 % - Accent1 2 3 5" xfId="3268"/>
    <cellStyle name="20 % - Accent1 2 3 5 2" xfId="9556"/>
    <cellStyle name="20 % - Accent1 2 3 5 2 2" xfId="23700"/>
    <cellStyle name="20 % - Accent1 2 3 5 3" xfId="17415"/>
    <cellStyle name="20 % - Accent1 2 3 6" xfId="4053"/>
    <cellStyle name="20 % - Accent1 2 3 6 2" xfId="10341"/>
    <cellStyle name="20 % - Accent1 2 3 6 2 2" xfId="24485"/>
    <cellStyle name="20 % - Accent1 2 3 6 3" xfId="18200"/>
    <cellStyle name="20 % - Accent1 2 3 7" xfId="4842"/>
    <cellStyle name="20 % - Accent1 2 3 7 2" xfId="11130"/>
    <cellStyle name="20 % - Accent1 2 3 7 2 2" xfId="25274"/>
    <cellStyle name="20 % - Accent1 2 3 7 3" xfId="18989"/>
    <cellStyle name="20 % - Accent1 2 3 8" xfId="5631"/>
    <cellStyle name="20 % - Accent1 2 3 8 2" xfId="11916"/>
    <cellStyle name="20 % - Accent1 2 3 8 2 2" xfId="26060"/>
    <cellStyle name="20 % - Accent1 2 3 8 3" xfId="19775"/>
    <cellStyle name="20 % - Accent1 2 3 9" xfId="6417"/>
    <cellStyle name="20 % - Accent1 2 3 9 2" xfId="12702"/>
    <cellStyle name="20 % - Accent1 2 3 9 2 2" xfId="26846"/>
    <cellStyle name="20 % - Accent1 2 3 9 3" xfId="20561"/>
    <cellStyle name="20 % - Accent1 2 4" xfId="141"/>
    <cellStyle name="20 % - Accent1 2 4 10" xfId="7229"/>
    <cellStyle name="20 % - Accent1 2 4 10 2" xfId="13514"/>
    <cellStyle name="20 % - Accent1 2 4 10 2 2" xfId="27658"/>
    <cellStyle name="20 % - Accent1 2 4 10 3" xfId="21373"/>
    <cellStyle name="20 % - Accent1 2 4 11" xfId="8014"/>
    <cellStyle name="20 % - Accent1 2 4 11 2" xfId="22158"/>
    <cellStyle name="20 % - Accent1 2 4 12" xfId="1726"/>
    <cellStyle name="20 % - Accent1 2 4 12 2" xfId="15873"/>
    <cellStyle name="20 % - Accent1 2 4 13" xfId="14301"/>
    <cellStyle name="20 % - Accent1 2 4 2" xfId="337"/>
    <cellStyle name="20 % - Accent1 2 4 2 10" xfId="8210"/>
    <cellStyle name="20 % - Accent1 2 4 2 10 2" xfId="22354"/>
    <cellStyle name="20 % - Accent1 2 4 2 11" xfId="1922"/>
    <cellStyle name="20 % - Accent1 2 4 2 11 2" xfId="16069"/>
    <cellStyle name="20 % - Accent1 2 4 2 12" xfId="14497"/>
    <cellStyle name="20 % - Accent1 2 4 2 2" xfId="734"/>
    <cellStyle name="20 % - Accent1 2 4 2 2 10" xfId="2314"/>
    <cellStyle name="20 % - Accent1 2 4 2 2 10 2" xfId="16461"/>
    <cellStyle name="20 % - Accent1 2 4 2 2 11" xfId="14889"/>
    <cellStyle name="20 % - Accent1 2 4 2 2 2" xfId="1524"/>
    <cellStyle name="20 % - Accent1 2 4 2 2 2 2" xfId="9387"/>
    <cellStyle name="20 % - Accent1 2 4 2 2 2 2 2" xfId="23531"/>
    <cellStyle name="20 % - Accent1 2 4 2 2 2 3" xfId="3099"/>
    <cellStyle name="20 % - Accent1 2 4 2 2 2 3 2" xfId="17246"/>
    <cellStyle name="20 % - Accent1 2 4 2 2 2 4" xfId="15674"/>
    <cellStyle name="20 % - Accent1 2 4 2 2 3" xfId="3884"/>
    <cellStyle name="20 % - Accent1 2 4 2 2 3 2" xfId="10172"/>
    <cellStyle name="20 % - Accent1 2 4 2 2 3 2 2" xfId="24316"/>
    <cellStyle name="20 % - Accent1 2 4 2 2 3 3" xfId="18031"/>
    <cellStyle name="20 % - Accent1 2 4 2 2 4" xfId="4669"/>
    <cellStyle name="20 % - Accent1 2 4 2 2 4 2" xfId="10957"/>
    <cellStyle name="20 % - Accent1 2 4 2 2 4 2 2" xfId="25101"/>
    <cellStyle name="20 % - Accent1 2 4 2 2 4 3" xfId="18816"/>
    <cellStyle name="20 % - Accent1 2 4 2 2 5" xfId="5458"/>
    <cellStyle name="20 % - Accent1 2 4 2 2 5 2" xfId="11746"/>
    <cellStyle name="20 % - Accent1 2 4 2 2 5 2 2" xfId="25890"/>
    <cellStyle name="20 % - Accent1 2 4 2 2 5 3" xfId="19605"/>
    <cellStyle name="20 % - Accent1 2 4 2 2 6" xfId="6247"/>
    <cellStyle name="20 % - Accent1 2 4 2 2 6 2" xfId="12532"/>
    <cellStyle name="20 % - Accent1 2 4 2 2 6 2 2" xfId="26676"/>
    <cellStyle name="20 % - Accent1 2 4 2 2 6 3" xfId="20391"/>
    <cellStyle name="20 % - Accent1 2 4 2 2 7" xfId="7033"/>
    <cellStyle name="20 % - Accent1 2 4 2 2 7 2" xfId="13318"/>
    <cellStyle name="20 % - Accent1 2 4 2 2 7 2 2" xfId="27462"/>
    <cellStyle name="20 % - Accent1 2 4 2 2 7 3" xfId="21177"/>
    <cellStyle name="20 % - Accent1 2 4 2 2 8" xfId="7817"/>
    <cellStyle name="20 % - Accent1 2 4 2 2 8 2" xfId="14102"/>
    <cellStyle name="20 % - Accent1 2 4 2 2 8 2 2" xfId="28246"/>
    <cellStyle name="20 % - Accent1 2 4 2 2 8 3" xfId="21961"/>
    <cellStyle name="20 % - Accent1 2 4 2 2 9" xfId="8602"/>
    <cellStyle name="20 % - Accent1 2 4 2 2 9 2" xfId="22746"/>
    <cellStyle name="20 % - Accent1 2 4 2 3" xfId="1132"/>
    <cellStyle name="20 % - Accent1 2 4 2 3 2" xfId="8995"/>
    <cellStyle name="20 % - Accent1 2 4 2 3 2 2" xfId="23139"/>
    <cellStyle name="20 % - Accent1 2 4 2 3 3" xfId="2707"/>
    <cellStyle name="20 % - Accent1 2 4 2 3 3 2" xfId="16854"/>
    <cellStyle name="20 % - Accent1 2 4 2 3 4" xfId="15282"/>
    <cellStyle name="20 % - Accent1 2 4 2 4" xfId="3492"/>
    <cellStyle name="20 % - Accent1 2 4 2 4 2" xfId="9780"/>
    <cellStyle name="20 % - Accent1 2 4 2 4 2 2" xfId="23924"/>
    <cellStyle name="20 % - Accent1 2 4 2 4 3" xfId="17639"/>
    <cellStyle name="20 % - Accent1 2 4 2 5" xfId="4277"/>
    <cellStyle name="20 % - Accent1 2 4 2 5 2" xfId="10565"/>
    <cellStyle name="20 % - Accent1 2 4 2 5 2 2" xfId="24709"/>
    <cellStyle name="20 % - Accent1 2 4 2 5 3" xfId="18424"/>
    <cellStyle name="20 % - Accent1 2 4 2 6" xfId="5066"/>
    <cellStyle name="20 % - Accent1 2 4 2 6 2" xfId="11354"/>
    <cellStyle name="20 % - Accent1 2 4 2 6 2 2" xfId="25498"/>
    <cellStyle name="20 % - Accent1 2 4 2 6 3" xfId="19213"/>
    <cellStyle name="20 % - Accent1 2 4 2 7" xfId="5855"/>
    <cellStyle name="20 % - Accent1 2 4 2 7 2" xfId="12140"/>
    <cellStyle name="20 % - Accent1 2 4 2 7 2 2" xfId="26284"/>
    <cellStyle name="20 % - Accent1 2 4 2 7 3" xfId="19999"/>
    <cellStyle name="20 % - Accent1 2 4 2 8" xfId="6641"/>
    <cellStyle name="20 % - Accent1 2 4 2 8 2" xfId="12926"/>
    <cellStyle name="20 % - Accent1 2 4 2 8 2 2" xfId="27070"/>
    <cellStyle name="20 % - Accent1 2 4 2 8 3" xfId="20785"/>
    <cellStyle name="20 % - Accent1 2 4 2 9" xfId="7425"/>
    <cellStyle name="20 % - Accent1 2 4 2 9 2" xfId="13710"/>
    <cellStyle name="20 % - Accent1 2 4 2 9 2 2" xfId="27854"/>
    <cellStyle name="20 % - Accent1 2 4 2 9 3" xfId="21569"/>
    <cellStyle name="20 % - Accent1 2 4 3" xfId="538"/>
    <cellStyle name="20 % - Accent1 2 4 3 10" xfId="2118"/>
    <cellStyle name="20 % - Accent1 2 4 3 10 2" xfId="16265"/>
    <cellStyle name="20 % - Accent1 2 4 3 11" xfId="14693"/>
    <cellStyle name="20 % - Accent1 2 4 3 2" xfId="1328"/>
    <cellStyle name="20 % - Accent1 2 4 3 2 2" xfId="9191"/>
    <cellStyle name="20 % - Accent1 2 4 3 2 2 2" xfId="23335"/>
    <cellStyle name="20 % - Accent1 2 4 3 2 3" xfId="2903"/>
    <cellStyle name="20 % - Accent1 2 4 3 2 3 2" xfId="17050"/>
    <cellStyle name="20 % - Accent1 2 4 3 2 4" xfId="15478"/>
    <cellStyle name="20 % - Accent1 2 4 3 3" xfId="3688"/>
    <cellStyle name="20 % - Accent1 2 4 3 3 2" xfId="9976"/>
    <cellStyle name="20 % - Accent1 2 4 3 3 2 2" xfId="24120"/>
    <cellStyle name="20 % - Accent1 2 4 3 3 3" xfId="17835"/>
    <cellStyle name="20 % - Accent1 2 4 3 4" xfId="4473"/>
    <cellStyle name="20 % - Accent1 2 4 3 4 2" xfId="10761"/>
    <cellStyle name="20 % - Accent1 2 4 3 4 2 2" xfId="24905"/>
    <cellStyle name="20 % - Accent1 2 4 3 4 3" xfId="18620"/>
    <cellStyle name="20 % - Accent1 2 4 3 5" xfId="5262"/>
    <cellStyle name="20 % - Accent1 2 4 3 5 2" xfId="11550"/>
    <cellStyle name="20 % - Accent1 2 4 3 5 2 2" xfId="25694"/>
    <cellStyle name="20 % - Accent1 2 4 3 5 3" xfId="19409"/>
    <cellStyle name="20 % - Accent1 2 4 3 6" xfId="6051"/>
    <cellStyle name="20 % - Accent1 2 4 3 6 2" xfId="12336"/>
    <cellStyle name="20 % - Accent1 2 4 3 6 2 2" xfId="26480"/>
    <cellStyle name="20 % - Accent1 2 4 3 6 3" xfId="20195"/>
    <cellStyle name="20 % - Accent1 2 4 3 7" xfId="6837"/>
    <cellStyle name="20 % - Accent1 2 4 3 7 2" xfId="13122"/>
    <cellStyle name="20 % - Accent1 2 4 3 7 2 2" xfId="27266"/>
    <cellStyle name="20 % - Accent1 2 4 3 7 3" xfId="20981"/>
    <cellStyle name="20 % - Accent1 2 4 3 8" xfId="7621"/>
    <cellStyle name="20 % - Accent1 2 4 3 8 2" xfId="13906"/>
    <cellStyle name="20 % - Accent1 2 4 3 8 2 2" xfId="28050"/>
    <cellStyle name="20 % - Accent1 2 4 3 8 3" xfId="21765"/>
    <cellStyle name="20 % - Accent1 2 4 3 9" xfId="8406"/>
    <cellStyle name="20 % - Accent1 2 4 3 9 2" xfId="22550"/>
    <cellStyle name="20 % - Accent1 2 4 4" xfId="936"/>
    <cellStyle name="20 % - Accent1 2 4 4 2" xfId="8799"/>
    <cellStyle name="20 % - Accent1 2 4 4 2 2" xfId="22943"/>
    <cellStyle name="20 % - Accent1 2 4 4 3" xfId="2511"/>
    <cellStyle name="20 % - Accent1 2 4 4 3 2" xfId="16658"/>
    <cellStyle name="20 % - Accent1 2 4 4 4" xfId="15086"/>
    <cellStyle name="20 % - Accent1 2 4 5" xfId="3296"/>
    <cellStyle name="20 % - Accent1 2 4 5 2" xfId="9584"/>
    <cellStyle name="20 % - Accent1 2 4 5 2 2" xfId="23728"/>
    <cellStyle name="20 % - Accent1 2 4 5 3" xfId="17443"/>
    <cellStyle name="20 % - Accent1 2 4 6" xfId="4081"/>
    <cellStyle name="20 % - Accent1 2 4 6 2" xfId="10369"/>
    <cellStyle name="20 % - Accent1 2 4 6 2 2" xfId="24513"/>
    <cellStyle name="20 % - Accent1 2 4 6 3" xfId="18228"/>
    <cellStyle name="20 % - Accent1 2 4 7" xfId="4870"/>
    <cellStyle name="20 % - Accent1 2 4 7 2" xfId="11158"/>
    <cellStyle name="20 % - Accent1 2 4 7 2 2" xfId="25302"/>
    <cellStyle name="20 % - Accent1 2 4 7 3" xfId="19017"/>
    <cellStyle name="20 % - Accent1 2 4 8" xfId="5659"/>
    <cellStyle name="20 % - Accent1 2 4 8 2" xfId="11944"/>
    <cellStyle name="20 % - Accent1 2 4 8 2 2" xfId="26088"/>
    <cellStyle name="20 % - Accent1 2 4 8 3" xfId="19803"/>
    <cellStyle name="20 % - Accent1 2 4 9" xfId="6445"/>
    <cellStyle name="20 % - Accent1 2 4 9 2" xfId="12730"/>
    <cellStyle name="20 % - Accent1 2 4 9 2 2" xfId="26874"/>
    <cellStyle name="20 % - Accent1 2 4 9 3" xfId="20589"/>
    <cellStyle name="20 % - Accent1 2 5" xfId="169"/>
    <cellStyle name="20 % - Accent1 2 5 10" xfId="7257"/>
    <cellStyle name="20 % - Accent1 2 5 10 2" xfId="13542"/>
    <cellStyle name="20 % - Accent1 2 5 10 2 2" xfId="27686"/>
    <cellStyle name="20 % - Accent1 2 5 10 3" xfId="21401"/>
    <cellStyle name="20 % - Accent1 2 5 11" xfId="8042"/>
    <cellStyle name="20 % - Accent1 2 5 11 2" xfId="22186"/>
    <cellStyle name="20 % - Accent1 2 5 12" xfId="1754"/>
    <cellStyle name="20 % - Accent1 2 5 12 2" xfId="15901"/>
    <cellStyle name="20 % - Accent1 2 5 13" xfId="14329"/>
    <cellStyle name="20 % - Accent1 2 5 2" xfId="365"/>
    <cellStyle name="20 % - Accent1 2 5 2 10" xfId="8238"/>
    <cellStyle name="20 % - Accent1 2 5 2 10 2" xfId="22382"/>
    <cellStyle name="20 % - Accent1 2 5 2 11" xfId="1950"/>
    <cellStyle name="20 % - Accent1 2 5 2 11 2" xfId="16097"/>
    <cellStyle name="20 % - Accent1 2 5 2 12" xfId="14525"/>
    <cellStyle name="20 % - Accent1 2 5 2 2" xfId="762"/>
    <cellStyle name="20 % - Accent1 2 5 2 2 10" xfId="2342"/>
    <cellStyle name="20 % - Accent1 2 5 2 2 10 2" xfId="16489"/>
    <cellStyle name="20 % - Accent1 2 5 2 2 11" xfId="14917"/>
    <cellStyle name="20 % - Accent1 2 5 2 2 2" xfId="1552"/>
    <cellStyle name="20 % - Accent1 2 5 2 2 2 2" xfId="9415"/>
    <cellStyle name="20 % - Accent1 2 5 2 2 2 2 2" xfId="23559"/>
    <cellStyle name="20 % - Accent1 2 5 2 2 2 3" xfId="3127"/>
    <cellStyle name="20 % - Accent1 2 5 2 2 2 3 2" xfId="17274"/>
    <cellStyle name="20 % - Accent1 2 5 2 2 2 4" xfId="15702"/>
    <cellStyle name="20 % - Accent1 2 5 2 2 3" xfId="3912"/>
    <cellStyle name="20 % - Accent1 2 5 2 2 3 2" xfId="10200"/>
    <cellStyle name="20 % - Accent1 2 5 2 2 3 2 2" xfId="24344"/>
    <cellStyle name="20 % - Accent1 2 5 2 2 3 3" xfId="18059"/>
    <cellStyle name="20 % - Accent1 2 5 2 2 4" xfId="4697"/>
    <cellStyle name="20 % - Accent1 2 5 2 2 4 2" xfId="10985"/>
    <cellStyle name="20 % - Accent1 2 5 2 2 4 2 2" xfId="25129"/>
    <cellStyle name="20 % - Accent1 2 5 2 2 4 3" xfId="18844"/>
    <cellStyle name="20 % - Accent1 2 5 2 2 5" xfId="5486"/>
    <cellStyle name="20 % - Accent1 2 5 2 2 5 2" xfId="11774"/>
    <cellStyle name="20 % - Accent1 2 5 2 2 5 2 2" xfId="25918"/>
    <cellStyle name="20 % - Accent1 2 5 2 2 5 3" xfId="19633"/>
    <cellStyle name="20 % - Accent1 2 5 2 2 6" xfId="6275"/>
    <cellStyle name="20 % - Accent1 2 5 2 2 6 2" xfId="12560"/>
    <cellStyle name="20 % - Accent1 2 5 2 2 6 2 2" xfId="26704"/>
    <cellStyle name="20 % - Accent1 2 5 2 2 6 3" xfId="20419"/>
    <cellStyle name="20 % - Accent1 2 5 2 2 7" xfId="7061"/>
    <cellStyle name="20 % - Accent1 2 5 2 2 7 2" xfId="13346"/>
    <cellStyle name="20 % - Accent1 2 5 2 2 7 2 2" xfId="27490"/>
    <cellStyle name="20 % - Accent1 2 5 2 2 7 3" xfId="21205"/>
    <cellStyle name="20 % - Accent1 2 5 2 2 8" xfId="7845"/>
    <cellStyle name="20 % - Accent1 2 5 2 2 8 2" xfId="14130"/>
    <cellStyle name="20 % - Accent1 2 5 2 2 8 2 2" xfId="28274"/>
    <cellStyle name="20 % - Accent1 2 5 2 2 8 3" xfId="21989"/>
    <cellStyle name="20 % - Accent1 2 5 2 2 9" xfId="8630"/>
    <cellStyle name="20 % - Accent1 2 5 2 2 9 2" xfId="22774"/>
    <cellStyle name="20 % - Accent1 2 5 2 3" xfId="1160"/>
    <cellStyle name="20 % - Accent1 2 5 2 3 2" xfId="9023"/>
    <cellStyle name="20 % - Accent1 2 5 2 3 2 2" xfId="23167"/>
    <cellStyle name="20 % - Accent1 2 5 2 3 3" xfId="2735"/>
    <cellStyle name="20 % - Accent1 2 5 2 3 3 2" xfId="16882"/>
    <cellStyle name="20 % - Accent1 2 5 2 3 4" xfId="15310"/>
    <cellStyle name="20 % - Accent1 2 5 2 4" xfId="3520"/>
    <cellStyle name="20 % - Accent1 2 5 2 4 2" xfId="9808"/>
    <cellStyle name="20 % - Accent1 2 5 2 4 2 2" xfId="23952"/>
    <cellStyle name="20 % - Accent1 2 5 2 4 3" xfId="17667"/>
    <cellStyle name="20 % - Accent1 2 5 2 5" xfId="4305"/>
    <cellStyle name="20 % - Accent1 2 5 2 5 2" xfId="10593"/>
    <cellStyle name="20 % - Accent1 2 5 2 5 2 2" xfId="24737"/>
    <cellStyle name="20 % - Accent1 2 5 2 5 3" xfId="18452"/>
    <cellStyle name="20 % - Accent1 2 5 2 6" xfId="5094"/>
    <cellStyle name="20 % - Accent1 2 5 2 6 2" xfId="11382"/>
    <cellStyle name="20 % - Accent1 2 5 2 6 2 2" xfId="25526"/>
    <cellStyle name="20 % - Accent1 2 5 2 6 3" xfId="19241"/>
    <cellStyle name="20 % - Accent1 2 5 2 7" xfId="5883"/>
    <cellStyle name="20 % - Accent1 2 5 2 7 2" xfId="12168"/>
    <cellStyle name="20 % - Accent1 2 5 2 7 2 2" xfId="26312"/>
    <cellStyle name="20 % - Accent1 2 5 2 7 3" xfId="20027"/>
    <cellStyle name="20 % - Accent1 2 5 2 8" xfId="6669"/>
    <cellStyle name="20 % - Accent1 2 5 2 8 2" xfId="12954"/>
    <cellStyle name="20 % - Accent1 2 5 2 8 2 2" xfId="27098"/>
    <cellStyle name="20 % - Accent1 2 5 2 8 3" xfId="20813"/>
    <cellStyle name="20 % - Accent1 2 5 2 9" xfId="7453"/>
    <cellStyle name="20 % - Accent1 2 5 2 9 2" xfId="13738"/>
    <cellStyle name="20 % - Accent1 2 5 2 9 2 2" xfId="27882"/>
    <cellStyle name="20 % - Accent1 2 5 2 9 3" xfId="21597"/>
    <cellStyle name="20 % - Accent1 2 5 3" xfId="566"/>
    <cellStyle name="20 % - Accent1 2 5 3 10" xfId="2146"/>
    <cellStyle name="20 % - Accent1 2 5 3 10 2" xfId="16293"/>
    <cellStyle name="20 % - Accent1 2 5 3 11" xfId="14721"/>
    <cellStyle name="20 % - Accent1 2 5 3 2" xfId="1356"/>
    <cellStyle name="20 % - Accent1 2 5 3 2 2" xfId="9219"/>
    <cellStyle name="20 % - Accent1 2 5 3 2 2 2" xfId="23363"/>
    <cellStyle name="20 % - Accent1 2 5 3 2 3" xfId="2931"/>
    <cellStyle name="20 % - Accent1 2 5 3 2 3 2" xfId="17078"/>
    <cellStyle name="20 % - Accent1 2 5 3 2 4" xfId="15506"/>
    <cellStyle name="20 % - Accent1 2 5 3 3" xfId="3716"/>
    <cellStyle name="20 % - Accent1 2 5 3 3 2" xfId="10004"/>
    <cellStyle name="20 % - Accent1 2 5 3 3 2 2" xfId="24148"/>
    <cellStyle name="20 % - Accent1 2 5 3 3 3" xfId="17863"/>
    <cellStyle name="20 % - Accent1 2 5 3 4" xfId="4501"/>
    <cellStyle name="20 % - Accent1 2 5 3 4 2" xfId="10789"/>
    <cellStyle name="20 % - Accent1 2 5 3 4 2 2" xfId="24933"/>
    <cellStyle name="20 % - Accent1 2 5 3 4 3" xfId="18648"/>
    <cellStyle name="20 % - Accent1 2 5 3 5" xfId="5290"/>
    <cellStyle name="20 % - Accent1 2 5 3 5 2" xfId="11578"/>
    <cellStyle name="20 % - Accent1 2 5 3 5 2 2" xfId="25722"/>
    <cellStyle name="20 % - Accent1 2 5 3 5 3" xfId="19437"/>
    <cellStyle name="20 % - Accent1 2 5 3 6" xfId="6079"/>
    <cellStyle name="20 % - Accent1 2 5 3 6 2" xfId="12364"/>
    <cellStyle name="20 % - Accent1 2 5 3 6 2 2" xfId="26508"/>
    <cellStyle name="20 % - Accent1 2 5 3 6 3" xfId="20223"/>
    <cellStyle name="20 % - Accent1 2 5 3 7" xfId="6865"/>
    <cellStyle name="20 % - Accent1 2 5 3 7 2" xfId="13150"/>
    <cellStyle name="20 % - Accent1 2 5 3 7 2 2" xfId="27294"/>
    <cellStyle name="20 % - Accent1 2 5 3 7 3" xfId="21009"/>
    <cellStyle name="20 % - Accent1 2 5 3 8" xfId="7649"/>
    <cellStyle name="20 % - Accent1 2 5 3 8 2" xfId="13934"/>
    <cellStyle name="20 % - Accent1 2 5 3 8 2 2" xfId="28078"/>
    <cellStyle name="20 % - Accent1 2 5 3 8 3" xfId="21793"/>
    <cellStyle name="20 % - Accent1 2 5 3 9" xfId="8434"/>
    <cellStyle name="20 % - Accent1 2 5 3 9 2" xfId="22578"/>
    <cellStyle name="20 % - Accent1 2 5 4" xfId="964"/>
    <cellStyle name="20 % - Accent1 2 5 4 2" xfId="8827"/>
    <cellStyle name="20 % - Accent1 2 5 4 2 2" xfId="22971"/>
    <cellStyle name="20 % - Accent1 2 5 4 3" xfId="2539"/>
    <cellStyle name="20 % - Accent1 2 5 4 3 2" xfId="16686"/>
    <cellStyle name="20 % - Accent1 2 5 4 4" xfId="15114"/>
    <cellStyle name="20 % - Accent1 2 5 5" xfId="3324"/>
    <cellStyle name="20 % - Accent1 2 5 5 2" xfId="9612"/>
    <cellStyle name="20 % - Accent1 2 5 5 2 2" xfId="23756"/>
    <cellStyle name="20 % - Accent1 2 5 5 3" xfId="17471"/>
    <cellStyle name="20 % - Accent1 2 5 6" xfId="4109"/>
    <cellStyle name="20 % - Accent1 2 5 6 2" xfId="10397"/>
    <cellStyle name="20 % - Accent1 2 5 6 2 2" xfId="24541"/>
    <cellStyle name="20 % - Accent1 2 5 6 3" xfId="18256"/>
    <cellStyle name="20 % - Accent1 2 5 7" xfId="4898"/>
    <cellStyle name="20 % - Accent1 2 5 7 2" xfId="11186"/>
    <cellStyle name="20 % - Accent1 2 5 7 2 2" xfId="25330"/>
    <cellStyle name="20 % - Accent1 2 5 7 3" xfId="19045"/>
    <cellStyle name="20 % - Accent1 2 5 8" xfId="5687"/>
    <cellStyle name="20 % - Accent1 2 5 8 2" xfId="11972"/>
    <cellStyle name="20 % - Accent1 2 5 8 2 2" xfId="26116"/>
    <cellStyle name="20 % - Accent1 2 5 8 3" xfId="19831"/>
    <cellStyle name="20 % - Accent1 2 5 9" xfId="6473"/>
    <cellStyle name="20 % - Accent1 2 5 9 2" xfId="12758"/>
    <cellStyle name="20 % - Accent1 2 5 9 2 2" xfId="26902"/>
    <cellStyle name="20 % - Accent1 2 5 9 3" xfId="20617"/>
    <cellStyle name="20 % - Accent1 2 6" xfId="197"/>
    <cellStyle name="20 % - Accent1 2 6 10" xfId="7285"/>
    <cellStyle name="20 % - Accent1 2 6 10 2" xfId="13570"/>
    <cellStyle name="20 % - Accent1 2 6 10 2 2" xfId="27714"/>
    <cellStyle name="20 % - Accent1 2 6 10 3" xfId="21429"/>
    <cellStyle name="20 % - Accent1 2 6 11" xfId="8070"/>
    <cellStyle name="20 % - Accent1 2 6 11 2" xfId="22214"/>
    <cellStyle name="20 % - Accent1 2 6 12" xfId="1782"/>
    <cellStyle name="20 % - Accent1 2 6 12 2" xfId="15929"/>
    <cellStyle name="20 % - Accent1 2 6 13" xfId="14357"/>
    <cellStyle name="20 % - Accent1 2 6 2" xfId="393"/>
    <cellStyle name="20 % - Accent1 2 6 2 10" xfId="8266"/>
    <cellStyle name="20 % - Accent1 2 6 2 10 2" xfId="22410"/>
    <cellStyle name="20 % - Accent1 2 6 2 11" xfId="1978"/>
    <cellStyle name="20 % - Accent1 2 6 2 11 2" xfId="16125"/>
    <cellStyle name="20 % - Accent1 2 6 2 12" xfId="14553"/>
    <cellStyle name="20 % - Accent1 2 6 2 2" xfId="790"/>
    <cellStyle name="20 % - Accent1 2 6 2 2 10" xfId="2370"/>
    <cellStyle name="20 % - Accent1 2 6 2 2 10 2" xfId="16517"/>
    <cellStyle name="20 % - Accent1 2 6 2 2 11" xfId="14945"/>
    <cellStyle name="20 % - Accent1 2 6 2 2 2" xfId="1580"/>
    <cellStyle name="20 % - Accent1 2 6 2 2 2 2" xfId="9443"/>
    <cellStyle name="20 % - Accent1 2 6 2 2 2 2 2" xfId="23587"/>
    <cellStyle name="20 % - Accent1 2 6 2 2 2 3" xfId="3155"/>
    <cellStyle name="20 % - Accent1 2 6 2 2 2 3 2" xfId="17302"/>
    <cellStyle name="20 % - Accent1 2 6 2 2 2 4" xfId="15730"/>
    <cellStyle name="20 % - Accent1 2 6 2 2 3" xfId="3940"/>
    <cellStyle name="20 % - Accent1 2 6 2 2 3 2" xfId="10228"/>
    <cellStyle name="20 % - Accent1 2 6 2 2 3 2 2" xfId="24372"/>
    <cellStyle name="20 % - Accent1 2 6 2 2 3 3" xfId="18087"/>
    <cellStyle name="20 % - Accent1 2 6 2 2 4" xfId="4725"/>
    <cellStyle name="20 % - Accent1 2 6 2 2 4 2" xfId="11013"/>
    <cellStyle name="20 % - Accent1 2 6 2 2 4 2 2" xfId="25157"/>
    <cellStyle name="20 % - Accent1 2 6 2 2 4 3" xfId="18872"/>
    <cellStyle name="20 % - Accent1 2 6 2 2 5" xfId="5514"/>
    <cellStyle name="20 % - Accent1 2 6 2 2 5 2" xfId="11802"/>
    <cellStyle name="20 % - Accent1 2 6 2 2 5 2 2" xfId="25946"/>
    <cellStyle name="20 % - Accent1 2 6 2 2 5 3" xfId="19661"/>
    <cellStyle name="20 % - Accent1 2 6 2 2 6" xfId="6303"/>
    <cellStyle name="20 % - Accent1 2 6 2 2 6 2" xfId="12588"/>
    <cellStyle name="20 % - Accent1 2 6 2 2 6 2 2" xfId="26732"/>
    <cellStyle name="20 % - Accent1 2 6 2 2 6 3" xfId="20447"/>
    <cellStyle name="20 % - Accent1 2 6 2 2 7" xfId="7089"/>
    <cellStyle name="20 % - Accent1 2 6 2 2 7 2" xfId="13374"/>
    <cellStyle name="20 % - Accent1 2 6 2 2 7 2 2" xfId="27518"/>
    <cellStyle name="20 % - Accent1 2 6 2 2 7 3" xfId="21233"/>
    <cellStyle name="20 % - Accent1 2 6 2 2 8" xfId="7873"/>
    <cellStyle name="20 % - Accent1 2 6 2 2 8 2" xfId="14158"/>
    <cellStyle name="20 % - Accent1 2 6 2 2 8 2 2" xfId="28302"/>
    <cellStyle name="20 % - Accent1 2 6 2 2 8 3" xfId="22017"/>
    <cellStyle name="20 % - Accent1 2 6 2 2 9" xfId="8658"/>
    <cellStyle name="20 % - Accent1 2 6 2 2 9 2" xfId="22802"/>
    <cellStyle name="20 % - Accent1 2 6 2 3" xfId="1188"/>
    <cellStyle name="20 % - Accent1 2 6 2 3 2" xfId="9051"/>
    <cellStyle name="20 % - Accent1 2 6 2 3 2 2" xfId="23195"/>
    <cellStyle name="20 % - Accent1 2 6 2 3 3" xfId="2763"/>
    <cellStyle name="20 % - Accent1 2 6 2 3 3 2" xfId="16910"/>
    <cellStyle name="20 % - Accent1 2 6 2 3 4" xfId="15338"/>
    <cellStyle name="20 % - Accent1 2 6 2 4" xfId="3548"/>
    <cellStyle name="20 % - Accent1 2 6 2 4 2" xfId="9836"/>
    <cellStyle name="20 % - Accent1 2 6 2 4 2 2" xfId="23980"/>
    <cellStyle name="20 % - Accent1 2 6 2 4 3" xfId="17695"/>
    <cellStyle name="20 % - Accent1 2 6 2 5" xfId="4333"/>
    <cellStyle name="20 % - Accent1 2 6 2 5 2" xfId="10621"/>
    <cellStyle name="20 % - Accent1 2 6 2 5 2 2" xfId="24765"/>
    <cellStyle name="20 % - Accent1 2 6 2 5 3" xfId="18480"/>
    <cellStyle name="20 % - Accent1 2 6 2 6" xfId="5122"/>
    <cellStyle name="20 % - Accent1 2 6 2 6 2" xfId="11410"/>
    <cellStyle name="20 % - Accent1 2 6 2 6 2 2" xfId="25554"/>
    <cellStyle name="20 % - Accent1 2 6 2 6 3" xfId="19269"/>
    <cellStyle name="20 % - Accent1 2 6 2 7" xfId="5911"/>
    <cellStyle name="20 % - Accent1 2 6 2 7 2" xfId="12196"/>
    <cellStyle name="20 % - Accent1 2 6 2 7 2 2" xfId="26340"/>
    <cellStyle name="20 % - Accent1 2 6 2 7 3" xfId="20055"/>
    <cellStyle name="20 % - Accent1 2 6 2 8" xfId="6697"/>
    <cellStyle name="20 % - Accent1 2 6 2 8 2" xfId="12982"/>
    <cellStyle name="20 % - Accent1 2 6 2 8 2 2" xfId="27126"/>
    <cellStyle name="20 % - Accent1 2 6 2 8 3" xfId="20841"/>
    <cellStyle name="20 % - Accent1 2 6 2 9" xfId="7481"/>
    <cellStyle name="20 % - Accent1 2 6 2 9 2" xfId="13766"/>
    <cellStyle name="20 % - Accent1 2 6 2 9 2 2" xfId="27910"/>
    <cellStyle name="20 % - Accent1 2 6 2 9 3" xfId="21625"/>
    <cellStyle name="20 % - Accent1 2 6 3" xfId="594"/>
    <cellStyle name="20 % - Accent1 2 6 3 10" xfId="2174"/>
    <cellStyle name="20 % - Accent1 2 6 3 10 2" xfId="16321"/>
    <cellStyle name="20 % - Accent1 2 6 3 11" xfId="14749"/>
    <cellStyle name="20 % - Accent1 2 6 3 2" xfId="1384"/>
    <cellStyle name="20 % - Accent1 2 6 3 2 2" xfId="9247"/>
    <cellStyle name="20 % - Accent1 2 6 3 2 2 2" xfId="23391"/>
    <cellStyle name="20 % - Accent1 2 6 3 2 3" xfId="2959"/>
    <cellStyle name="20 % - Accent1 2 6 3 2 3 2" xfId="17106"/>
    <cellStyle name="20 % - Accent1 2 6 3 2 4" xfId="15534"/>
    <cellStyle name="20 % - Accent1 2 6 3 3" xfId="3744"/>
    <cellStyle name="20 % - Accent1 2 6 3 3 2" xfId="10032"/>
    <cellStyle name="20 % - Accent1 2 6 3 3 2 2" xfId="24176"/>
    <cellStyle name="20 % - Accent1 2 6 3 3 3" xfId="17891"/>
    <cellStyle name="20 % - Accent1 2 6 3 4" xfId="4529"/>
    <cellStyle name="20 % - Accent1 2 6 3 4 2" xfId="10817"/>
    <cellStyle name="20 % - Accent1 2 6 3 4 2 2" xfId="24961"/>
    <cellStyle name="20 % - Accent1 2 6 3 4 3" xfId="18676"/>
    <cellStyle name="20 % - Accent1 2 6 3 5" xfId="5318"/>
    <cellStyle name="20 % - Accent1 2 6 3 5 2" xfId="11606"/>
    <cellStyle name="20 % - Accent1 2 6 3 5 2 2" xfId="25750"/>
    <cellStyle name="20 % - Accent1 2 6 3 5 3" xfId="19465"/>
    <cellStyle name="20 % - Accent1 2 6 3 6" xfId="6107"/>
    <cellStyle name="20 % - Accent1 2 6 3 6 2" xfId="12392"/>
    <cellStyle name="20 % - Accent1 2 6 3 6 2 2" xfId="26536"/>
    <cellStyle name="20 % - Accent1 2 6 3 6 3" xfId="20251"/>
    <cellStyle name="20 % - Accent1 2 6 3 7" xfId="6893"/>
    <cellStyle name="20 % - Accent1 2 6 3 7 2" xfId="13178"/>
    <cellStyle name="20 % - Accent1 2 6 3 7 2 2" xfId="27322"/>
    <cellStyle name="20 % - Accent1 2 6 3 7 3" xfId="21037"/>
    <cellStyle name="20 % - Accent1 2 6 3 8" xfId="7677"/>
    <cellStyle name="20 % - Accent1 2 6 3 8 2" xfId="13962"/>
    <cellStyle name="20 % - Accent1 2 6 3 8 2 2" xfId="28106"/>
    <cellStyle name="20 % - Accent1 2 6 3 8 3" xfId="21821"/>
    <cellStyle name="20 % - Accent1 2 6 3 9" xfId="8462"/>
    <cellStyle name="20 % - Accent1 2 6 3 9 2" xfId="22606"/>
    <cellStyle name="20 % - Accent1 2 6 4" xfId="992"/>
    <cellStyle name="20 % - Accent1 2 6 4 2" xfId="8855"/>
    <cellStyle name="20 % - Accent1 2 6 4 2 2" xfId="22999"/>
    <cellStyle name="20 % - Accent1 2 6 4 3" xfId="2567"/>
    <cellStyle name="20 % - Accent1 2 6 4 3 2" xfId="16714"/>
    <cellStyle name="20 % - Accent1 2 6 4 4" xfId="15142"/>
    <cellStyle name="20 % - Accent1 2 6 5" xfId="3352"/>
    <cellStyle name="20 % - Accent1 2 6 5 2" xfId="9640"/>
    <cellStyle name="20 % - Accent1 2 6 5 2 2" xfId="23784"/>
    <cellStyle name="20 % - Accent1 2 6 5 3" xfId="17499"/>
    <cellStyle name="20 % - Accent1 2 6 6" xfId="4137"/>
    <cellStyle name="20 % - Accent1 2 6 6 2" xfId="10425"/>
    <cellStyle name="20 % - Accent1 2 6 6 2 2" xfId="24569"/>
    <cellStyle name="20 % - Accent1 2 6 6 3" xfId="18284"/>
    <cellStyle name="20 % - Accent1 2 6 7" xfId="4926"/>
    <cellStyle name="20 % - Accent1 2 6 7 2" xfId="11214"/>
    <cellStyle name="20 % - Accent1 2 6 7 2 2" xfId="25358"/>
    <cellStyle name="20 % - Accent1 2 6 7 3" xfId="19073"/>
    <cellStyle name="20 % - Accent1 2 6 8" xfId="5715"/>
    <cellStyle name="20 % - Accent1 2 6 8 2" xfId="12000"/>
    <cellStyle name="20 % - Accent1 2 6 8 2 2" xfId="26144"/>
    <cellStyle name="20 % - Accent1 2 6 8 3" xfId="19859"/>
    <cellStyle name="20 % - Accent1 2 6 9" xfId="6501"/>
    <cellStyle name="20 % - Accent1 2 6 9 2" xfId="12786"/>
    <cellStyle name="20 % - Accent1 2 6 9 2 2" xfId="26930"/>
    <cellStyle name="20 % - Accent1 2 6 9 3" xfId="20645"/>
    <cellStyle name="20 % - Accent1 2 7" xfId="225"/>
    <cellStyle name="20 % - Accent1 2 7 10" xfId="7313"/>
    <cellStyle name="20 % - Accent1 2 7 10 2" xfId="13598"/>
    <cellStyle name="20 % - Accent1 2 7 10 2 2" xfId="27742"/>
    <cellStyle name="20 % - Accent1 2 7 10 3" xfId="21457"/>
    <cellStyle name="20 % - Accent1 2 7 11" xfId="8098"/>
    <cellStyle name="20 % - Accent1 2 7 11 2" xfId="22242"/>
    <cellStyle name="20 % - Accent1 2 7 12" xfId="1810"/>
    <cellStyle name="20 % - Accent1 2 7 12 2" xfId="15957"/>
    <cellStyle name="20 % - Accent1 2 7 13" xfId="14385"/>
    <cellStyle name="20 % - Accent1 2 7 2" xfId="421"/>
    <cellStyle name="20 % - Accent1 2 7 2 10" xfId="8294"/>
    <cellStyle name="20 % - Accent1 2 7 2 10 2" xfId="22438"/>
    <cellStyle name="20 % - Accent1 2 7 2 11" xfId="2006"/>
    <cellStyle name="20 % - Accent1 2 7 2 11 2" xfId="16153"/>
    <cellStyle name="20 % - Accent1 2 7 2 12" xfId="14581"/>
    <cellStyle name="20 % - Accent1 2 7 2 2" xfId="818"/>
    <cellStyle name="20 % - Accent1 2 7 2 2 10" xfId="2398"/>
    <cellStyle name="20 % - Accent1 2 7 2 2 10 2" xfId="16545"/>
    <cellStyle name="20 % - Accent1 2 7 2 2 11" xfId="14973"/>
    <cellStyle name="20 % - Accent1 2 7 2 2 2" xfId="1608"/>
    <cellStyle name="20 % - Accent1 2 7 2 2 2 2" xfId="9471"/>
    <cellStyle name="20 % - Accent1 2 7 2 2 2 2 2" xfId="23615"/>
    <cellStyle name="20 % - Accent1 2 7 2 2 2 3" xfId="3183"/>
    <cellStyle name="20 % - Accent1 2 7 2 2 2 3 2" xfId="17330"/>
    <cellStyle name="20 % - Accent1 2 7 2 2 2 4" xfId="15758"/>
    <cellStyle name="20 % - Accent1 2 7 2 2 3" xfId="3968"/>
    <cellStyle name="20 % - Accent1 2 7 2 2 3 2" xfId="10256"/>
    <cellStyle name="20 % - Accent1 2 7 2 2 3 2 2" xfId="24400"/>
    <cellStyle name="20 % - Accent1 2 7 2 2 3 3" xfId="18115"/>
    <cellStyle name="20 % - Accent1 2 7 2 2 4" xfId="4753"/>
    <cellStyle name="20 % - Accent1 2 7 2 2 4 2" xfId="11041"/>
    <cellStyle name="20 % - Accent1 2 7 2 2 4 2 2" xfId="25185"/>
    <cellStyle name="20 % - Accent1 2 7 2 2 4 3" xfId="18900"/>
    <cellStyle name="20 % - Accent1 2 7 2 2 5" xfId="5542"/>
    <cellStyle name="20 % - Accent1 2 7 2 2 5 2" xfId="11830"/>
    <cellStyle name="20 % - Accent1 2 7 2 2 5 2 2" xfId="25974"/>
    <cellStyle name="20 % - Accent1 2 7 2 2 5 3" xfId="19689"/>
    <cellStyle name="20 % - Accent1 2 7 2 2 6" xfId="6331"/>
    <cellStyle name="20 % - Accent1 2 7 2 2 6 2" xfId="12616"/>
    <cellStyle name="20 % - Accent1 2 7 2 2 6 2 2" xfId="26760"/>
    <cellStyle name="20 % - Accent1 2 7 2 2 6 3" xfId="20475"/>
    <cellStyle name="20 % - Accent1 2 7 2 2 7" xfId="7117"/>
    <cellStyle name="20 % - Accent1 2 7 2 2 7 2" xfId="13402"/>
    <cellStyle name="20 % - Accent1 2 7 2 2 7 2 2" xfId="27546"/>
    <cellStyle name="20 % - Accent1 2 7 2 2 7 3" xfId="21261"/>
    <cellStyle name="20 % - Accent1 2 7 2 2 8" xfId="7901"/>
    <cellStyle name="20 % - Accent1 2 7 2 2 8 2" xfId="14186"/>
    <cellStyle name="20 % - Accent1 2 7 2 2 8 2 2" xfId="28330"/>
    <cellStyle name="20 % - Accent1 2 7 2 2 8 3" xfId="22045"/>
    <cellStyle name="20 % - Accent1 2 7 2 2 9" xfId="8686"/>
    <cellStyle name="20 % - Accent1 2 7 2 2 9 2" xfId="22830"/>
    <cellStyle name="20 % - Accent1 2 7 2 3" xfId="1216"/>
    <cellStyle name="20 % - Accent1 2 7 2 3 2" xfId="9079"/>
    <cellStyle name="20 % - Accent1 2 7 2 3 2 2" xfId="23223"/>
    <cellStyle name="20 % - Accent1 2 7 2 3 3" xfId="2791"/>
    <cellStyle name="20 % - Accent1 2 7 2 3 3 2" xfId="16938"/>
    <cellStyle name="20 % - Accent1 2 7 2 3 4" xfId="15366"/>
    <cellStyle name="20 % - Accent1 2 7 2 4" xfId="3576"/>
    <cellStyle name="20 % - Accent1 2 7 2 4 2" xfId="9864"/>
    <cellStyle name="20 % - Accent1 2 7 2 4 2 2" xfId="24008"/>
    <cellStyle name="20 % - Accent1 2 7 2 4 3" xfId="17723"/>
    <cellStyle name="20 % - Accent1 2 7 2 5" xfId="4361"/>
    <cellStyle name="20 % - Accent1 2 7 2 5 2" xfId="10649"/>
    <cellStyle name="20 % - Accent1 2 7 2 5 2 2" xfId="24793"/>
    <cellStyle name="20 % - Accent1 2 7 2 5 3" xfId="18508"/>
    <cellStyle name="20 % - Accent1 2 7 2 6" xfId="5150"/>
    <cellStyle name="20 % - Accent1 2 7 2 6 2" xfId="11438"/>
    <cellStyle name="20 % - Accent1 2 7 2 6 2 2" xfId="25582"/>
    <cellStyle name="20 % - Accent1 2 7 2 6 3" xfId="19297"/>
    <cellStyle name="20 % - Accent1 2 7 2 7" xfId="5939"/>
    <cellStyle name="20 % - Accent1 2 7 2 7 2" xfId="12224"/>
    <cellStyle name="20 % - Accent1 2 7 2 7 2 2" xfId="26368"/>
    <cellStyle name="20 % - Accent1 2 7 2 7 3" xfId="20083"/>
    <cellStyle name="20 % - Accent1 2 7 2 8" xfId="6725"/>
    <cellStyle name="20 % - Accent1 2 7 2 8 2" xfId="13010"/>
    <cellStyle name="20 % - Accent1 2 7 2 8 2 2" xfId="27154"/>
    <cellStyle name="20 % - Accent1 2 7 2 8 3" xfId="20869"/>
    <cellStyle name="20 % - Accent1 2 7 2 9" xfId="7509"/>
    <cellStyle name="20 % - Accent1 2 7 2 9 2" xfId="13794"/>
    <cellStyle name="20 % - Accent1 2 7 2 9 2 2" xfId="27938"/>
    <cellStyle name="20 % - Accent1 2 7 2 9 3" xfId="21653"/>
    <cellStyle name="20 % - Accent1 2 7 3" xfId="622"/>
    <cellStyle name="20 % - Accent1 2 7 3 10" xfId="2202"/>
    <cellStyle name="20 % - Accent1 2 7 3 10 2" xfId="16349"/>
    <cellStyle name="20 % - Accent1 2 7 3 11" xfId="14777"/>
    <cellStyle name="20 % - Accent1 2 7 3 2" xfId="1412"/>
    <cellStyle name="20 % - Accent1 2 7 3 2 2" xfId="9275"/>
    <cellStyle name="20 % - Accent1 2 7 3 2 2 2" xfId="23419"/>
    <cellStyle name="20 % - Accent1 2 7 3 2 3" xfId="2987"/>
    <cellStyle name="20 % - Accent1 2 7 3 2 3 2" xfId="17134"/>
    <cellStyle name="20 % - Accent1 2 7 3 2 4" xfId="15562"/>
    <cellStyle name="20 % - Accent1 2 7 3 3" xfId="3772"/>
    <cellStyle name="20 % - Accent1 2 7 3 3 2" xfId="10060"/>
    <cellStyle name="20 % - Accent1 2 7 3 3 2 2" xfId="24204"/>
    <cellStyle name="20 % - Accent1 2 7 3 3 3" xfId="17919"/>
    <cellStyle name="20 % - Accent1 2 7 3 4" xfId="4557"/>
    <cellStyle name="20 % - Accent1 2 7 3 4 2" xfId="10845"/>
    <cellStyle name="20 % - Accent1 2 7 3 4 2 2" xfId="24989"/>
    <cellStyle name="20 % - Accent1 2 7 3 4 3" xfId="18704"/>
    <cellStyle name="20 % - Accent1 2 7 3 5" xfId="5346"/>
    <cellStyle name="20 % - Accent1 2 7 3 5 2" xfId="11634"/>
    <cellStyle name="20 % - Accent1 2 7 3 5 2 2" xfId="25778"/>
    <cellStyle name="20 % - Accent1 2 7 3 5 3" xfId="19493"/>
    <cellStyle name="20 % - Accent1 2 7 3 6" xfId="6135"/>
    <cellStyle name="20 % - Accent1 2 7 3 6 2" xfId="12420"/>
    <cellStyle name="20 % - Accent1 2 7 3 6 2 2" xfId="26564"/>
    <cellStyle name="20 % - Accent1 2 7 3 6 3" xfId="20279"/>
    <cellStyle name="20 % - Accent1 2 7 3 7" xfId="6921"/>
    <cellStyle name="20 % - Accent1 2 7 3 7 2" xfId="13206"/>
    <cellStyle name="20 % - Accent1 2 7 3 7 2 2" xfId="27350"/>
    <cellStyle name="20 % - Accent1 2 7 3 7 3" xfId="21065"/>
    <cellStyle name="20 % - Accent1 2 7 3 8" xfId="7705"/>
    <cellStyle name="20 % - Accent1 2 7 3 8 2" xfId="13990"/>
    <cellStyle name="20 % - Accent1 2 7 3 8 2 2" xfId="28134"/>
    <cellStyle name="20 % - Accent1 2 7 3 8 3" xfId="21849"/>
    <cellStyle name="20 % - Accent1 2 7 3 9" xfId="8490"/>
    <cellStyle name="20 % - Accent1 2 7 3 9 2" xfId="22634"/>
    <cellStyle name="20 % - Accent1 2 7 4" xfId="1020"/>
    <cellStyle name="20 % - Accent1 2 7 4 2" xfId="8883"/>
    <cellStyle name="20 % - Accent1 2 7 4 2 2" xfId="23027"/>
    <cellStyle name="20 % - Accent1 2 7 4 3" xfId="2595"/>
    <cellStyle name="20 % - Accent1 2 7 4 3 2" xfId="16742"/>
    <cellStyle name="20 % - Accent1 2 7 4 4" xfId="15170"/>
    <cellStyle name="20 % - Accent1 2 7 5" xfId="3380"/>
    <cellStyle name="20 % - Accent1 2 7 5 2" xfId="9668"/>
    <cellStyle name="20 % - Accent1 2 7 5 2 2" xfId="23812"/>
    <cellStyle name="20 % - Accent1 2 7 5 3" xfId="17527"/>
    <cellStyle name="20 % - Accent1 2 7 6" xfId="4165"/>
    <cellStyle name="20 % - Accent1 2 7 6 2" xfId="10453"/>
    <cellStyle name="20 % - Accent1 2 7 6 2 2" xfId="24597"/>
    <cellStyle name="20 % - Accent1 2 7 6 3" xfId="18312"/>
    <cellStyle name="20 % - Accent1 2 7 7" xfId="4954"/>
    <cellStyle name="20 % - Accent1 2 7 7 2" xfId="11242"/>
    <cellStyle name="20 % - Accent1 2 7 7 2 2" xfId="25386"/>
    <cellStyle name="20 % - Accent1 2 7 7 3" xfId="19101"/>
    <cellStyle name="20 % - Accent1 2 7 8" xfId="5743"/>
    <cellStyle name="20 % - Accent1 2 7 8 2" xfId="12028"/>
    <cellStyle name="20 % - Accent1 2 7 8 2 2" xfId="26172"/>
    <cellStyle name="20 % - Accent1 2 7 8 3" xfId="19887"/>
    <cellStyle name="20 % - Accent1 2 7 9" xfId="6529"/>
    <cellStyle name="20 % - Accent1 2 7 9 2" xfId="12814"/>
    <cellStyle name="20 % - Accent1 2 7 9 2 2" xfId="26958"/>
    <cellStyle name="20 % - Accent1 2 7 9 3" xfId="20673"/>
    <cellStyle name="20 % - Accent1 2 8" xfId="253"/>
    <cellStyle name="20 % - Accent1 2 8 10" xfId="7341"/>
    <cellStyle name="20 % - Accent1 2 8 10 2" xfId="13626"/>
    <cellStyle name="20 % - Accent1 2 8 10 2 2" xfId="27770"/>
    <cellStyle name="20 % - Accent1 2 8 10 3" xfId="21485"/>
    <cellStyle name="20 % - Accent1 2 8 11" xfId="8126"/>
    <cellStyle name="20 % - Accent1 2 8 11 2" xfId="22270"/>
    <cellStyle name="20 % - Accent1 2 8 12" xfId="1838"/>
    <cellStyle name="20 % - Accent1 2 8 12 2" xfId="15985"/>
    <cellStyle name="20 % - Accent1 2 8 13" xfId="14413"/>
    <cellStyle name="20 % - Accent1 2 8 2" xfId="449"/>
    <cellStyle name="20 % - Accent1 2 8 2 10" xfId="8322"/>
    <cellStyle name="20 % - Accent1 2 8 2 10 2" xfId="22466"/>
    <cellStyle name="20 % - Accent1 2 8 2 11" xfId="2034"/>
    <cellStyle name="20 % - Accent1 2 8 2 11 2" xfId="16181"/>
    <cellStyle name="20 % - Accent1 2 8 2 12" xfId="14609"/>
    <cellStyle name="20 % - Accent1 2 8 2 2" xfId="846"/>
    <cellStyle name="20 % - Accent1 2 8 2 2 10" xfId="2426"/>
    <cellStyle name="20 % - Accent1 2 8 2 2 10 2" xfId="16573"/>
    <cellStyle name="20 % - Accent1 2 8 2 2 11" xfId="15001"/>
    <cellStyle name="20 % - Accent1 2 8 2 2 2" xfId="1636"/>
    <cellStyle name="20 % - Accent1 2 8 2 2 2 2" xfId="9499"/>
    <cellStyle name="20 % - Accent1 2 8 2 2 2 2 2" xfId="23643"/>
    <cellStyle name="20 % - Accent1 2 8 2 2 2 3" xfId="3211"/>
    <cellStyle name="20 % - Accent1 2 8 2 2 2 3 2" xfId="17358"/>
    <cellStyle name="20 % - Accent1 2 8 2 2 2 4" xfId="15786"/>
    <cellStyle name="20 % - Accent1 2 8 2 2 3" xfId="3996"/>
    <cellStyle name="20 % - Accent1 2 8 2 2 3 2" xfId="10284"/>
    <cellStyle name="20 % - Accent1 2 8 2 2 3 2 2" xfId="24428"/>
    <cellStyle name="20 % - Accent1 2 8 2 2 3 3" xfId="18143"/>
    <cellStyle name="20 % - Accent1 2 8 2 2 4" xfId="4781"/>
    <cellStyle name="20 % - Accent1 2 8 2 2 4 2" xfId="11069"/>
    <cellStyle name="20 % - Accent1 2 8 2 2 4 2 2" xfId="25213"/>
    <cellStyle name="20 % - Accent1 2 8 2 2 4 3" xfId="18928"/>
    <cellStyle name="20 % - Accent1 2 8 2 2 5" xfId="5570"/>
    <cellStyle name="20 % - Accent1 2 8 2 2 5 2" xfId="11858"/>
    <cellStyle name="20 % - Accent1 2 8 2 2 5 2 2" xfId="26002"/>
    <cellStyle name="20 % - Accent1 2 8 2 2 5 3" xfId="19717"/>
    <cellStyle name="20 % - Accent1 2 8 2 2 6" xfId="6359"/>
    <cellStyle name="20 % - Accent1 2 8 2 2 6 2" xfId="12644"/>
    <cellStyle name="20 % - Accent1 2 8 2 2 6 2 2" xfId="26788"/>
    <cellStyle name="20 % - Accent1 2 8 2 2 6 3" xfId="20503"/>
    <cellStyle name="20 % - Accent1 2 8 2 2 7" xfId="7145"/>
    <cellStyle name="20 % - Accent1 2 8 2 2 7 2" xfId="13430"/>
    <cellStyle name="20 % - Accent1 2 8 2 2 7 2 2" xfId="27574"/>
    <cellStyle name="20 % - Accent1 2 8 2 2 7 3" xfId="21289"/>
    <cellStyle name="20 % - Accent1 2 8 2 2 8" xfId="7929"/>
    <cellStyle name="20 % - Accent1 2 8 2 2 8 2" xfId="14214"/>
    <cellStyle name="20 % - Accent1 2 8 2 2 8 2 2" xfId="28358"/>
    <cellStyle name="20 % - Accent1 2 8 2 2 8 3" xfId="22073"/>
    <cellStyle name="20 % - Accent1 2 8 2 2 9" xfId="8714"/>
    <cellStyle name="20 % - Accent1 2 8 2 2 9 2" xfId="22858"/>
    <cellStyle name="20 % - Accent1 2 8 2 3" xfId="1244"/>
    <cellStyle name="20 % - Accent1 2 8 2 3 2" xfId="9107"/>
    <cellStyle name="20 % - Accent1 2 8 2 3 2 2" xfId="23251"/>
    <cellStyle name="20 % - Accent1 2 8 2 3 3" xfId="2819"/>
    <cellStyle name="20 % - Accent1 2 8 2 3 3 2" xfId="16966"/>
    <cellStyle name="20 % - Accent1 2 8 2 3 4" xfId="15394"/>
    <cellStyle name="20 % - Accent1 2 8 2 4" xfId="3604"/>
    <cellStyle name="20 % - Accent1 2 8 2 4 2" xfId="9892"/>
    <cellStyle name="20 % - Accent1 2 8 2 4 2 2" xfId="24036"/>
    <cellStyle name="20 % - Accent1 2 8 2 4 3" xfId="17751"/>
    <cellStyle name="20 % - Accent1 2 8 2 5" xfId="4389"/>
    <cellStyle name="20 % - Accent1 2 8 2 5 2" xfId="10677"/>
    <cellStyle name="20 % - Accent1 2 8 2 5 2 2" xfId="24821"/>
    <cellStyle name="20 % - Accent1 2 8 2 5 3" xfId="18536"/>
    <cellStyle name="20 % - Accent1 2 8 2 6" xfId="5178"/>
    <cellStyle name="20 % - Accent1 2 8 2 6 2" xfId="11466"/>
    <cellStyle name="20 % - Accent1 2 8 2 6 2 2" xfId="25610"/>
    <cellStyle name="20 % - Accent1 2 8 2 6 3" xfId="19325"/>
    <cellStyle name="20 % - Accent1 2 8 2 7" xfId="5967"/>
    <cellStyle name="20 % - Accent1 2 8 2 7 2" xfId="12252"/>
    <cellStyle name="20 % - Accent1 2 8 2 7 2 2" xfId="26396"/>
    <cellStyle name="20 % - Accent1 2 8 2 7 3" xfId="20111"/>
    <cellStyle name="20 % - Accent1 2 8 2 8" xfId="6753"/>
    <cellStyle name="20 % - Accent1 2 8 2 8 2" xfId="13038"/>
    <cellStyle name="20 % - Accent1 2 8 2 8 2 2" xfId="27182"/>
    <cellStyle name="20 % - Accent1 2 8 2 8 3" xfId="20897"/>
    <cellStyle name="20 % - Accent1 2 8 2 9" xfId="7537"/>
    <cellStyle name="20 % - Accent1 2 8 2 9 2" xfId="13822"/>
    <cellStyle name="20 % - Accent1 2 8 2 9 2 2" xfId="27966"/>
    <cellStyle name="20 % - Accent1 2 8 2 9 3" xfId="21681"/>
    <cellStyle name="20 % - Accent1 2 8 3" xfId="650"/>
    <cellStyle name="20 % - Accent1 2 8 3 10" xfId="2230"/>
    <cellStyle name="20 % - Accent1 2 8 3 10 2" xfId="16377"/>
    <cellStyle name="20 % - Accent1 2 8 3 11" xfId="14805"/>
    <cellStyle name="20 % - Accent1 2 8 3 2" xfId="1440"/>
    <cellStyle name="20 % - Accent1 2 8 3 2 2" xfId="9303"/>
    <cellStyle name="20 % - Accent1 2 8 3 2 2 2" xfId="23447"/>
    <cellStyle name="20 % - Accent1 2 8 3 2 3" xfId="3015"/>
    <cellStyle name="20 % - Accent1 2 8 3 2 3 2" xfId="17162"/>
    <cellStyle name="20 % - Accent1 2 8 3 2 4" xfId="15590"/>
    <cellStyle name="20 % - Accent1 2 8 3 3" xfId="3800"/>
    <cellStyle name="20 % - Accent1 2 8 3 3 2" xfId="10088"/>
    <cellStyle name="20 % - Accent1 2 8 3 3 2 2" xfId="24232"/>
    <cellStyle name="20 % - Accent1 2 8 3 3 3" xfId="17947"/>
    <cellStyle name="20 % - Accent1 2 8 3 4" xfId="4585"/>
    <cellStyle name="20 % - Accent1 2 8 3 4 2" xfId="10873"/>
    <cellStyle name="20 % - Accent1 2 8 3 4 2 2" xfId="25017"/>
    <cellStyle name="20 % - Accent1 2 8 3 4 3" xfId="18732"/>
    <cellStyle name="20 % - Accent1 2 8 3 5" xfId="5374"/>
    <cellStyle name="20 % - Accent1 2 8 3 5 2" xfId="11662"/>
    <cellStyle name="20 % - Accent1 2 8 3 5 2 2" xfId="25806"/>
    <cellStyle name="20 % - Accent1 2 8 3 5 3" xfId="19521"/>
    <cellStyle name="20 % - Accent1 2 8 3 6" xfId="6163"/>
    <cellStyle name="20 % - Accent1 2 8 3 6 2" xfId="12448"/>
    <cellStyle name="20 % - Accent1 2 8 3 6 2 2" xfId="26592"/>
    <cellStyle name="20 % - Accent1 2 8 3 6 3" xfId="20307"/>
    <cellStyle name="20 % - Accent1 2 8 3 7" xfId="6949"/>
    <cellStyle name="20 % - Accent1 2 8 3 7 2" xfId="13234"/>
    <cellStyle name="20 % - Accent1 2 8 3 7 2 2" xfId="27378"/>
    <cellStyle name="20 % - Accent1 2 8 3 7 3" xfId="21093"/>
    <cellStyle name="20 % - Accent1 2 8 3 8" xfId="7733"/>
    <cellStyle name="20 % - Accent1 2 8 3 8 2" xfId="14018"/>
    <cellStyle name="20 % - Accent1 2 8 3 8 2 2" xfId="28162"/>
    <cellStyle name="20 % - Accent1 2 8 3 8 3" xfId="21877"/>
    <cellStyle name="20 % - Accent1 2 8 3 9" xfId="8518"/>
    <cellStyle name="20 % - Accent1 2 8 3 9 2" xfId="22662"/>
    <cellStyle name="20 % - Accent1 2 8 4" xfId="1048"/>
    <cellStyle name="20 % - Accent1 2 8 4 2" xfId="8911"/>
    <cellStyle name="20 % - Accent1 2 8 4 2 2" xfId="23055"/>
    <cellStyle name="20 % - Accent1 2 8 4 3" xfId="2623"/>
    <cellStyle name="20 % - Accent1 2 8 4 3 2" xfId="16770"/>
    <cellStyle name="20 % - Accent1 2 8 4 4" xfId="15198"/>
    <cellStyle name="20 % - Accent1 2 8 5" xfId="3408"/>
    <cellStyle name="20 % - Accent1 2 8 5 2" xfId="9696"/>
    <cellStyle name="20 % - Accent1 2 8 5 2 2" xfId="23840"/>
    <cellStyle name="20 % - Accent1 2 8 5 3" xfId="17555"/>
    <cellStyle name="20 % - Accent1 2 8 6" xfId="4193"/>
    <cellStyle name="20 % - Accent1 2 8 6 2" xfId="10481"/>
    <cellStyle name="20 % - Accent1 2 8 6 2 2" xfId="24625"/>
    <cellStyle name="20 % - Accent1 2 8 6 3" xfId="18340"/>
    <cellStyle name="20 % - Accent1 2 8 7" xfId="4982"/>
    <cellStyle name="20 % - Accent1 2 8 7 2" xfId="11270"/>
    <cellStyle name="20 % - Accent1 2 8 7 2 2" xfId="25414"/>
    <cellStyle name="20 % - Accent1 2 8 7 3" xfId="19129"/>
    <cellStyle name="20 % - Accent1 2 8 8" xfId="5771"/>
    <cellStyle name="20 % - Accent1 2 8 8 2" xfId="12056"/>
    <cellStyle name="20 % - Accent1 2 8 8 2 2" xfId="26200"/>
    <cellStyle name="20 % - Accent1 2 8 8 3" xfId="19915"/>
    <cellStyle name="20 % - Accent1 2 8 9" xfId="6557"/>
    <cellStyle name="20 % - Accent1 2 8 9 2" xfId="12842"/>
    <cellStyle name="20 % - Accent1 2 8 9 2 2" xfId="26986"/>
    <cellStyle name="20 % - Accent1 2 8 9 3" xfId="20701"/>
    <cellStyle name="20 % - Accent1 2 9" xfId="281"/>
    <cellStyle name="20 % - Accent1 2 9 10" xfId="8154"/>
    <cellStyle name="20 % - Accent1 2 9 10 2" xfId="22298"/>
    <cellStyle name="20 % - Accent1 2 9 11" xfId="1866"/>
    <cellStyle name="20 % - Accent1 2 9 11 2" xfId="16013"/>
    <cellStyle name="20 % - Accent1 2 9 12" xfId="14441"/>
    <cellStyle name="20 % - Accent1 2 9 2" xfId="678"/>
    <cellStyle name="20 % - Accent1 2 9 2 10" xfId="2258"/>
    <cellStyle name="20 % - Accent1 2 9 2 10 2" xfId="16405"/>
    <cellStyle name="20 % - Accent1 2 9 2 11" xfId="14833"/>
    <cellStyle name="20 % - Accent1 2 9 2 2" xfId="1468"/>
    <cellStyle name="20 % - Accent1 2 9 2 2 2" xfId="9331"/>
    <cellStyle name="20 % - Accent1 2 9 2 2 2 2" xfId="23475"/>
    <cellStyle name="20 % - Accent1 2 9 2 2 3" xfId="3043"/>
    <cellStyle name="20 % - Accent1 2 9 2 2 3 2" xfId="17190"/>
    <cellStyle name="20 % - Accent1 2 9 2 2 4" xfId="15618"/>
    <cellStyle name="20 % - Accent1 2 9 2 3" xfId="3828"/>
    <cellStyle name="20 % - Accent1 2 9 2 3 2" xfId="10116"/>
    <cellStyle name="20 % - Accent1 2 9 2 3 2 2" xfId="24260"/>
    <cellStyle name="20 % - Accent1 2 9 2 3 3" xfId="17975"/>
    <cellStyle name="20 % - Accent1 2 9 2 4" xfId="4613"/>
    <cellStyle name="20 % - Accent1 2 9 2 4 2" xfId="10901"/>
    <cellStyle name="20 % - Accent1 2 9 2 4 2 2" xfId="25045"/>
    <cellStyle name="20 % - Accent1 2 9 2 4 3" xfId="18760"/>
    <cellStyle name="20 % - Accent1 2 9 2 5" xfId="5402"/>
    <cellStyle name="20 % - Accent1 2 9 2 5 2" xfId="11690"/>
    <cellStyle name="20 % - Accent1 2 9 2 5 2 2" xfId="25834"/>
    <cellStyle name="20 % - Accent1 2 9 2 5 3" xfId="19549"/>
    <cellStyle name="20 % - Accent1 2 9 2 6" xfId="6191"/>
    <cellStyle name="20 % - Accent1 2 9 2 6 2" xfId="12476"/>
    <cellStyle name="20 % - Accent1 2 9 2 6 2 2" xfId="26620"/>
    <cellStyle name="20 % - Accent1 2 9 2 6 3" xfId="20335"/>
    <cellStyle name="20 % - Accent1 2 9 2 7" xfId="6977"/>
    <cellStyle name="20 % - Accent1 2 9 2 7 2" xfId="13262"/>
    <cellStyle name="20 % - Accent1 2 9 2 7 2 2" xfId="27406"/>
    <cellStyle name="20 % - Accent1 2 9 2 7 3" xfId="21121"/>
    <cellStyle name="20 % - Accent1 2 9 2 8" xfId="7761"/>
    <cellStyle name="20 % - Accent1 2 9 2 8 2" xfId="14046"/>
    <cellStyle name="20 % - Accent1 2 9 2 8 2 2" xfId="28190"/>
    <cellStyle name="20 % - Accent1 2 9 2 8 3" xfId="21905"/>
    <cellStyle name="20 % - Accent1 2 9 2 9" xfId="8546"/>
    <cellStyle name="20 % - Accent1 2 9 2 9 2" xfId="22690"/>
    <cellStyle name="20 % - Accent1 2 9 3" xfId="1076"/>
    <cellStyle name="20 % - Accent1 2 9 3 2" xfId="8939"/>
    <cellStyle name="20 % - Accent1 2 9 3 2 2" xfId="23083"/>
    <cellStyle name="20 % - Accent1 2 9 3 3" xfId="2651"/>
    <cellStyle name="20 % - Accent1 2 9 3 3 2" xfId="16798"/>
    <cellStyle name="20 % - Accent1 2 9 3 4" xfId="15226"/>
    <cellStyle name="20 % - Accent1 2 9 4" xfId="3436"/>
    <cellStyle name="20 % - Accent1 2 9 4 2" xfId="9724"/>
    <cellStyle name="20 % - Accent1 2 9 4 2 2" xfId="23868"/>
    <cellStyle name="20 % - Accent1 2 9 4 3" xfId="17583"/>
    <cellStyle name="20 % - Accent1 2 9 5" xfId="4221"/>
    <cellStyle name="20 % - Accent1 2 9 5 2" xfId="10509"/>
    <cellStyle name="20 % - Accent1 2 9 5 2 2" xfId="24653"/>
    <cellStyle name="20 % - Accent1 2 9 5 3" xfId="18368"/>
    <cellStyle name="20 % - Accent1 2 9 6" xfId="5010"/>
    <cellStyle name="20 % - Accent1 2 9 6 2" xfId="11298"/>
    <cellStyle name="20 % - Accent1 2 9 6 2 2" xfId="25442"/>
    <cellStyle name="20 % - Accent1 2 9 6 3" xfId="19157"/>
    <cellStyle name="20 % - Accent1 2 9 7" xfId="5799"/>
    <cellStyle name="20 % - Accent1 2 9 7 2" xfId="12084"/>
    <cellStyle name="20 % - Accent1 2 9 7 2 2" xfId="26228"/>
    <cellStyle name="20 % - Accent1 2 9 7 3" xfId="19943"/>
    <cellStyle name="20 % - Accent1 2 9 8" xfId="6585"/>
    <cellStyle name="20 % - Accent1 2 9 8 2" xfId="12870"/>
    <cellStyle name="20 % - Accent1 2 9 8 2 2" xfId="27014"/>
    <cellStyle name="20 % - Accent1 2 9 8 3" xfId="20729"/>
    <cellStyle name="20 % - Accent1 2 9 9" xfId="7369"/>
    <cellStyle name="20 % - Accent1 2 9 9 2" xfId="13654"/>
    <cellStyle name="20 % - Accent1 2 9 9 2 2" xfId="27798"/>
    <cellStyle name="20 % - Accent1 2 9 9 3" xfId="21513"/>
    <cellStyle name="20 % - Accent2" xfId="3" builtinId="34" customBuiltin="1"/>
    <cellStyle name="20 % - Accent2 2" xfId="4"/>
    <cellStyle name="20 % - Accent2 2 10" xfId="483"/>
    <cellStyle name="20 % - Accent2 2 10 10" xfId="2063"/>
    <cellStyle name="20 % - Accent2 2 10 10 2" xfId="16210"/>
    <cellStyle name="20 % - Accent2 2 10 11" xfId="14638"/>
    <cellStyle name="20 % - Accent2 2 10 2" xfId="1273"/>
    <cellStyle name="20 % - Accent2 2 10 2 2" xfId="9136"/>
    <cellStyle name="20 % - Accent2 2 10 2 2 2" xfId="23280"/>
    <cellStyle name="20 % - Accent2 2 10 2 3" xfId="2848"/>
    <cellStyle name="20 % - Accent2 2 10 2 3 2" xfId="16995"/>
    <cellStyle name="20 % - Accent2 2 10 2 4" xfId="15423"/>
    <cellStyle name="20 % - Accent2 2 10 3" xfId="3633"/>
    <cellStyle name="20 % - Accent2 2 10 3 2" xfId="9921"/>
    <cellStyle name="20 % - Accent2 2 10 3 2 2" xfId="24065"/>
    <cellStyle name="20 % - Accent2 2 10 3 3" xfId="17780"/>
    <cellStyle name="20 % - Accent2 2 10 4" xfId="4418"/>
    <cellStyle name="20 % - Accent2 2 10 4 2" xfId="10706"/>
    <cellStyle name="20 % - Accent2 2 10 4 2 2" xfId="24850"/>
    <cellStyle name="20 % - Accent2 2 10 4 3" xfId="18565"/>
    <cellStyle name="20 % - Accent2 2 10 5" xfId="5207"/>
    <cellStyle name="20 % - Accent2 2 10 5 2" xfId="11495"/>
    <cellStyle name="20 % - Accent2 2 10 5 2 2" xfId="25639"/>
    <cellStyle name="20 % - Accent2 2 10 5 3" xfId="19354"/>
    <cellStyle name="20 % - Accent2 2 10 6" xfId="5996"/>
    <cellStyle name="20 % - Accent2 2 10 6 2" xfId="12281"/>
    <cellStyle name="20 % - Accent2 2 10 6 2 2" xfId="26425"/>
    <cellStyle name="20 % - Accent2 2 10 6 3" xfId="20140"/>
    <cellStyle name="20 % - Accent2 2 10 7" xfId="6782"/>
    <cellStyle name="20 % - Accent2 2 10 7 2" xfId="13067"/>
    <cellStyle name="20 % - Accent2 2 10 7 2 2" xfId="27211"/>
    <cellStyle name="20 % - Accent2 2 10 7 3" xfId="20926"/>
    <cellStyle name="20 % - Accent2 2 10 8" xfId="7566"/>
    <cellStyle name="20 % - Accent2 2 10 8 2" xfId="13851"/>
    <cellStyle name="20 % - Accent2 2 10 8 2 2" xfId="27995"/>
    <cellStyle name="20 % - Accent2 2 10 8 3" xfId="21710"/>
    <cellStyle name="20 % - Accent2 2 10 9" xfId="8351"/>
    <cellStyle name="20 % - Accent2 2 10 9 2" xfId="22495"/>
    <cellStyle name="20 % - Accent2 2 11" xfId="881"/>
    <cellStyle name="20 % - Accent2 2 11 2" xfId="8744"/>
    <cellStyle name="20 % - Accent2 2 11 2 2" xfId="22888"/>
    <cellStyle name="20 % - Accent2 2 11 3" xfId="2456"/>
    <cellStyle name="20 % - Accent2 2 11 3 2" xfId="16603"/>
    <cellStyle name="20 % - Accent2 2 11 4" xfId="15031"/>
    <cellStyle name="20 % - Accent2 2 12" xfId="3241"/>
    <cellStyle name="20 % - Accent2 2 12 2" xfId="9529"/>
    <cellStyle name="20 % - Accent2 2 12 2 2" xfId="23673"/>
    <cellStyle name="20 % - Accent2 2 12 3" xfId="17388"/>
    <cellStyle name="20 % - Accent2 2 13" xfId="4026"/>
    <cellStyle name="20 % - Accent2 2 13 2" xfId="10314"/>
    <cellStyle name="20 % - Accent2 2 13 2 2" xfId="24458"/>
    <cellStyle name="20 % - Accent2 2 13 3" xfId="18173"/>
    <cellStyle name="20 % - Accent2 2 14" xfId="4815"/>
    <cellStyle name="20 % - Accent2 2 14 2" xfId="11103"/>
    <cellStyle name="20 % - Accent2 2 14 2 2" xfId="25247"/>
    <cellStyle name="20 % - Accent2 2 14 3" xfId="18962"/>
    <cellStyle name="20 % - Accent2 2 15" xfId="5604"/>
    <cellStyle name="20 % - Accent2 2 15 2" xfId="11889"/>
    <cellStyle name="20 % - Accent2 2 15 2 2" xfId="26033"/>
    <cellStyle name="20 % - Accent2 2 15 3" xfId="19748"/>
    <cellStyle name="20 % - Accent2 2 16" xfId="6390"/>
    <cellStyle name="20 % - Accent2 2 16 2" xfId="12675"/>
    <cellStyle name="20 % - Accent2 2 16 2 2" xfId="26819"/>
    <cellStyle name="20 % - Accent2 2 16 3" xfId="20534"/>
    <cellStyle name="20 % - Accent2 2 17" xfId="7174"/>
    <cellStyle name="20 % - Accent2 2 17 2" xfId="13459"/>
    <cellStyle name="20 % - Accent2 2 17 2 2" xfId="27603"/>
    <cellStyle name="20 % - Accent2 2 17 3" xfId="21318"/>
    <cellStyle name="20 % - Accent2 2 18" xfId="7959"/>
    <cellStyle name="20 % - Accent2 2 18 2" xfId="22103"/>
    <cellStyle name="20 % - Accent2 2 19" xfId="1671"/>
    <cellStyle name="20 % - Accent2 2 19 2" xfId="15818"/>
    <cellStyle name="20 % - Accent2 2 2" xfId="97"/>
    <cellStyle name="20 % - Accent2 2 2 10" xfId="895"/>
    <cellStyle name="20 % - Accent2 2 2 10 2" xfId="8758"/>
    <cellStyle name="20 % - Accent2 2 2 10 2 2" xfId="22902"/>
    <cellStyle name="20 % - Accent2 2 2 10 3" xfId="2470"/>
    <cellStyle name="20 % - Accent2 2 2 10 3 2" xfId="16617"/>
    <cellStyle name="20 % - Accent2 2 2 10 4" xfId="15045"/>
    <cellStyle name="20 % - Accent2 2 2 11" xfId="3255"/>
    <cellStyle name="20 % - Accent2 2 2 11 2" xfId="9543"/>
    <cellStyle name="20 % - Accent2 2 2 11 2 2" xfId="23687"/>
    <cellStyle name="20 % - Accent2 2 2 11 3" xfId="17402"/>
    <cellStyle name="20 % - Accent2 2 2 12" xfId="4040"/>
    <cellStyle name="20 % - Accent2 2 2 12 2" xfId="10328"/>
    <cellStyle name="20 % - Accent2 2 2 12 2 2" xfId="24472"/>
    <cellStyle name="20 % - Accent2 2 2 12 3" xfId="18187"/>
    <cellStyle name="20 % - Accent2 2 2 13" xfId="4829"/>
    <cellStyle name="20 % - Accent2 2 2 13 2" xfId="11117"/>
    <cellStyle name="20 % - Accent2 2 2 13 2 2" xfId="25261"/>
    <cellStyle name="20 % - Accent2 2 2 13 3" xfId="18976"/>
    <cellStyle name="20 % - Accent2 2 2 14" xfId="5618"/>
    <cellStyle name="20 % - Accent2 2 2 14 2" xfId="11903"/>
    <cellStyle name="20 % - Accent2 2 2 14 2 2" xfId="26047"/>
    <cellStyle name="20 % - Accent2 2 2 14 3" xfId="19762"/>
    <cellStyle name="20 % - Accent2 2 2 15" xfId="6404"/>
    <cellStyle name="20 % - Accent2 2 2 15 2" xfId="12689"/>
    <cellStyle name="20 % - Accent2 2 2 15 2 2" xfId="26833"/>
    <cellStyle name="20 % - Accent2 2 2 15 3" xfId="20548"/>
    <cellStyle name="20 % - Accent2 2 2 16" xfId="7188"/>
    <cellStyle name="20 % - Accent2 2 2 16 2" xfId="13473"/>
    <cellStyle name="20 % - Accent2 2 2 16 2 2" xfId="27617"/>
    <cellStyle name="20 % - Accent2 2 2 16 3" xfId="21332"/>
    <cellStyle name="20 % - Accent2 2 2 17" xfId="7973"/>
    <cellStyle name="20 % - Accent2 2 2 17 2" xfId="22117"/>
    <cellStyle name="20 % - Accent2 2 2 18" xfId="1685"/>
    <cellStyle name="20 % - Accent2 2 2 18 2" xfId="15832"/>
    <cellStyle name="20 % - Accent2 2 2 19" xfId="14260"/>
    <cellStyle name="20 % - Accent2 2 2 2" xfId="128"/>
    <cellStyle name="20 % - Accent2 2 2 2 10" xfId="7216"/>
    <cellStyle name="20 % - Accent2 2 2 2 10 2" xfId="13501"/>
    <cellStyle name="20 % - Accent2 2 2 2 10 2 2" xfId="27645"/>
    <cellStyle name="20 % - Accent2 2 2 2 10 3" xfId="21360"/>
    <cellStyle name="20 % - Accent2 2 2 2 11" xfId="8001"/>
    <cellStyle name="20 % - Accent2 2 2 2 11 2" xfId="22145"/>
    <cellStyle name="20 % - Accent2 2 2 2 12" xfId="1713"/>
    <cellStyle name="20 % - Accent2 2 2 2 12 2" xfId="15860"/>
    <cellStyle name="20 % - Accent2 2 2 2 13" xfId="14288"/>
    <cellStyle name="20 % - Accent2 2 2 2 2" xfId="324"/>
    <cellStyle name="20 % - Accent2 2 2 2 2 10" xfId="8197"/>
    <cellStyle name="20 % - Accent2 2 2 2 2 10 2" xfId="22341"/>
    <cellStyle name="20 % - Accent2 2 2 2 2 11" xfId="1909"/>
    <cellStyle name="20 % - Accent2 2 2 2 2 11 2" xfId="16056"/>
    <cellStyle name="20 % - Accent2 2 2 2 2 12" xfId="14484"/>
    <cellStyle name="20 % - Accent2 2 2 2 2 2" xfId="721"/>
    <cellStyle name="20 % - Accent2 2 2 2 2 2 10" xfId="2301"/>
    <cellStyle name="20 % - Accent2 2 2 2 2 2 10 2" xfId="16448"/>
    <cellStyle name="20 % - Accent2 2 2 2 2 2 11" xfId="14876"/>
    <cellStyle name="20 % - Accent2 2 2 2 2 2 2" xfId="1511"/>
    <cellStyle name="20 % - Accent2 2 2 2 2 2 2 2" xfId="9374"/>
    <cellStyle name="20 % - Accent2 2 2 2 2 2 2 2 2" xfId="23518"/>
    <cellStyle name="20 % - Accent2 2 2 2 2 2 2 3" xfId="3086"/>
    <cellStyle name="20 % - Accent2 2 2 2 2 2 2 3 2" xfId="17233"/>
    <cellStyle name="20 % - Accent2 2 2 2 2 2 2 4" xfId="15661"/>
    <cellStyle name="20 % - Accent2 2 2 2 2 2 3" xfId="3871"/>
    <cellStyle name="20 % - Accent2 2 2 2 2 2 3 2" xfId="10159"/>
    <cellStyle name="20 % - Accent2 2 2 2 2 2 3 2 2" xfId="24303"/>
    <cellStyle name="20 % - Accent2 2 2 2 2 2 3 3" xfId="18018"/>
    <cellStyle name="20 % - Accent2 2 2 2 2 2 4" xfId="4656"/>
    <cellStyle name="20 % - Accent2 2 2 2 2 2 4 2" xfId="10944"/>
    <cellStyle name="20 % - Accent2 2 2 2 2 2 4 2 2" xfId="25088"/>
    <cellStyle name="20 % - Accent2 2 2 2 2 2 4 3" xfId="18803"/>
    <cellStyle name="20 % - Accent2 2 2 2 2 2 5" xfId="5445"/>
    <cellStyle name="20 % - Accent2 2 2 2 2 2 5 2" xfId="11733"/>
    <cellStyle name="20 % - Accent2 2 2 2 2 2 5 2 2" xfId="25877"/>
    <cellStyle name="20 % - Accent2 2 2 2 2 2 5 3" xfId="19592"/>
    <cellStyle name="20 % - Accent2 2 2 2 2 2 6" xfId="6234"/>
    <cellStyle name="20 % - Accent2 2 2 2 2 2 6 2" xfId="12519"/>
    <cellStyle name="20 % - Accent2 2 2 2 2 2 6 2 2" xfId="26663"/>
    <cellStyle name="20 % - Accent2 2 2 2 2 2 6 3" xfId="20378"/>
    <cellStyle name="20 % - Accent2 2 2 2 2 2 7" xfId="7020"/>
    <cellStyle name="20 % - Accent2 2 2 2 2 2 7 2" xfId="13305"/>
    <cellStyle name="20 % - Accent2 2 2 2 2 2 7 2 2" xfId="27449"/>
    <cellStyle name="20 % - Accent2 2 2 2 2 2 7 3" xfId="21164"/>
    <cellStyle name="20 % - Accent2 2 2 2 2 2 8" xfId="7804"/>
    <cellStyle name="20 % - Accent2 2 2 2 2 2 8 2" xfId="14089"/>
    <cellStyle name="20 % - Accent2 2 2 2 2 2 8 2 2" xfId="28233"/>
    <cellStyle name="20 % - Accent2 2 2 2 2 2 8 3" xfId="21948"/>
    <cellStyle name="20 % - Accent2 2 2 2 2 2 9" xfId="8589"/>
    <cellStyle name="20 % - Accent2 2 2 2 2 2 9 2" xfId="22733"/>
    <cellStyle name="20 % - Accent2 2 2 2 2 3" xfId="1119"/>
    <cellStyle name="20 % - Accent2 2 2 2 2 3 2" xfId="8982"/>
    <cellStyle name="20 % - Accent2 2 2 2 2 3 2 2" xfId="23126"/>
    <cellStyle name="20 % - Accent2 2 2 2 2 3 3" xfId="2694"/>
    <cellStyle name="20 % - Accent2 2 2 2 2 3 3 2" xfId="16841"/>
    <cellStyle name="20 % - Accent2 2 2 2 2 3 4" xfId="15269"/>
    <cellStyle name="20 % - Accent2 2 2 2 2 4" xfId="3479"/>
    <cellStyle name="20 % - Accent2 2 2 2 2 4 2" xfId="9767"/>
    <cellStyle name="20 % - Accent2 2 2 2 2 4 2 2" xfId="23911"/>
    <cellStyle name="20 % - Accent2 2 2 2 2 4 3" xfId="17626"/>
    <cellStyle name="20 % - Accent2 2 2 2 2 5" xfId="4264"/>
    <cellStyle name="20 % - Accent2 2 2 2 2 5 2" xfId="10552"/>
    <cellStyle name="20 % - Accent2 2 2 2 2 5 2 2" xfId="24696"/>
    <cellStyle name="20 % - Accent2 2 2 2 2 5 3" xfId="18411"/>
    <cellStyle name="20 % - Accent2 2 2 2 2 6" xfId="5053"/>
    <cellStyle name="20 % - Accent2 2 2 2 2 6 2" xfId="11341"/>
    <cellStyle name="20 % - Accent2 2 2 2 2 6 2 2" xfId="25485"/>
    <cellStyle name="20 % - Accent2 2 2 2 2 6 3" xfId="19200"/>
    <cellStyle name="20 % - Accent2 2 2 2 2 7" xfId="5842"/>
    <cellStyle name="20 % - Accent2 2 2 2 2 7 2" xfId="12127"/>
    <cellStyle name="20 % - Accent2 2 2 2 2 7 2 2" xfId="26271"/>
    <cellStyle name="20 % - Accent2 2 2 2 2 7 3" xfId="19986"/>
    <cellStyle name="20 % - Accent2 2 2 2 2 8" xfId="6628"/>
    <cellStyle name="20 % - Accent2 2 2 2 2 8 2" xfId="12913"/>
    <cellStyle name="20 % - Accent2 2 2 2 2 8 2 2" xfId="27057"/>
    <cellStyle name="20 % - Accent2 2 2 2 2 8 3" xfId="20772"/>
    <cellStyle name="20 % - Accent2 2 2 2 2 9" xfId="7412"/>
    <cellStyle name="20 % - Accent2 2 2 2 2 9 2" xfId="13697"/>
    <cellStyle name="20 % - Accent2 2 2 2 2 9 2 2" xfId="27841"/>
    <cellStyle name="20 % - Accent2 2 2 2 2 9 3" xfId="21556"/>
    <cellStyle name="20 % - Accent2 2 2 2 3" xfId="525"/>
    <cellStyle name="20 % - Accent2 2 2 2 3 10" xfId="2105"/>
    <cellStyle name="20 % - Accent2 2 2 2 3 10 2" xfId="16252"/>
    <cellStyle name="20 % - Accent2 2 2 2 3 11" xfId="14680"/>
    <cellStyle name="20 % - Accent2 2 2 2 3 2" xfId="1315"/>
    <cellStyle name="20 % - Accent2 2 2 2 3 2 2" xfId="9178"/>
    <cellStyle name="20 % - Accent2 2 2 2 3 2 2 2" xfId="23322"/>
    <cellStyle name="20 % - Accent2 2 2 2 3 2 3" xfId="2890"/>
    <cellStyle name="20 % - Accent2 2 2 2 3 2 3 2" xfId="17037"/>
    <cellStyle name="20 % - Accent2 2 2 2 3 2 4" xfId="15465"/>
    <cellStyle name="20 % - Accent2 2 2 2 3 3" xfId="3675"/>
    <cellStyle name="20 % - Accent2 2 2 2 3 3 2" xfId="9963"/>
    <cellStyle name="20 % - Accent2 2 2 2 3 3 2 2" xfId="24107"/>
    <cellStyle name="20 % - Accent2 2 2 2 3 3 3" xfId="17822"/>
    <cellStyle name="20 % - Accent2 2 2 2 3 4" xfId="4460"/>
    <cellStyle name="20 % - Accent2 2 2 2 3 4 2" xfId="10748"/>
    <cellStyle name="20 % - Accent2 2 2 2 3 4 2 2" xfId="24892"/>
    <cellStyle name="20 % - Accent2 2 2 2 3 4 3" xfId="18607"/>
    <cellStyle name="20 % - Accent2 2 2 2 3 5" xfId="5249"/>
    <cellStyle name="20 % - Accent2 2 2 2 3 5 2" xfId="11537"/>
    <cellStyle name="20 % - Accent2 2 2 2 3 5 2 2" xfId="25681"/>
    <cellStyle name="20 % - Accent2 2 2 2 3 5 3" xfId="19396"/>
    <cellStyle name="20 % - Accent2 2 2 2 3 6" xfId="6038"/>
    <cellStyle name="20 % - Accent2 2 2 2 3 6 2" xfId="12323"/>
    <cellStyle name="20 % - Accent2 2 2 2 3 6 2 2" xfId="26467"/>
    <cellStyle name="20 % - Accent2 2 2 2 3 6 3" xfId="20182"/>
    <cellStyle name="20 % - Accent2 2 2 2 3 7" xfId="6824"/>
    <cellStyle name="20 % - Accent2 2 2 2 3 7 2" xfId="13109"/>
    <cellStyle name="20 % - Accent2 2 2 2 3 7 2 2" xfId="27253"/>
    <cellStyle name="20 % - Accent2 2 2 2 3 7 3" xfId="20968"/>
    <cellStyle name="20 % - Accent2 2 2 2 3 8" xfId="7608"/>
    <cellStyle name="20 % - Accent2 2 2 2 3 8 2" xfId="13893"/>
    <cellStyle name="20 % - Accent2 2 2 2 3 8 2 2" xfId="28037"/>
    <cellStyle name="20 % - Accent2 2 2 2 3 8 3" xfId="21752"/>
    <cellStyle name="20 % - Accent2 2 2 2 3 9" xfId="8393"/>
    <cellStyle name="20 % - Accent2 2 2 2 3 9 2" xfId="22537"/>
    <cellStyle name="20 % - Accent2 2 2 2 4" xfId="923"/>
    <cellStyle name="20 % - Accent2 2 2 2 4 2" xfId="8786"/>
    <cellStyle name="20 % - Accent2 2 2 2 4 2 2" xfId="22930"/>
    <cellStyle name="20 % - Accent2 2 2 2 4 3" xfId="2498"/>
    <cellStyle name="20 % - Accent2 2 2 2 4 3 2" xfId="16645"/>
    <cellStyle name="20 % - Accent2 2 2 2 4 4" xfId="15073"/>
    <cellStyle name="20 % - Accent2 2 2 2 5" xfId="3283"/>
    <cellStyle name="20 % - Accent2 2 2 2 5 2" xfId="9571"/>
    <cellStyle name="20 % - Accent2 2 2 2 5 2 2" xfId="23715"/>
    <cellStyle name="20 % - Accent2 2 2 2 5 3" xfId="17430"/>
    <cellStyle name="20 % - Accent2 2 2 2 6" xfId="4068"/>
    <cellStyle name="20 % - Accent2 2 2 2 6 2" xfId="10356"/>
    <cellStyle name="20 % - Accent2 2 2 2 6 2 2" xfId="24500"/>
    <cellStyle name="20 % - Accent2 2 2 2 6 3" xfId="18215"/>
    <cellStyle name="20 % - Accent2 2 2 2 7" xfId="4857"/>
    <cellStyle name="20 % - Accent2 2 2 2 7 2" xfId="11145"/>
    <cellStyle name="20 % - Accent2 2 2 2 7 2 2" xfId="25289"/>
    <cellStyle name="20 % - Accent2 2 2 2 7 3" xfId="19004"/>
    <cellStyle name="20 % - Accent2 2 2 2 8" xfId="5646"/>
    <cellStyle name="20 % - Accent2 2 2 2 8 2" xfId="11931"/>
    <cellStyle name="20 % - Accent2 2 2 2 8 2 2" xfId="26075"/>
    <cellStyle name="20 % - Accent2 2 2 2 8 3" xfId="19790"/>
    <cellStyle name="20 % - Accent2 2 2 2 9" xfId="6432"/>
    <cellStyle name="20 % - Accent2 2 2 2 9 2" xfId="12717"/>
    <cellStyle name="20 % - Accent2 2 2 2 9 2 2" xfId="26861"/>
    <cellStyle name="20 % - Accent2 2 2 2 9 3" xfId="20576"/>
    <cellStyle name="20 % - Accent2 2 2 3" xfId="156"/>
    <cellStyle name="20 % - Accent2 2 2 3 10" xfId="7244"/>
    <cellStyle name="20 % - Accent2 2 2 3 10 2" xfId="13529"/>
    <cellStyle name="20 % - Accent2 2 2 3 10 2 2" xfId="27673"/>
    <cellStyle name="20 % - Accent2 2 2 3 10 3" xfId="21388"/>
    <cellStyle name="20 % - Accent2 2 2 3 11" xfId="8029"/>
    <cellStyle name="20 % - Accent2 2 2 3 11 2" xfId="22173"/>
    <cellStyle name="20 % - Accent2 2 2 3 12" xfId="1741"/>
    <cellStyle name="20 % - Accent2 2 2 3 12 2" xfId="15888"/>
    <cellStyle name="20 % - Accent2 2 2 3 13" xfId="14316"/>
    <cellStyle name="20 % - Accent2 2 2 3 2" xfId="352"/>
    <cellStyle name="20 % - Accent2 2 2 3 2 10" xfId="8225"/>
    <cellStyle name="20 % - Accent2 2 2 3 2 10 2" xfId="22369"/>
    <cellStyle name="20 % - Accent2 2 2 3 2 11" xfId="1937"/>
    <cellStyle name="20 % - Accent2 2 2 3 2 11 2" xfId="16084"/>
    <cellStyle name="20 % - Accent2 2 2 3 2 12" xfId="14512"/>
    <cellStyle name="20 % - Accent2 2 2 3 2 2" xfId="749"/>
    <cellStyle name="20 % - Accent2 2 2 3 2 2 10" xfId="2329"/>
    <cellStyle name="20 % - Accent2 2 2 3 2 2 10 2" xfId="16476"/>
    <cellStyle name="20 % - Accent2 2 2 3 2 2 11" xfId="14904"/>
    <cellStyle name="20 % - Accent2 2 2 3 2 2 2" xfId="1539"/>
    <cellStyle name="20 % - Accent2 2 2 3 2 2 2 2" xfId="9402"/>
    <cellStyle name="20 % - Accent2 2 2 3 2 2 2 2 2" xfId="23546"/>
    <cellStyle name="20 % - Accent2 2 2 3 2 2 2 3" xfId="3114"/>
    <cellStyle name="20 % - Accent2 2 2 3 2 2 2 3 2" xfId="17261"/>
    <cellStyle name="20 % - Accent2 2 2 3 2 2 2 4" xfId="15689"/>
    <cellStyle name="20 % - Accent2 2 2 3 2 2 3" xfId="3899"/>
    <cellStyle name="20 % - Accent2 2 2 3 2 2 3 2" xfId="10187"/>
    <cellStyle name="20 % - Accent2 2 2 3 2 2 3 2 2" xfId="24331"/>
    <cellStyle name="20 % - Accent2 2 2 3 2 2 3 3" xfId="18046"/>
    <cellStyle name="20 % - Accent2 2 2 3 2 2 4" xfId="4684"/>
    <cellStyle name="20 % - Accent2 2 2 3 2 2 4 2" xfId="10972"/>
    <cellStyle name="20 % - Accent2 2 2 3 2 2 4 2 2" xfId="25116"/>
    <cellStyle name="20 % - Accent2 2 2 3 2 2 4 3" xfId="18831"/>
    <cellStyle name="20 % - Accent2 2 2 3 2 2 5" xfId="5473"/>
    <cellStyle name="20 % - Accent2 2 2 3 2 2 5 2" xfId="11761"/>
    <cellStyle name="20 % - Accent2 2 2 3 2 2 5 2 2" xfId="25905"/>
    <cellStyle name="20 % - Accent2 2 2 3 2 2 5 3" xfId="19620"/>
    <cellStyle name="20 % - Accent2 2 2 3 2 2 6" xfId="6262"/>
    <cellStyle name="20 % - Accent2 2 2 3 2 2 6 2" xfId="12547"/>
    <cellStyle name="20 % - Accent2 2 2 3 2 2 6 2 2" xfId="26691"/>
    <cellStyle name="20 % - Accent2 2 2 3 2 2 6 3" xfId="20406"/>
    <cellStyle name="20 % - Accent2 2 2 3 2 2 7" xfId="7048"/>
    <cellStyle name="20 % - Accent2 2 2 3 2 2 7 2" xfId="13333"/>
    <cellStyle name="20 % - Accent2 2 2 3 2 2 7 2 2" xfId="27477"/>
    <cellStyle name="20 % - Accent2 2 2 3 2 2 7 3" xfId="21192"/>
    <cellStyle name="20 % - Accent2 2 2 3 2 2 8" xfId="7832"/>
    <cellStyle name="20 % - Accent2 2 2 3 2 2 8 2" xfId="14117"/>
    <cellStyle name="20 % - Accent2 2 2 3 2 2 8 2 2" xfId="28261"/>
    <cellStyle name="20 % - Accent2 2 2 3 2 2 8 3" xfId="21976"/>
    <cellStyle name="20 % - Accent2 2 2 3 2 2 9" xfId="8617"/>
    <cellStyle name="20 % - Accent2 2 2 3 2 2 9 2" xfId="22761"/>
    <cellStyle name="20 % - Accent2 2 2 3 2 3" xfId="1147"/>
    <cellStyle name="20 % - Accent2 2 2 3 2 3 2" xfId="9010"/>
    <cellStyle name="20 % - Accent2 2 2 3 2 3 2 2" xfId="23154"/>
    <cellStyle name="20 % - Accent2 2 2 3 2 3 3" xfId="2722"/>
    <cellStyle name="20 % - Accent2 2 2 3 2 3 3 2" xfId="16869"/>
    <cellStyle name="20 % - Accent2 2 2 3 2 3 4" xfId="15297"/>
    <cellStyle name="20 % - Accent2 2 2 3 2 4" xfId="3507"/>
    <cellStyle name="20 % - Accent2 2 2 3 2 4 2" xfId="9795"/>
    <cellStyle name="20 % - Accent2 2 2 3 2 4 2 2" xfId="23939"/>
    <cellStyle name="20 % - Accent2 2 2 3 2 4 3" xfId="17654"/>
    <cellStyle name="20 % - Accent2 2 2 3 2 5" xfId="4292"/>
    <cellStyle name="20 % - Accent2 2 2 3 2 5 2" xfId="10580"/>
    <cellStyle name="20 % - Accent2 2 2 3 2 5 2 2" xfId="24724"/>
    <cellStyle name="20 % - Accent2 2 2 3 2 5 3" xfId="18439"/>
    <cellStyle name="20 % - Accent2 2 2 3 2 6" xfId="5081"/>
    <cellStyle name="20 % - Accent2 2 2 3 2 6 2" xfId="11369"/>
    <cellStyle name="20 % - Accent2 2 2 3 2 6 2 2" xfId="25513"/>
    <cellStyle name="20 % - Accent2 2 2 3 2 6 3" xfId="19228"/>
    <cellStyle name="20 % - Accent2 2 2 3 2 7" xfId="5870"/>
    <cellStyle name="20 % - Accent2 2 2 3 2 7 2" xfId="12155"/>
    <cellStyle name="20 % - Accent2 2 2 3 2 7 2 2" xfId="26299"/>
    <cellStyle name="20 % - Accent2 2 2 3 2 7 3" xfId="20014"/>
    <cellStyle name="20 % - Accent2 2 2 3 2 8" xfId="6656"/>
    <cellStyle name="20 % - Accent2 2 2 3 2 8 2" xfId="12941"/>
    <cellStyle name="20 % - Accent2 2 2 3 2 8 2 2" xfId="27085"/>
    <cellStyle name="20 % - Accent2 2 2 3 2 8 3" xfId="20800"/>
    <cellStyle name="20 % - Accent2 2 2 3 2 9" xfId="7440"/>
    <cellStyle name="20 % - Accent2 2 2 3 2 9 2" xfId="13725"/>
    <cellStyle name="20 % - Accent2 2 2 3 2 9 2 2" xfId="27869"/>
    <cellStyle name="20 % - Accent2 2 2 3 2 9 3" xfId="21584"/>
    <cellStyle name="20 % - Accent2 2 2 3 3" xfId="553"/>
    <cellStyle name="20 % - Accent2 2 2 3 3 10" xfId="2133"/>
    <cellStyle name="20 % - Accent2 2 2 3 3 10 2" xfId="16280"/>
    <cellStyle name="20 % - Accent2 2 2 3 3 11" xfId="14708"/>
    <cellStyle name="20 % - Accent2 2 2 3 3 2" xfId="1343"/>
    <cellStyle name="20 % - Accent2 2 2 3 3 2 2" xfId="9206"/>
    <cellStyle name="20 % - Accent2 2 2 3 3 2 2 2" xfId="23350"/>
    <cellStyle name="20 % - Accent2 2 2 3 3 2 3" xfId="2918"/>
    <cellStyle name="20 % - Accent2 2 2 3 3 2 3 2" xfId="17065"/>
    <cellStyle name="20 % - Accent2 2 2 3 3 2 4" xfId="15493"/>
    <cellStyle name="20 % - Accent2 2 2 3 3 3" xfId="3703"/>
    <cellStyle name="20 % - Accent2 2 2 3 3 3 2" xfId="9991"/>
    <cellStyle name="20 % - Accent2 2 2 3 3 3 2 2" xfId="24135"/>
    <cellStyle name="20 % - Accent2 2 2 3 3 3 3" xfId="17850"/>
    <cellStyle name="20 % - Accent2 2 2 3 3 4" xfId="4488"/>
    <cellStyle name="20 % - Accent2 2 2 3 3 4 2" xfId="10776"/>
    <cellStyle name="20 % - Accent2 2 2 3 3 4 2 2" xfId="24920"/>
    <cellStyle name="20 % - Accent2 2 2 3 3 4 3" xfId="18635"/>
    <cellStyle name="20 % - Accent2 2 2 3 3 5" xfId="5277"/>
    <cellStyle name="20 % - Accent2 2 2 3 3 5 2" xfId="11565"/>
    <cellStyle name="20 % - Accent2 2 2 3 3 5 2 2" xfId="25709"/>
    <cellStyle name="20 % - Accent2 2 2 3 3 5 3" xfId="19424"/>
    <cellStyle name="20 % - Accent2 2 2 3 3 6" xfId="6066"/>
    <cellStyle name="20 % - Accent2 2 2 3 3 6 2" xfId="12351"/>
    <cellStyle name="20 % - Accent2 2 2 3 3 6 2 2" xfId="26495"/>
    <cellStyle name="20 % - Accent2 2 2 3 3 6 3" xfId="20210"/>
    <cellStyle name="20 % - Accent2 2 2 3 3 7" xfId="6852"/>
    <cellStyle name="20 % - Accent2 2 2 3 3 7 2" xfId="13137"/>
    <cellStyle name="20 % - Accent2 2 2 3 3 7 2 2" xfId="27281"/>
    <cellStyle name="20 % - Accent2 2 2 3 3 7 3" xfId="20996"/>
    <cellStyle name="20 % - Accent2 2 2 3 3 8" xfId="7636"/>
    <cellStyle name="20 % - Accent2 2 2 3 3 8 2" xfId="13921"/>
    <cellStyle name="20 % - Accent2 2 2 3 3 8 2 2" xfId="28065"/>
    <cellStyle name="20 % - Accent2 2 2 3 3 8 3" xfId="21780"/>
    <cellStyle name="20 % - Accent2 2 2 3 3 9" xfId="8421"/>
    <cellStyle name="20 % - Accent2 2 2 3 3 9 2" xfId="22565"/>
    <cellStyle name="20 % - Accent2 2 2 3 4" xfId="951"/>
    <cellStyle name="20 % - Accent2 2 2 3 4 2" xfId="8814"/>
    <cellStyle name="20 % - Accent2 2 2 3 4 2 2" xfId="22958"/>
    <cellStyle name="20 % - Accent2 2 2 3 4 3" xfId="2526"/>
    <cellStyle name="20 % - Accent2 2 2 3 4 3 2" xfId="16673"/>
    <cellStyle name="20 % - Accent2 2 2 3 4 4" xfId="15101"/>
    <cellStyle name="20 % - Accent2 2 2 3 5" xfId="3311"/>
    <cellStyle name="20 % - Accent2 2 2 3 5 2" xfId="9599"/>
    <cellStyle name="20 % - Accent2 2 2 3 5 2 2" xfId="23743"/>
    <cellStyle name="20 % - Accent2 2 2 3 5 3" xfId="17458"/>
    <cellStyle name="20 % - Accent2 2 2 3 6" xfId="4096"/>
    <cellStyle name="20 % - Accent2 2 2 3 6 2" xfId="10384"/>
    <cellStyle name="20 % - Accent2 2 2 3 6 2 2" xfId="24528"/>
    <cellStyle name="20 % - Accent2 2 2 3 6 3" xfId="18243"/>
    <cellStyle name="20 % - Accent2 2 2 3 7" xfId="4885"/>
    <cellStyle name="20 % - Accent2 2 2 3 7 2" xfId="11173"/>
    <cellStyle name="20 % - Accent2 2 2 3 7 2 2" xfId="25317"/>
    <cellStyle name="20 % - Accent2 2 2 3 7 3" xfId="19032"/>
    <cellStyle name="20 % - Accent2 2 2 3 8" xfId="5674"/>
    <cellStyle name="20 % - Accent2 2 2 3 8 2" xfId="11959"/>
    <cellStyle name="20 % - Accent2 2 2 3 8 2 2" xfId="26103"/>
    <cellStyle name="20 % - Accent2 2 2 3 8 3" xfId="19818"/>
    <cellStyle name="20 % - Accent2 2 2 3 9" xfId="6460"/>
    <cellStyle name="20 % - Accent2 2 2 3 9 2" xfId="12745"/>
    <cellStyle name="20 % - Accent2 2 2 3 9 2 2" xfId="26889"/>
    <cellStyle name="20 % - Accent2 2 2 3 9 3" xfId="20604"/>
    <cellStyle name="20 % - Accent2 2 2 4" xfId="184"/>
    <cellStyle name="20 % - Accent2 2 2 4 10" xfId="7272"/>
    <cellStyle name="20 % - Accent2 2 2 4 10 2" xfId="13557"/>
    <cellStyle name="20 % - Accent2 2 2 4 10 2 2" xfId="27701"/>
    <cellStyle name="20 % - Accent2 2 2 4 10 3" xfId="21416"/>
    <cellStyle name="20 % - Accent2 2 2 4 11" xfId="8057"/>
    <cellStyle name="20 % - Accent2 2 2 4 11 2" xfId="22201"/>
    <cellStyle name="20 % - Accent2 2 2 4 12" xfId="1769"/>
    <cellStyle name="20 % - Accent2 2 2 4 12 2" xfId="15916"/>
    <cellStyle name="20 % - Accent2 2 2 4 13" xfId="14344"/>
    <cellStyle name="20 % - Accent2 2 2 4 2" xfId="380"/>
    <cellStyle name="20 % - Accent2 2 2 4 2 10" xfId="8253"/>
    <cellStyle name="20 % - Accent2 2 2 4 2 10 2" xfId="22397"/>
    <cellStyle name="20 % - Accent2 2 2 4 2 11" xfId="1965"/>
    <cellStyle name="20 % - Accent2 2 2 4 2 11 2" xfId="16112"/>
    <cellStyle name="20 % - Accent2 2 2 4 2 12" xfId="14540"/>
    <cellStyle name="20 % - Accent2 2 2 4 2 2" xfId="777"/>
    <cellStyle name="20 % - Accent2 2 2 4 2 2 10" xfId="2357"/>
    <cellStyle name="20 % - Accent2 2 2 4 2 2 10 2" xfId="16504"/>
    <cellStyle name="20 % - Accent2 2 2 4 2 2 11" xfId="14932"/>
    <cellStyle name="20 % - Accent2 2 2 4 2 2 2" xfId="1567"/>
    <cellStyle name="20 % - Accent2 2 2 4 2 2 2 2" xfId="9430"/>
    <cellStyle name="20 % - Accent2 2 2 4 2 2 2 2 2" xfId="23574"/>
    <cellStyle name="20 % - Accent2 2 2 4 2 2 2 3" xfId="3142"/>
    <cellStyle name="20 % - Accent2 2 2 4 2 2 2 3 2" xfId="17289"/>
    <cellStyle name="20 % - Accent2 2 2 4 2 2 2 4" xfId="15717"/>
    <cellStyle name="20 % - Accent2 2 2 4 2 2 3" xfId="3927"/>
    <cellStyle name="20 % - Accent2 2 2 4 2 2 3 2" xfId="10215"/>
    <cellStyle name="20 % - Accent2 2 2 4 2 2 3 2 2" xfId="24359"/>
    <cellStyle name="20 % - Accent2 2 2 4 2 2 3 3" xfId="18074"/>
    <cellStyle name="20 % - Accent2 2 2 4 2 2 4" xfId="4712"/>
    <cellStyle name="20 % - Accent2 2 2 4 2 2 4 2" xfId="11000"/>
    <cellStyle name="20 % - Accent2 2 2 4 2 2 4 2 2" xfId="25144"/>
    <cellStyle name="20 % - Accent2 2 2 4 2 2 4 3" xfId="18859"/>
    <cellStyle name="20 % - Accent2 2 2 4 2 2 5" xfId="5501"/>
    <cellStyle name="20 % - Accent2 2 2 4 2 2 5 2" xfId="11789"/>
    <cellStyle name="20 % - Accent2 2 2 4 2 2 5 2 2" xfId="25933"/>
    <cellStyle name="20 % - Accent2 2 2 4 2 2 5 3" xfId="19648"/>
    <cellStyle name="20 % - Accent2 2 2 4 2 2 6" xfId="6290"/>
    <cellStyle name="20 % - Accent2 2 2 4 2 2 6 2" xfId="12575"/>
    <cellStyle name="20 % - Accent2 2 2 4 2 2 6 2 2" xfId="26719"/>
    <cellStyle name="20 % - Accent2 2 2 4 2 2 6 3" xfId="20434"/>
    <cellStyle name="20 % - Accent2 2 2 4 2 2 7" xfId="7076"/>
    <cellStyle name="20 % - Accent2 2 2 4 2 2 7 2" xfId="13361"/>
    <cellStyle name="20 % - Accent2 2 2 4 2 2 7 2 2" xfId="27505"/>
    <cellStyle name="20 % - Accent2 2 2 4 2 2 7 3" xfId="21220"/>
    <cellStyle name="20 % - Accent2 2 2 4 2 2 8" xfId="7860"/>
    <cellStyle name="20 % - Accent2 2 2 4 2 2 8 2" xfId="14145"/>
    <cellStyle name="20 % - Accent2 2 2 4 2 2 8 2 2" xfId="28289"/>
    <cellStyle name="20 % - Accent2 2 2 4 2 2 8 3" xfId="22004"/>
    <cellStyle name="20 % - Accent2 2 2 4 2 2 9" xfId="8645"/>
    <cellStyle name="20 % - Accent2 2 2 4 2 2 9 2" xfId="22789"/>
    <cellStyle name="20 % - Accent2 2 2 4 2 3" xfId="1175"/>
    <cellStyle name="20 % - Accent2 2 2 4 2 3 2" xfId="9038"/>
    <cellStyle name="20 % - Accent2 2 2 4 2 3 2 2" xfId="23182"/>
    <cellStyle name="20 % - Accent2 2 2 4 2 3 3" xfId="2750"/>
    <cellStyle name="20 % - Accent2 2 2 4 2 3 3 2" xfId="16897"/>
    <cellStyle name="20 % - Accent2 2 2 4 2 3 4" xfId="15325"/>
    <cellStyle name="20 % - Accent2 2 2 4 2 4" xfId="3535"/>
    <cellStyle name="20 % - Accent2 2 2 4 2 4 2" xfId="9823"/>
    <cellStyle name="20 % - Accent2 2 2 4 2 4 2 2" xfId="23967"/>
    <cellStyle name="20 % - Accent2 2 2 4 2 4 3" xfId="17682"/>
    <cellStyle name="20 % - Accent2 2 2 4 2 5" xfId="4320"/>
    <cellStyle name="20 % - Accent2 2 2 4 2 5 2" xfId="10608"/>
    <cellStyle name="20 % - Accent2 2 2 4 2 5 2 2" xfId="24752"/>
    <cellStyle name="20 % - Accent2 2 2 4 2 5 3" xfId="18467"/>
    <cellStyle name="20 % - Accent2 2 2 4 2 6" xfId="5109"/>
    <cellStyle name="20 % - Accent2 2 2 4 2 6 2" xfId="11397"/>
    <cellStyle name="20 % - Accent2 2 2 4 2 6 2 2" xfId="25541"/>
    <cellStyle name="20 % - Accent2 2 2 4 2 6 3" xfId="19256"/>
    <cellStyle name="20 % - Accent2 2 2 4 2 7" xfId="5898"/>
    <cellStyle name="20 % - Accent2 2 2 4 2 7 2" xfId="12183"/>
    <cellStyle name="20 % - Accent2 2 2 4 2 7 2 2" xfId="26327"/>
    <cellStyle name="20 % - Accent2 2 2 4 2 7 3" xfId="20042"/>
    <cellStyle name="20 % - Accent2 2 2 4 2 8" xfId="6684"/>
    <cellStyle name="20 % - Accent2 2 2 4 2 8 2" xfId="12969"/>
    <cellStyle name="20 % - Accent2 2 2 4 2 8 2 2" xfId="27113"/>
    <cellStyle name="20 % - Accent2 2 2 4 2 8 3" xfId="20828"/>
    <cellStyle name="20 % - Accent2 2 2 4 2 9" xfId="7468"/>
    <cellStyle name="20 % - Accent2 2 2 4 2 9 2" xfId="13753"/>
    <cellStyle name="20 % - Accent2 2 2 4 2 9 2 2" xfId="27897"/>
    <cellStyle name="20 % - Accent2 2 2 4 2 9 3" xfId="21612"/>
    <cellStyle name="20 % - Accent2 2 2 4 3" xfId="581"/>
    <cellStyle name="20 % - Accent2 2 2 4 3 10" xfId="2161"/>
    <cellStyle name="20 % - Accent2 2 2 4 3 10 2" xfId="16308"/>
    <cellStyle name="20 % - Accent2 2 2 4 3 11" xfId="14736"/>
    <cellStyle name="20 % - Accent2 2 2 4 3 2" xfId="1371"/>
    <cellStyle name="20 % - Accent2 2 2 4 3 2 2" xfId="9234"/>
    <cellStyle name="20 % - Accent2 2 2 4 3 2 2 2" xfId="23378"/>
    <cellStyle name="20 % - Accent2 2 2 4 3 2 3" xfId="2946"/>
    <cellStyle name="20 % - Accent2 2 2 4 3 2 3 2" xfId="17093"/>
    <cellStyle name="20 % - Accent2 2 2 4 3 2 4" xfId="15521"/>
    <cellStyle name="20 % - Accent2 2 2 4 3 3" xfId="3731"/>
    <cellStyle name="20 % - Accent2 2 2 4 3 3 2" xfId="10019"/>
    <cellStyle name="20 % - Accent2 2 2 4 3 3 2 2" xfId="24163"/>
    <cellStyle name="20 % - Accent2 2 2 4 3 3 3" xfId="17878"/>
    <cellStyle name="20 % - Accent2 2 2 4 3 4" xfId="4516"/>
    <cellStyle name="20 % - Accent2 2 2 4 3 4 2" xfId="10804"/>
    <cellStyle name="20 % - Accent2 2 2 4 3 4 2 2" xfId="24948"/>
    <cellStyle name="20 % - Accent2 2 2 4 3 4 3" xfId="18663"/>
    <cellStyle name="20 % - Accent2 2 2 4 3 5" xfId="5305"/>
    <cellStyle name="20 % - Accent2 2 2 4 3 5 2" xfId="11593"/>
    <cellStyle name="20 % - Accent2 2 2 4 3 5 2 2" xfId="25737"/>
    <cellStyle name="20 % - Accent2 2 2 4 3 5 3" xfId="19452"/>
    <cellStyle name="20 % - Accent2 2 2 4 3 6" xfId="6094"/>
    <cellStyle name="20 % - Accent2 2 2 4 3 6 2" xfId="12379"/>
    <cellStyle name="20 % - Accent2 2 2 4 3 6 2 2" xfId="26523"/>
    <cellStyle name="20 % - Accent2 2 2 4 3 6 3" xfId="20238"/>
    <cellStyle name="20 % - Accent2 2 2 4 3 7" xfId="6880"/>
    <cellStyle name="20 % - Accent2 2 2 4 3 7 2" xfId="13165"/>
    <cellStyle name="20 % - Accent2 2 2 4 3 7 2 2" xfId="27309"/>
    <cellStyle name="20 % - Accent2 2 2 4 3 7 3" xfId="21024"/>
    <cellStyle name="20 % - Accent2 2 2 4 3 8" xfId="7664"/>
    <cellStyle name="20 % - Accent2 2 2 4 3 8 2" xfId="13949"/>
    <cellStyle name="20 % - Accent2 2 2 4 3 8 2 2" xfId="28093"/>
    <cellStyle name="20 % - Accent2 2 2 4 3 8 3" xfId="21808"/>
    <cellStyle name="20 % - Accent2 2 2 4 3 9" xfId="8449"/>
    <cellStyle name="20 % - Accent2 2 2 4 3 9 2" xfId="22593"/>
    <cellStyle name="20 % - Accent2 2 2 4 4" xfId="979"/>
    <cellStyle name="20 % - Accent2 2 2 4 4 2" xfId="8842"/>
    <cellStyle name="20 % - Accent2 2 2 4 4 2 2" xfId="22986"/>
    <cellStyle name="20 % - Accent2 2 2 4 4 3" xfId="2554"/>
    <cellStyle name="20 % - Accent2 2 2 4 4 3 2" xfId="16701"/>
    <cellStyle name="20 % - Accent2 2 2 4 4 4" xfId="15129"/>
    <cellStyle name="20 % - Accent2 2 2 4 5" xfId="3339"/>
    <cellStyle name="20 % - Accent2 2 2 4 5 2" xfId="9627"/>
    <cellStyle name="20 % - Accent2 2 2 4 5 2 2" xfId="23771"/>
    <cellStyle name="20 % - Accent2 2 2 4 5 3" xfId="17486"/>
    <cellStyle name="20 % - Accent2 2 2 4 6" xfId="4124"/>
    <cellStyle name="20 % - Accent2 2 2 4 6 2" xfId="10412"/>
    <cellStyle name="20 % - Accent2 2 2 4 6 2 2" xfId="24556"/>
    <cellStyle name="20 % - Accent2 2 2 4 6 3" xfId="18271"/>
    <cellStyle name="20 % - Accent2 2 2 4 7" xfId="4913"/>
    <cellStyle name="20 % - Accent2 2 2 4 7 2" xfId="11201"/>
    <cellStyle name="20 % - Accent2 2 2 4 7 2 2" xfId="25345"/>
    <cellStyle name="20 % - Accent2 2 2 4 7 3" xfId="19060"/>
    <cellStyle name="20 % - Accent2 2 2 4 8" xfId="5702"/>
    <cellStyle name="20 % - Accent2 2 2 4 8 2" xfId="11987"/>
    <cellStyle name="20 % - Accent2 2 2 4 8 2 2" xfId="26131"/>
    <cellStyle name="20 % - Accent2 2 2 4 8 3" xfId="19846"/>
    <cellStyle name="20 % - Accent2 2 2 4 9" xfId="6488"/>
    <cellStyle name="20 % - Accent2 2 2 4 9 2" xfId="12773"/>
    <cellStyle name="20 % - Accent2 2 2 4 9 2 2" xfId="26917"/>
    <cellStyle name="20 % - Accent2 2 2 4 9 3" xfId="20632"/>
    <cellStyle name="20 % - Accent2 2 2 5" xfId="212"/>
    <cellStyle name="20 % - Accent2 2 2 5 10" xfId="7300"/>
    <cellStyle name="20 % - Accent2 2 2 5 10 2" xfId="13585"/>
    <cellStyle name="20 % - Accent2 2 2 5 10 2 2" xfId="27729"/>
    <cellStyle name="20 % - Accent2 2 2 5 10 3" xfId="21444"/>
    <cellStyle name="20 % - Accent2 2 2 5 11" xfId="8085"/>
    <cellStyle name="20 % - Accent2 2 2 5 11 2" xfId="22229"/>
    <cellStyle name="20 % - Accent2 2 2 5 12" xfId="1797"/>
    <cellStyle name="20 % - Accent2 2 2 5 12 2" xfId="15944"/>
    <cellStyle name="20 % - Accent2 2 2 5 13" xfId="14372"/>
    <cellStyle name="20 % - Accent2 2 2 5 2" xfId="408"/>
    <cellStyle name="20 % - Accent2 2 2 5 2 10" xfId="8281"/>
    <cellStyle name="20 % - Accent2 2 2 5 2 10 2" xfId="22425"/>
    <cellStyle name="20 % - Accent2 2 2 5 2 11" xfId="1993"/>
    <cellStyle name="20 % - Accent2 2 2 5 2 11 2" xfId="16140"/>
    <cellStyle name="20 % - Accent2 2 2 5 2 12" xfId="14568"/>
    <cellStyle name="20 % - Accent2 2 2 5 2 2" xfId="805"/>
    <cellStyle name="20 % - Accent2 2 2 5 2 2 10" xfId="2385"/>
    <cellStyle name="20 % - Accent2 2 2 5 2 2 10 2" xfId="16532"/>
    <cellStyle name="20 % - Accent2 2 2 5 2 2 11" xfId="14960"/>
    <cellStyle name="20 % - Accent2 2 2 5 2 2 2" xfId="1595"/>
    <cellStyle name="20 % - Accent2 2 2 5 2 2 2 2" xfId="9458"/>
    <cellStyle name="20 % - Accent2 2 2 5 2 2 2 2 2" xfId="23602"/>
    <cellStyle name="20 % - Accent2 2 2 5 2 2 2 3" xfId="3170"/>
    <cellStyle name="20 % - Accent2 2 2 5 2 2 2 3 2" xfId="17317"/>
    <cellStyle name="20 % - Accent2 2 2 5 2 2 2 4" xfId="15745"/>
    <cellStyle name="20 % - Accent2 2 2 5 2 2 3" xfId="3955"/>
    <cellStyle name="20 % - Accent2 2 2 5 2 2 3 2" xfId="10243"/>
    <cellStyle name="20 % - Accent2 2 2 5 2 2 3 2 2" xfId="24387"/>
    <cellStyle name="20 % - Accent2 2 2 5 2 2 3 3" xfId="18102"/>
    <cellStyle name="20 % - Accent2 2 2 5 2 2 4" xfId="4740"/>
    <cellStyle name="20 % - Accent2 2 2 5 2 2 4 2" xfId="11028"/>
    <cellStyle name="20 % - Accent2 2 2 5 2 2 4 2 2" xfId="25172"/>
    <cellStyle name="20 % - Accent2 2 2 5 2 2 4 3" xfId="18887"/>
    <cellStyle name="20 % - Accent2 2 2 5 2 2 5" xfId="5529"/>
    <cellStyle name="20 % - Accent2 2 2 5 2 2 5 2" xfId="11817"/>
    <cellStyle name="20 % - Accent2 2 2 5 2 2 5 2 2" xfId="25961"/>
    <cellStyle name="20 % - Accent2 2 2 5 2 2 5 3" xfId="19676"/>
    <cellStyle name="20 % - Accent2 2 2 5 2 2 6" xfId="6318"/>
    <cellStyle name="20 % - Accent2 2 2 5 2 2 6 2" xfId="12603"/>
    <cellStyle name="20 % - Accent2 2 2 5 2 2 6 2 2" xfId="26747"/>
    <cellStyle name="20 % - Accent2 2 2 5 2 2 6 3" xfId="20462"/>
    <cellStyle name="20 % - Accent2 2 2 5 2 2 7" xfId="7104"/>
    <cellStyle name="20 % - Accent2 2 2 5 2 2 7 2" xfId="13389"/>
    <cellStyle name="20 % - Accent2 2 2 5 2 2 7 2 2" xfId="27533"/>
    <cellStyle name="20 % - Accent2 2 2 5 2 2 7 3" xfId="21248"/>
    <cellStyle name="20 % - Accent2 2 2 5 2 2 8" xfId="7888"/>
    <cellStyle name="20 % - Accent2 2 2 5 2 2 8 2" xfId="14173"/>
    <cellStyle name="20 % - Accent2 2 2 5 2 2 8 2 2" xfId="28317"/>
    <cellStyle name="20 % - Accent2 2 2 5 2 2 8 3" xfId="22032"/>
    <cellStyle name="20 % - Accent2 2 2 5 2 2 9" xfId="8673"/>
    <cellStyle name="20 % - Accent2 2 2 5 2 2 9 2" xfId="22817"/>
    <cellStyle name="20 % - Accent2 2 2 5 2 3" xfId="1203"/>
    <cellStyle name="20 % - Accent2 2 2 5 2 3 2" xfId="9066"/>
    <cellStyle name="20 % - Accent2 2 2 5 2 3 2 2" xfId="23210"/>
    <cellStyle name="20 % - Accent2 2 2 5 2 3 3" xfId="2778"/>
    <cellStyle name="20 % - Accent2 2 2 5 2 3 3 2" xfId="16925"/>
    <cellStyle name="20 % - Accent2 2 2 5 2 3 4" xfId="15353"/>
    <cellStyle name="20 % - Accent2 2 2 5 2 4" xfId="3563"/>
    <cellStyle name="20 % - Accent2 2 2 5 2 4 2" xfId="9851"/>
    <cellStyle name="20 % - Accent2 2 2 5 2 4 2 2" xfId="23995"/>
    <cellStyle name="20 % - Accent2 2 2 5 2 4 3" xfId="17710"/>
    <cellStyle name="20 % - Accent2 2 2 5 2 5" xfId="4348"/>
    <cellStyle name="20 % - Accent2 2 2 5 2 5 2" xfId="10636"/>
    <cellStyle name="20 % - Accent2 2 2 5 2 5 2 2" xfId="24780"/>
    <cellStyle name="20 % - Accent2 2 2 5 2 5 3" xfId="18495"/>
    <cellStyle name="20 % - Accent2 2 2 5 2 6" xfId="5137"/>
    <cellStyle name="20 % - Accent2 2 2 5 2 6 2" xfId="11425"/>
    <cellStyle name="20 % - Accent2 2 2 5 2 6 2 2" xfId="25569"/>
    <cellStyle name="20 % - Accent2 2 2 5 2 6 3" xfId="19284"/>
    <cellStyle name="20 % - Accent2 2 2 5 2 7" xfId="5926"/>
    <cellStyle name="20 % - Accent2 2 2 5 2 7 2" xfId="12211"/>
    <cellStyle name="20 % - Accent2 2 2 5 2 7 2 2" xfId="26355"/>
    <cellStyle name="20 % - Accent2 2 2 5 2 7 3" xfId="20070"/>
    <cellStyle name="20 % - Accent2 2 2 5 2 8" xfId="6712"/>
    <cellStyle name="20 % - Accent2 2 2 5 2 8 2" xfId="12997"/>
    <cellStyle name="20 % - Accent2 2 2 5 2 8 2 2" xfId="27141"/>
    <cellStyle name="20 % - Accent2 2 2 5 2 8 3" xfId="20856"/>
    <cellStyle name="20 % - Accent2 2 2 5 2 9" xfId="7496"/>
    <cellStyle name="20 % - Accent2 2 2 5 2 9 2" xfId="13781"/>
    <cellStyle name="20 % - Accent2 2 2 5 2 9 2 2" xfId="27925"/>
    <cellStyle name="20 % - Accent2 2 2 5 2 9 3" xfId="21640"/>
    <cellStyle name="20 % - Accent2 2 2 5 3" xfId="609"/>
    <cellStyle name="20 % - Accent2 2 2 5 3 10" xfId="2189"/>
    <cellStyle name="20 % - Accent2 2 2 5 3 10 2" xfId="16336"/>
    <cellStyle name="20 % - Accent2 2 2 5 3 11" xfId="14764"/>
    <cellStyle name="20 % - Accent2 2 2 5 3 2" xfId="1399"/>
    <cellStyle name="20 % - Accent2 2 2 5 3 2 2" xfId="9262"/>
    <cellStyle name="20 % - Accent2 2 2 5 3 2 2 2" xfId="23406"/>
    <cellStyle name="20 % - Accent2 2 2 5 3 2 3" xfId="2974"/>
    <cellStyle name="20 % - Accent2 2 2 5 3 2 3 2" xfId="17121"/>
    <cellStyle name="20 % - Accent2 2 2 5 3 2 4" xfId="15549"/>
    <cellStyle name="20 % - Accent2 2 2 5 3 3" xfId="3759"/>
    <cellStyle name="20 % - Accent2 2 2 5 3 3 2" xfId="10047"/>
    <cellStyle name="20 % - Accent2 2 2 5 3 3 2 2" xfId="24191"/>
    <cellStyle name="20 % - Accent2 2 2 5 3 3 3" xfId="17906"/>
    <cellStyle name="20 % - Accent2 2 2 5 3 4" xfId="4544"/>
    <cellStyle name="20 % - Accent2 2 2 5 3 4 2" xfId="10832"/>
    <cellStyle name="20 % - Accent2 2 2 5 3 4 2 2" xfId="24976"/>
    <cellStyle name="20 % - Accent2 2 2 5 3 4 3" xfId="18691"/>
    <cellStyle name="20 % - Accent2 2 2 5 3 5" xfId="5333"/>
    <cellStyle name="20 % - Accent2 2 2 5 3 5 2" xfId="11621"/>
    <cellStyle name="20 % - Accent2 2 2 5 3 5 2 2" xfId="25765"/>
    <cellStyle name="20 % - Accent2 2 2 5 3 5 3" xfId="19480"/>
    <cellStyle name="20 % - Accent2 2 2 5 3 6" xfId="6122"/>
    <cellStyle name="20 % - Accent2 2 2 5 3 6 2" xfId="12407"/>
    <cellStyle name="20 % - Accent2 2 2 5 3 6 2 2" xfId="26551"/>
    <cellStyle name="20 % - Accent2 2 2 5 3 6 3" xfId="20266"/>
    <cellStyle name="20 % - Accent2 2 2 5 3 7" xfId="6908"/>
    <cellStyle name="20 % - Accent2 2 2 5 3 7 2" xfId="13193"/>
    <cellStyle name="20 % - Accent2 2 2 5 3 7 2 2" xfId="27337"/>
    <cellStyle name="20 % - Accent2 2 2 5 3 7 3" xfId="21052"/>
    <cellStyle name="20 % - Accent2 2 2 5 3 8" xfId="7692"/>
    <cellStyle name="20 % - Accent2 2 2 5 3 8 2" xfId="13977"/>
    <cellStyle name="20 % - Accent2 2 2 5 3 8 2 2" xfId="28121"/>
    <cellStyle name="20 % - Accent2 2 2 5 3 8 3" xfId="21836"/>
    <cellStyle name="20 % - Accent2 2 2 5 3 9" xfId="8477"/>
    <cellStyle name="20 % - Accent2 2 2 5 3 9 2" xfId="22621"/>
    <cellStyle name="20 % - Accent2 2 2 5 4" xfId="1007"/>
    <cellStyle name="20 % - Accent2 2 2 5 4 2" xfId="8870"/>
    <cellStyle name="20 % - Accent2 2 2 5 4 2 2" xfId="23014"/>
    <cellStyle name="20 % - Accent2 2 2 5 4 3" xfId="2582"/>
    <cellStyle name="20 % - Accent2 2 2 5 4 3 2" xfId="16729"/>
    <cellStyle name="20 % - Accent2 2 2 5 4 4" xfId="15157"/>
    <cellStyle name="20 % - Accent2 2 2 5 5" xfId="3367"/>
    <cellStyle name="20 % - Accent2 2 2 5 5 2" xfId="9655"/>
    <cellStyle name="20 % - Accent2 2 2 5 5 2 2" xfId="23799"/>
    <cellStyle name="20 % - Accent2 2 2 5 5 3" xfId="17514"/>
    <cellStyle name="20 % - Accent2 2 2 5 6" xfId="4152"/>
    <cellStyle name="20 % - Accent2 2 2 5 6 2" xfId="10440"/>
    <cellStyle name="20 % - Accent2 2 2 5 6 2 2" xfId="24584"/>
    <cellStyle name="20 % - Accent2 2 2 5 6 3" xfId="18299"/>
    <cellStyle name="20 % - Accent2 2 2 5 7" xfId="4941"/>
    <cellStyle name="20 % - Accent2 2 2 5 7 2" xfId="11229"/>
    <cellStyle name="20 % - Accent2 2 2 5 7 2 2" xfId="25373"/>
    <cellStyle name="20 % - Accent2 2 2 5 7 3" xfId="19088"/>
    <cellStyle name="20 % - Accent2 2 2 5 8" xfId="5730"/>
    <cellStyle name="20 % - Accent2 2 2 5 8 2" xfId="12015"/>
    <cellStyle name="20 % - Accent2 2 2 5 8 2 2" xfId="26159"/>
    <cellStyle name="20 % - Accent2 2 2 5 8 3" xfId="19874"/>
    <cellStyle name="20 % - Accent2 2 2 5 9" xfId="6516"/>
    <cellStyle name="20 % - Accent2 2 2 5 9 2" xfId="12801"/>
    <cellStyle name="20 % - Accent2 2 2 5 9 2 2" xfId="26945"/>
    <cellStyle name="20 % - Accent2 2 2 5 9 3" xfId="20660"/>
    <cellStyle name="20 % - Accent2 2 2 6" xfId="240"/>
    <cellStyle name="20 % - Accent2 2 2 6 10" xfId="7328"/>
    <cellStyle name="20 % - Accent2 2 2 6 10 2" xfId="13613"/>
    <cellStyle name="20 % - Accent2 2 2 6 10 2 2" xfId="27757"/>
    <cellStyle name="20 % - Accent2 2 2 6 10 3" xfId="21472"/>
    <cellStyle name="20 % - Accent2 2 2 6 11" xfId="8113"/>
    <cellStyle name="20 % - Accent2 2 2 6 11 2" xfId="22257"/>
    <cellStyle name="20 % - Accent2 2 2 6 12" xfId="1825"/>
    <cellStyle name="20 % - Accent2 2 2 6 12 2" xfId="15972"/>
    <cellStyle name="20 % - Accent2 2 2 6 13" xfId="14400"/>
    <cellStyle name="20 % - Accent2 2 2 6 2" xfId="436"/>
    <cellStyle name="20 % - Accent2 2 2 6 2 10" xfId="8309"/>
    <cellStyle name="20 % - Accent2 2 2 6 2 10 2" xfId="22453"/>
    <cellStyle name="20 % - Accent2 2 2 6 2 11" xfId="2021"/>
    <cellStyle name="20 % - Accent2 2 2 6 2 11 2" xfId="16168"/>
    <cellStyle name="20 % - Accent2 2 2 6 2 12" xfId="14596"/>
    <cellStyle name="20 % - Accent2 2 2 6 2 2" xfId="833"/>
    <cellStyle name="20 % - Accent2 2 2 6 2 2 10" xfId="2413"/>
    <cellStyle name="20 % - Accent2 2 2 6 2 2 10 2" xfId="16560"/>
    <cellStyle name="20 % - Accent2 2 2 6 2 2 11" xfId="14988"/>
    <cellStyle name="20 % - Accent2 2 2 6 2 2 2" xfId="1623"/>
    <cellStyle name="20 % - Accent2 2 2 6 2 2 2 2" xfId="9486"/>
    <cellStyle name="20 % - Accent2 2 2 6 2 2 2 2 2" xfId="23630"/>
    <cellStyle name="20 % - Accent2 2 2 6 2 2 2 3" xfId="3198"/>
    <cellStyle name="20 % - Accent2 2 2 6 2 2 2 3 2" xfId="17345"/>
    <cellStyle name="20 % - Accent2 2 2 6 2 2 2 4" xfId="15773"/>
    <cellStyle name="20 % - Accent2 2 2 6 2 2 3" xfId="3983"/>
    <cellStyle name="20 % - Accent2 2 2 6 2 2 3 2" xfId="10271"/>
    <cellStyle name="20 % - Accent2 2 2 6 2 2 3 2 2" xfId="24415"/>
    <cellStyle name="20 % - Accent2 2 2 6 2 2 3 3" xfId="18130"/>
    <cellStyle name="20 % - Accent2 2 2 6 2 2 4" xfId="4768"/>
    <cellStyle name="20 % - Accent2 2 2 6 2 2 4 2" xfId="11056"/>
    <cellStyle name="20 % - Accent2 2 2 6 2 2 4 2 2" xfId="25200"/>
    <cellStyle name="20 % - Accent2 2 2 6 2 2 4 3" xfId="18915"/>
    <cellStyle name="20 % - Accent2 2 2 6 2 2 5" xfId="5557"/>
    <cellStyle name="20 % - Accent2 2 2 6 2 2 5 2" xfId="11845"/>
    <cellStyle name="20 % - Accent2 2 2 6 2 2 5 2 2" xfId="25989"/>
    <cellStyle name="20 % - Accent2 2 2 6 2 2 5 3" xfId="19704"/>
    <cellStyle name="20 % - Accent2 2 2 6 2 2 6" xfId="6346"/>
    <cellStyle name="20 % - Accent2 2 2 6 2 2 6 2" xfId="12631"/>
    <cellStyle name="20 % - Accent2 2 2 6 2 2 6 2 2" xfId="26775"/>
    <cellStyle name="20 % - Accent2 2 2 6 2 2 6 3" xfId="20490"/>
    <cellStyle name="20 % - Accent2 2 2 6 2 2 7" xfId="7132"/>
    <cellStyle name="20 % - Accent2 2 2 6 2 2 7 2" xfId="13417"/>
    <cellStyle name="20 % - Accent2 2 2 6 2 2 7 2 2" xfId="27561"/>
    <cellStyle name="20 % - Accent2 2 2 6 2 2 7 3" xfId="21276"/>
    <cellStyle name="20 % - Accent2 2 2 6 2 2 8" xfId="7916"/>
    <cellStyle name="20 % - Accent2 2 2 6 2 2 8 2" xfId="14201"/>
    <cellStyle name="20 % - Accent2 2 2 6 2 2 8 2 2" xfId="28345"/>
    <cellStyle name="20 % - Accent2 2 2 6 2 2 8 3" xfId="22060"/>
    <cellStyle name="20 % - Accent2 2 2 6 2 2 9" xfId="8701"/>
    <cellStyle name="20 % - Accent2 2 2 6 2 2 9 2" xfId="22845"/>
    <cellStyle name="20 % - Accent2 2 2 6 2 3" xfId="1231"/>
    <cellStyle name="20 % - Accent2 2 2 6 2 3 2" xfId="9094"/>
    <cellStyle name="20 % - Accent2 2 2 6 2 3 2 2" xfId="23238"/>
    <cellStyle name="20 % - Accent2 2 2 6 2 3 3" xfId="2806"/>
    <cellStyle name="20 % - Accent2 2 2 6 2 3 3 2" xfId="16953"/>
    <cellStyle name="20 % - Accent2 2 2 6 2 3 4" xfId="15381"/>
    <cellStyle name="20 % - Accent2 2 2 6 2 4" xfId="3591"/>
    <cellStyle name="20 % - Accent2 2 2 6 2 4 2" xfId="9879"/>
    <cellStyle name="20 % - Accent2 2 2 6 2 4 2 2" xfId="24023"/>
    <cellStyle name="20 % - Accent2 2 2 6 2 4 3" xfId="17738"/>
    <cellStyle name="20 % - Accent2 2 2 6 2 5" xfId="4376"/>
    <cellStyle name="20 % - Accent2 2 2 6 2 5 2" xfId="10664"/>
    <cellStyle name="20 % - Accent2 2 2 6 2 5 2 2" xfId="24808"/>
    <cellStyle name="20 % - Accent2 2 2 6 2 5 3" xfId="18523"/>
    <cellStyle name="20 % - Accent2 2 2 6 2 6" xfId="5165"/>
    <cellStyle name="20 % - Accent2 2 2 6 2 6 2" xfId="11453"/>
    <cellStyle name="20 % - Accent2 2 2 6 2 6 2 2" xfId="25597"/>
    <cellStyle name="20 % - Accent2 2 2 6 2 6 3" xfId="19312"/>
    <cellStyle name="20 % - Accent2 2 2 6 2 7" xfId="5954"/>
    <cellStyle name="20 % - Accent2 2 2 6 2 7 2" xfId="12239"/>
    <cellStyle name="20 % - Accent2 2 2 6 2 7 2 2" xfId="26383"/>
    <cellStyle name="20 % - Accent2 2 2 6 2 7 3" xfId="20098"/>
    <cellStyle name="20 % - Accent2 2 2 6 2 8" xfId="6740"/>
    <cellStyle name="20 % - Accent2 2 2 6 2 8 2" xfId="13025"/>
    <cellStyle name="20 % - Accent2 2 2 6 2 8 2 2" xfId="27169"/>
    <cellStyle name="20 % - Accent2 2 2 6 2 8 3" xfId="20884"/>
    <cellStyle name="20 % - Accent2 2 2 6 2 9" xfId="7524"/>
    <cellStyle name="20 % - Accent2 2 2 6 2 9 2" xfId="13809"/>
    <cellStyle name="20 % - Accent2 2 2 6 2 9 2 2" xfId="27953"/>
    <cellStyle name="20 % - Accent2 2 2 6 2 9 3" xfId="21668"/>
    <cellStyle name="20 % - Accent2 2 2 6 3" xfId="637"/>
    <cellStyle name="20 % - Accent2 2 2 6 3 10" xfId="2217"/>
    <cellStyle name="20 % - Accent2 2 2 6 3 10 2" xfId="16364"/>
    <cellStyle name="20 % - Accent2 2 2 6 3 11" xfId="14792"/>
    <cellStyle name="20 % - Accent2 2 2 6 3 2" xfId="1427"/>
    <cellStyle name="20 % - Accent2 2 2 6 3 2 2" xfId="9290"/>
    <cellStyle name="20 % - Accent2 2 2 6 3 2 2 2" xfId="23434"/>
    <cellStyle name="20 % - Accent2 2 2 6 3 2 3" xfId="3002"/>
    <cellStyle name="20 % - Accent2 2 2 6 3 2 3 2" xfId="17149"/>
    <cellStyle name="20 % - Accent2 2 2 6 3 2 4" xfId="15577"/>
    <cellStyle name="20 % - Accent2 2 2 6 3 3" xfId="3787"/>
    <cellStyle name="20 % - Accent2 2 2 6 3 3 2" xfId="10075"/>
    <cellStyle name="20 % - Accent2 2 2 6 3 3 2 2" xfId="24219"/>
    <cellStyle name="20 % - Accent2 2 2 6 3 3 3" xfId="17934"/>
    <cellStyle name="20 % - Accent2 2 2 6 3 4" xfId="4572"/>
    <cellStyle name="20 % - Accent2 2 2 6 3 4 2" xfId="10860"/>
    <cellStyle name="20 % - Accent2 2 2 6 3 4 2 2" xfId="25004"/>
    <cellStyle name="20 % - Accent2 2 2 6 3 4 3" xfId="18719"/>
    <cellStyle name="20 % - Accent2 2 2 6 3 5" xfId="5361"/>
    <cellStyle name="20 % - Accent2 2 2 6 3 5 2" xfId="11649"/>
    <cellStyle name="20 % - Accent2 2 2 6 3 5 2 2" xfId="25793"/>
    <cellStyle name="20 % - Accent2 2 2 6 3 5 3" xfId="19508"/>
    <cellStyle name="20 % - Accent2 2 2 6 3 6" xfId="6150"/>
    <cellStyle name="20 % - Accent2 2 2 6 3 6 2" xfId="12435"/>
    <cellStyle name="20 % - Accent2 2 2 6 3 6 2 2" xfId="26579"/>
    <cellStyle name="20 % - Accent2 2 2 6 3 6 3" xfId="20294"/>
    <cellStyle name="20 % - Accent2 2 2 6 3 7" xfId="6936"/>
    <cellStyle name="20 % - Accent2 2 2 6 3 7 2" xfId="13221"/>
    <cellStyle name="20 % - Accent2 2 2 6 3 7 2 2" xfId="27365"/>
    <cellStyle name="20 % - Accent2 2 2 6 3 7 3" xfId="21080"/>
    <cellStyle name="20 % - Accent2 2 2 6 3 8" xfId="7720"/>
    <cellStyle name="20 % - Accent2 2 2 6 3 8 2" xfId="14005"/>
    <cellStyle name="20 % - Accent2 2 2 6 3 8 2 2" xfId="28149"/>
    <cellStyle name="20 % - Accent2 2 2 6 3 8 3" xfId="21864"/>
    <cellStyle name="20 % - Accent2 2 2 6 3 9" xfId="8505"/>
    <cellStyle name="20 % - Accent2 2 2 6 3 9 2" xfId="22649"/>
    <cellStyle name="20 % - Accent2 2 2 6 4" xfId="1035"/>
    <cellStyle name="20 % - Accent2 2 2 6 4 2" xfId="8898"/>
    <cellStyle name="20 % - Accent2 2 2 6 4 2 2" xfId="23042"/>
    <cellStyle name="20 % - Accent2 2 2 6 4 3" xfId="2610"/>
    <cellStyle name="20 % - Accent2 2 2 6 4 3 2" xfId="16757"/>
    <cellStyle name="20 % - Accent2 2 2 6 4 4" xfId="15185"/>
    <cellStyle name="20 % - Accent2 2 2 6 5" xfId="3395"/>
    <cellStyle name="20 % - Accent2 2 2 6 5 2" xfId="9683"/>
    <cellStyle name="20 % - Accent2 2 2 6 5 2 2" xfId="23827"/>
    <cellStyle name="20 % - Accent2 2 2 6 5 3" xfId="17542"/>
    <cellStyle name="20 % - Accent2 2 2 6 6" xfId="4180"/>
    <cellStyle name="20 % - Accent2 2 2 6 6 2" xfId="10468"/>
    <cellStyle name="20 % - Accent2 2 2 6 6 2 2" xfId="24612"/>
    <cellStyle name="20 % - Accent2 2 2 6 6 3" xfId="18327"/>
    <cellStyle name="20 % - Accent2 2 2 6 7" xfId="4969"/>
    <cellStyle name="20 % - Accent2 2 2 6 7 2" xfId="11257"/>
    <cellStyle name="20 % - Accent2 2 2 6 7 2 2" xfId="25401"/>
    <cellStyle name="20 % - Accent2 2 2 6 7 3" xfId="19116"/>
    <cellStyle name="20 % - Accent2 2 2 6 8" xfId="5758"/>
    <cellStyle name="20 % - Accent2 2 2 6 8 2" xfId="12043"/>
    <cellStyle name="20 % - Accent2 2 2 6 8 2 2" xfId="26187"/>
    <cellStyle name="20 % - Accent2 2 2 6 8 3" xfId="19902"/>
    <cellStyle name="20 % - Accent2 2 2 6 9" xfId="6544"/>
    <cellStyle name="20 % - Accent2 2 2 6 9 2" xfId="12829"/>
    <cellStyle name="20 % - Accent2 2 2 6 9 2 2" xfId="26973"/>
    <cellStyle name="20 % - Accent2 2 2 6 9 3" xfId="20688"/>
    <cellStyle name="20 % - Accent2 2 2 7" xfId="268"/>
    <cellStyle name="20 % - Accent2 2 2 7 10" xfId="7356"/>
    <cellStyle name="20 % - Accent2 2 2 7 10 2" xfId="13641"/>
    <cellStyle name="20 % - Accent2 2 2 7 10 2 2" xfId="27785"/>
    <cellStyle name="20 % - Accent2 2 2 7 10 3" xfId="21500"/>
    <cellStyle name="20 % - Accent2 2 2 7 11" xfId="8141"/>
    <cellStyle name="20 % - Accent2 2 2 7 11 2" xfId="22285"/>
    <cellStyle name="20 % - Accent2 2 2 7 12" xfId="1853"/>
    <cellStyle name="20 % - Accent2 2 2 7 12 2" xfId="16000"/>
    <cellStyle name="20 % - Accent2 2 2 7 13" xfId="14428"/>
    <cellStyle name="20 % - Accent2 2 2 7 2" xfId="464"/>
    <cellStyle name="20 % - Accent2 2 2 7 2 10" xfId="8337"/>
    <cellStyle name="20 % - Accent2 2 2 7 2 10 2" xfId="22481"/>
    <cellStyle name="20 % - Accent2 2 2 7 2 11" xfId="2049"/>
    <cellStyle name="20 % - Accent2 2 2 7 2 11 2" xfId="16196"/>
    <cellStyle name="20 % - Accent2 2 2 7 2 12" xfId="14624"/>
    <cellStyle name="20 % - Accent2 2 2 7 2 2" xfId="861"/>
    <cellStyle name="20 % - Accent2 2 2 7 2 2 10" xfId="2441"/>
    <cellStyle name="20 % - Accent2 2 2 7 2 2 10 2" xfId="16588"/>
    <cellStyle name="20 % - Accent2 2 2 7 2 2 11" xfId="15016"/>
    <cellStyle name="20 % - Accent2 2 2 7 2 2 2" xfId="1651"/>
    <cellStyle name="20 % - Accent2 2 2 7 2 2 2 2" xfId="9514"/>
    <cellStyle name="20 % - Accent2 2 2 7 2 2 2 2 2" xfId="23658"/>
    <cellStyle name="20 % - Accent2 2 2 7 2 2 2 3" xfId="3226"/>
    <cellStyle name="20 % - Accent2 2 2 7 2 2 2 3 2" xfId="17373"/>
    <cellStyle name="20 % - Accent2 2 2 7 2 2 2 4" xfId="15801"/>
    <cellStyle name="20 % - Accent2 2 2 7 2 2 3" xfId="4011"/>
    <cellStyle name="20 % - Accent2 2 2 7 2 2 3 2" xfId="10299"/>
    <cellStyle name="20 % - Accent2 2 2 7 2 2 3 2 2" xfId="24443"/>
    <cellStyle name="20 % - Accent2 2 2 7 2 2 3 3" xfId="18158"/>
    <cellStyle name="20 % - Accent2 2 2 7 2 2 4" xfId="4796"/>
    <cellStyle name="20 % - Accent2 2 2 7 2 2 4 2" xfId="11084"/>
    <cellStyle name="20 % - Accent2 2 2 7 2 2 4 2 2" xfId="25228"/>
    <cellStyle name="20 % - Accent2 2 2 7 2 2 4 3" xfId="18943"/>
    <cellStyle name="20 % - Accent2 2 2 7 2 2 5" xfId="5585"/>
    <cellStyle name="20 % - Accent2 2 2 7 2 2 5 2" xfId="11873"/>
    <cellStyle name="20 % - Accent2 2 2 7 2 2 5 2 2" xfId="26017"/>
    <cellStyle name="20 % - Accent2 2 2 7 2 2 5 3" xfId="19732"/>
    <cellStyle name="20 % - Accent2 2 2 7 2 2 6" xfId="6374"/>
    <cellStyle name="20 % - Accent2 2 2 7 2 2 6 2" xfId="12659"/>
    <cellStyle name="20 % - Accent2 2 2 7 2 2 6 2 2" xfId="26803"/>
    <cellStyle name="20 % - Accent2 2 2 7 2 2 6 3" xfId="20518"/>
    <cellStyle name="20 % - Accent2 2 2 7 2 2 7" xfId="7160"/>
    <cellStyle name="20 % - Accent2 2 2 7 2 2 7 2" xfId="13445"/>
    <cellStyle name="20 % - Accent2 2 2 7 2 2 7 2 2" xfId="27589"/>
    <cellStyle name="20 % - Accent2 2 2 7 2 2 7 3" xfId="21304"/>
    <cellStyle name="20 % - Accent2 2 2 7 2 2 8" xfId="7944"/>
    <cellStyle name="20 % - Accent2 2 2 7 2 2 8 2" xfId="14229"/>
    <cellStyle name="20 % - Accent2 2 2 7 2 2 8 2 2" xfId="28373"/>
    <cellStyle name="20 % - Accent2 2 2 7 2 2 8 3" xfId="22088"/>
    <cellStyle name="20 % - Accent2 2 2 7 2 2 9" xfId="8729"/>
    <cellStyle name="20 % - Accent2 2 2 7 2 2 9 2" xfId="22873"/>
    <cellStyle name="20 % - Accent2 2 2 7 2 3" xfId="1259"/>
    <cellStyle name="20 % - Accent2 2 2 7 2 3 2" xfId="9122"/>
    <cellStyle name="20 % - Accent2 2 2 7 2 3 2 2" xfId="23266"/>
    <cellStyle name="20 % - Accent2 2 2 7 2 3 3" xfId="2834"/>
    <cellStyle name="20 % - Accent2 2 2 7 2 3 3 2" xfId="16981"/>
    <cellStyle name="20 % - Accent2 2 2 7 2 3 4" xfId="15409"/>
    <cellStyle name="20 % - Accent2 2 2 7 2 4" xfId="3619"/>
    <cellStyle name="20 % - Accent2 2 2 7 2 4 2" xfId="9907"/>
    <cellStyle name="20 % - Accent2 2 2 7 2 4 2 2" xfId="24051"/>
    <cellStyle name="20 % - Accent2 2 2 7 2 4 3" xfId="17766"/>
    <cellStyle name="20 % - Accent2 2 2 7 2 5" xfId="4404"/>
    <cellStyle name="20 % - Accent2 2 2 7 2 5 2" xfId="10692"/>
    <cellStyle name="20 % - Accent2 2 2 7 2 5 2 2" xfId="24836"/>
    <cellStyle name="20 % - Accent2 2 2 7 2 5 3" xfId="18551"/>
    <cellStyle name="20 % - Accent2 2 2 7 2 6" xfId="5193"/>
    <cellStyle name="20 % - Accent2 2 2 7 2 6 2" xfId="11481"/>
    <cellStyle name="20 % - Accent2 2 2 7 2 6 2 2" xfId="25625"/>
    <cellStyle name="20 % - Accent2 2 2 7 2 6 3" xfId="19340"/>
    <cellStyle name="20 % - Accent2 2 2 7 2 7" xfId="5982"/>
    <cellStyle name="20 % - Accent2 2 2 7 2 7 2" xfId="12267"/>
    <cellStyle name="20 % - Accent2 2 2 7 2 7 2 2" xfId="26411"/>
    <cellStyle name="20 % - Accent2 2 2 7 2 7 3" xfId="20126"/>
    <cellStyle name="20 % - Accent2 2 2 7 2 8" xfId="6768"/>
    <cellStyle name="20 % - Accent2 2 2 7 2 8 2" xfId="13053"/>
    <cellStyle name="20 % - Accent2 2 2 7 2 8 2 2" xfId="27197"/>
    <cellStyle name="20 % - Accent2 2 2 7 2 8 3" xfId="20912"/>
    <cellStyle name="20 % - Accent2 2 2 7 2 9" xfId="7552"/>
    <cellStyle name="20 % - Accent2 2 2 7 2 9 2" xfId="13837"/>
    <cellStyle name="20 % - Accent2 2 2 7 2 9 2 2" xfId="27981"/>
    <cellStyle name="20 % - Accent2 2 2 7 2 9 3" xfId="21696"/>
    <cellStyle name="20 % - Accent2 2 2 7 3" xfId="665"/>
    <cellStyle name="20 % - Accent2 2 2 7 3 10" xfId="2245"/>
    <cellStyle name="20 % - Accent2 2 2 7 3 10 2" xfId="16392"/>
    <cellStyle name="20 % - Accent2 2 2 7 3 11" xfId="14820"/>
    <cellStyle name="20 % - Accent2 2 2 7 3 2" xfId="1455"/>
    <cellStyle name="20 % - Accent2 2 2 7 3 2 2" xfId="9318"/>
    <cellStyle name="20 % - Accent2 2 2 7 3 2 2 2" xfId="23462"/>
    <cellStyle name="20 % - Accent2 2 2 7 3 2 3" xfId="3030"/>
    <cellStyle name="20 % - Accent2 2 2 7 3 2 3 2" xfId="17177"/>
    <cellStyle name="20 % - Accent2 2 2 7 3 2 4" xfId="15605"/>
    <cellStyle name="20 % - Accent2 2 2 7 3 3" xfId="3815"/>
    <cellStyle name="20 % - Accent2 2 2 7 3 3 2" xfId="10103"/>
    <cellStyle name="20 % - Accent2 2 2 7 3 3 2 2" xfId="24247"/>
    <cellStyle name="20 % - Accent2 2 2 7 3 3 3" xfId="17962"/>
    <cellStyle name="20 % - Accent2 2 2 7 3 4" xfId="4600"/>
    <cellStyle name="20 % - Accent2 2 2 7 3 4 2" xfId="10888"/>
    <cellStyle name="20 % - Accent2 2 2 7 3 4 2 2" xfId="25032"/>
    <cellStyle name="20 % - Accent2 2 2 7 3 4 3" xfId="18747"/>
    <cellStyle name="20 % - Accent2 2 2 7 3 5" xfId="5389"/>
    <cellStyle name="20 % - Accent2 2 2 7 3 5 2" xfId="11677"/>
    <cellStyle name="20 % - Accent2 2 2 7 3 5 2 2" xfId="25821"/>
    <cellStyle name="20 % - Accent2 2 2 7 3 5 3" xfId="19536"/>
    <cellStyle name="20 % - Accent2 2 2 7 3 6" xfId="6178"/>
    <cellStyle name="20 % - Accent2 2 2 7 3 6 2" xfId="12463"/>
    <cellStyle name="20 % - Accent2 2 2 7 3 6 2 2" xfId="26607"/>
    <cellStyle name="20 % - Accent2 2 2 7 3 6 3" xfId="20322"/>
    <cellStyle name="20 % - Accent2 2 2 7 3 7" xfId="6964"/>
    <cellStyle name="20 % - Accent2 2 2 7 3 7 2" xfId="13249"/>
    <cellStyle name="20 % - Accent2 2 2 7 3 7 2 2" xfId="27393"/>
    <cellStyle name="20 % - Accent2 2 2 7 3 7 3" xfId="21108"/>
    <cellStyle name="20 % - Accent2 2 2 7 3 8" xfId="7748"/>
    <cellStyle name="20 % - Accent2 2 2 7 3 8 2" xfId="14033"/>
    <cellStyle name="20 % - Accent2 2 2 7 3 8 2 2" xfId="28177"/>
    <cellStyle name="20 % - Accent2 2 2 7 3 8 3" xfId="21892"/>
    <cellStyle name="20 % - Accent2 2 2 7 3 9" xfId="8533"/>
    <cellStyle name="20 % - Accent2 2 2 7 3 9 2" xfId="22677"/>
    <cellStyle name="20 % - Accent2 2 2 7 4" xfId="1063"/>
    <cellStyle name="20 % - Accent2 2 2 7 4 2" xfId="8926"/>
    <cellStyle name="20 % - Accent2 2 2 7 4 2 2" xfId="23070"/>
    <cellStyle name="20 % - Accent2 2 2 7 4 3" xfId="2638"/>
    <cellStyle name="20 % - Accent2 2 2 7 4 3 2" xfId="16785"/>
    <cellStyle name="20 % - Accent2 2 2 7 4 4" xfId="15213"/>
    <cellStyle name="20 % - Accent2 2 2 7 5" xfId="3423"/>
    <cellStyle name="20 % - Accent2 2 2 7 5 2" xfId="9711"/>
    <cellStyle name="20 % - Accent2 2 2 7 5 2 2" xfId="23855"/>
    <cellStyle name="20 % - Accent2 2 2 7 5 3" xfId="17570"/>
    <cellStyle name="20 % - Accent2 2 2 7 6" xfId="4208"/>
    <cellStyle name="20 % - Accent2 2 2 7 6 2" xfId="10496"/>
    <cellStyle name="20 % - Accent2 2 2 7 6 2 2" xfId="24640"/>
    <cellStyle name="20 % - Accent2 2 2 7 6 3" xfId="18355"/>
    <cellStyle name="20 % - Accent2 2 2 7 7" xfId="4997"/>
    <cellStyle name="20 % - Accent2 2 2 7 7 2" xfId="11285"/>
    <cellStyle name="20 % - Accent2 2 2 7 7 2 2" xfId="25429"/>
    <cellStyle name="20 % - Accent2 2 2 7 7 3" xfId="19144"/>
    <cellStyle name="20 % - Accent2 2 2 7 8" xfId="5786"/>
    <cellStyle name="20 % - Accent2 2 2 7 8 2" xfId="12071"/>
    <cellStyle name="20 % - Accent2 2 2 7 8 2 2" xfId="26215"/>
    <cellStyle name="20 % - Accent2 2 2 7 8 3" xfId="19930"/>
    <cellStyle name="20 % - Accent2 2 2 7 9" xfId="6572"/>
    <cellStyle name="20 % - Accent2 2 2 7 9 2" xfId="12857"/>
    <cellStyle name="20 % - Accent2 2 2 7 9 2 2" xfId="27001"/>
    <cellStyle name="20 % - Accent2 2 2 7 9 3" xfId="20716"/>
    <cellStyle name="20 % - Accent2 2 2 8" xfId="296"/>
    <cellStyle name="20 % - Accent2 2 2 8 10" xfId="8169"/>
    <cellStyle name="20 % - Accent2 2 2 8 10 2" xfId="22313"/>
    <cellStyle name="20 % - Accent2 2 2 8 11" xfId="1881"/>
    <cellStyle name="20 % - Accent2 2 2 8 11 2" xfId="16028"/>
    <cellStyle name="20 % - Accent2 2 2 8 12" xfId="14456"/>
    <cellStyle name="20 % - Accent2 2 2 8 2" xfId="693"/>
    <cellStyle name="20 % - Accent2 2 2 8 2 10" xfId="2273"/>
    <cellStyle name="20 % - Accent2 2 2 8 2 10 2" xfId="16420"/>
    <cellStyle name="20 % - Accent2 2 2 8 2 11" xfId="14848"/>
    <cellStyle name="20 % - Accent2 2 2 8 2 2" xfId="1483"/>
    <cellStyle name="20 % - Accent2 2 2 8 2 2 2" xfId="9346"/>
    <cellStyle name="20 % - Accent2 2 2 8 2 2 2 2" xfId="23490"/>
    <cellStyle name="20 % - Accent2 2 2 8 2 2 3" xfId="3058"/>
    <cellStyle name="20 % - Accent2 2 2 8 2 2 3 2" xfId="17205"/>
    <cellStyle name="20 % - Accent2 2 2 8 2 2 4" xfId="15633"/>
    <cellStyle name="20 % - Accent2 2 2 8 2 3" xfId="3843"/>
    <cellStyle name="20 % - Accent2 2 2 8 2 3 2" xfId="10131"/>
    <cellStyle name="20 % - Accent2 2 2 8 2 3 2 2" xfId="24275"/>
    <cellStyle name="20 % - Accent2 2 2 8 2 3 3" xfId="17990"/>
    <cellStyle name="20 % - Accent2 2 2 8 2 4" xfId="4628"/>
    <cellStyle name="20 % - Accent2 2 2 8 2 4 2" xfId="10916"/>
    <cellStyle name="20 % - Accent2 2 2 8 2 4 2 2" xfId="25060"/>
    <cellStyle name="20 % - Accent2 2 2 8 2 4 3" xfId="18775"/>
    <cellStyle name="20 % - Accent2 2 2 8 2 5" xfId="5417"/>
    <cellStyle name="20 % - Accent2 2 2 8 2 5 2" xfId="11705"/>
    <cellStyle name="20 % - Accent2 2 2 8 2 5 2 2" xfId="25849"/>
    <cellStyle name="20 % - Accent2 2 2 8 2 5 3" xfId="19564"/>
    <cellStyle name="20 % - Accent2 2 2 8 2 6" xfId="6206"/>
    <cellStyle name="20 % - Accent2 2 2 8 2 6 2" xfId="12491"/>
    <cellStyle name="20 % - Accent2 2 2 8 2 6 2 2" xfId="26635"/>
    <cellStyle name="20 % - Accent2 2 2 8 2 6 3" xfId="20350"/>
    <cellStyle name="20 % - Accent2 2 2 8 2 7" xfId="6992"/>
    <cellStyle name="20 % - Accent2 2 2 8 2 7 2" xfId="13277"/>
    <cellStyle name="20 % - Accent2 2 2 8 2 7 2 2" xfId="27421"/>
    <cellStyle name="20 % - Accent2 2 2 8 2 7 3" xfId="21136"/>
    <cellStyle name="20 % - Accent2 2 2 8 2 8" xfId="7776"/>
    <cellStyle name="20 % - Accent2 2 2 8 2 8 2" xfId="14061"/>
    <cellStyle name="20 % - Accent2 2 2 8 2 8 2 2" xfId="28205"/>
    <cellStyle name="20 % - Accent2 2 2 8 2 8 3" xfId="21920"/>
    <cellStyle name="20 % - Accent2 2 2 8 2 9" xfId="8561"/>
    <cellStyle name="20 % - Accent2 2 2 8 2 9 2" xfId="22705"/>
    <cellStyle name="20 % - Accent2 2 2 8 3" xfId="1091"/>
    <cellStyle name="20 % - Accent2 2 2 8 3 2" xfId="8954"/>
    <cellStyle name="20 % - Accent2 2 2 8 3 2 2" xfId="23098"/>
    <cellStyle name="20 % - Accent2 2 2 8 3 3" xfId="2666"/>
    <cellStyle name="20 % - Accent2 2 2 8 3 3 2" xfId="16813"/>
    <cellStyle name="20 % - Accent2 2 2 8 3 4" xfId="15241"/>
    <cellStyle name="20 % - Accent2 2 2 8 4" xfId="3451"/>
    <cellStyle name="20 % - Accent2 2 2 8 4 2" xfId="9739"/>
    <cellStyle name="20 % - Accent2 2 2 8 4 2 2" xfId="23883"/>
    <cellStyle name="20 % - Accent2 2 2 8 4 3" xfId="17598"/>
    <cellStyle name="20 % - Accent2 2 2 8 5" xfId="4236"/>
    <cellStyle name="20 % - Accent2 2 2 8 5 2" xfId="10524"/>
    <cellStyle name="20 % - Accent2 2 2 8 5 2 2" xfId="24668"/>
    <cellStyle name="20 % - Accent2 2 2 8 5 3" xfId="18383"/>
    <cellStyle name="20 % - Accent2 2 2 8 6" xfId="5025"/>
    <cellStyle name="20 % - Accent2 2 2 8 6 2" xfId="11313"/>
    <cellStyle name="20 % - Accent2 2 2 8 6 2 2" xfId="25457"/>
    <cellStyle name="20 % - Accent2 2 2 8 6 3" xfId="19172"/>
    <cellStyle name="20 % - Accent2 2 2 8 7" xfId="5814"/>
    <cellStyle name="20 % - Accent2 2 2 8 7 2" xfId="12099"/>
    <cellStyle name="20 % - Accent2 2 2 8 7 2 2" xfId="26243"/>
    <cellStyle name="20 % - Accent2 2 2 8 7 3" xfId="19958"/>
    <cellStyle name="20 % - Accent2 2 2 8 8" xfId="6600"/>
    <cellStyle name="20 % - Accent2 2 2 8 8 2" xfId="12885"/>
    <cellStyle name="20 % - Accent2 2 2 8 8 2 2" xfId="27029"/>
    <cellStyle name="20 % - Accent2 2 2 8 8 3" xfId="20744"/>
    <cellStyle name="20 % - Accent2 2 2 8 9" xfId="7384"/>
    <cellStyle name="20 % - Accent2 2 2 8 9 2" xfId="13669"/>
    <cellStyle name="20 % - Accent2 2 2 8 9 2 2" xfId="27813"/>
    <cellStyle name="20 % - Accent2 2 2 8 9 3" xfId="21528"/>
    <cellStyle name="20 % - Accent2 2 2 9" xfId="497"/>
    <cellStyle name="20 % - Accent2 2 2 9 10" xfId="2077"/>
    <cellStyle name="20 % - Accent2 2 2 9 10 2" xfId="16224"/>
    <cellStyle name="20 % - Accent2 2 2 9 11" xfId="14652"/>
    <cellStyle name="20 % - Accent2 2 2 9 2" xfId="1287"/>
    <cellStyle name="20 % - Accent2 2 2 9 2 2" xfId="9150"/>
    <cellStyle name="20 % - Accent2 2 2 9 2 2 2" xfId="23294"/>
    <cellStyle name="20 % - Accent2 2 2 9 2 3" xfId="2862"/>
    <cellStyle name="20 % - Accent2 2 2 9 2 3 2" xfId="17009"/>
    <cellStyle name="20 % - Accent2 2 2 9 2 4" xfId="15437"/>
    <cellStyle name="20 % - Accent2 2 2 9 3" xfId="3647"/>
    <cellStyle name="20 % - Accent2 2 2 9 3 2" xfId="9935"/>
    <cellStyle name="20 % - Accent2 2 2 9 3 2 2" xfId="24079"/>
    <cellStyle name="20 % - Accent2 2 2 9 3 3" xfId="17794"/>
    <cellStyle name="20 % - Accent2 2 2 9 4" xfId="4432"/>
    <cellStyle name="20 % - Accent2 2 2 9 4 2" xfId="10720"/>
    <cellStyle name="20 % - Accent2 2 2 9 4 2 2" xfId="24864"/>
    <cellStyle name="20 % - Accent2 2 2 9 4 3" xfId="18579"/>
    <cellStyle name="20 % - Accent2 2 2 9 5" xfId="5221"/>
    <cellStyle name="20 % - Accent2 2 2 9 5 2" xfId="11509"/>
    <cellStyle name="20 % - Accent2 2 2 9 5 2 2" xfId="25653"/>
    <cellStyle name="20 % - Accent2 2 2 9 5 3" xfId="19368"/>
    <cellStyle name="20 % - Accent2 2 2 9 6" xfId="6010"/>
    <cellStyle name="20 % - Accent2 2 2 9 6 2" xfId="12295"/>
    <cellStyle name="20 % - Accent2 2 2 9 6 2 2" xfId="26439"/>
    <cellStyle name="20 % - Accent2 2 2 9 6 3" xfId="20154"/>
    <cellStyle name="20 % - Accent2 2 2 9 7" xfId="6796"/>
    <cellStyle name="20 % - Accent2 2 2 9 7 2" xfId="13081"/>
    <cellStyle name="20 % - Accent2 2 2 9 7 2 2" xfId="27225"/>
    <cellStyle name="20 % - Accent2 2 2 9 7 3" xfId="20940"/>
    <cellStyle name="20 % - Accent2 2 2 9 8" xfId="7580"/>
    <cellStyle name="20 % - Accent2 2 2 9 8 2" xfId="13865"/>
    <cellStyle name="20 % - Accent2 2 2 9 8 2 2" xfId="28009"/>
    <cellStyle name="20 % - Accent2 2 2 9 8 3" xfId="21724"/>
    <cellStyle name="20 % - Accent2 2 2 9 9" xfId="8365"/>
    <cellStyle name="20 % - Accent2 2 2 9 9 2" xfId="22509"/>
    <cellStyle name="20 % - Accent2 2 20" xfId="14246"/>
    <cellStyle name="20 % - Accent2 2 3" xfId="113"/>
    <cellStyle name="20 % - Accent2 2 3 10" xfId="7202"/>
    <cellStyle name="20 % - Accent2 2 3 10 2" xfId="13487"/>
    <cellStyle name="20 % - Accent2 2 3 10 2 2" xfId="27631"/>
    <cellStyle name="20 % - Accent2 2 3 10 3" xfId="21346"/>
    <cellStyle name="20 % - Accent2 2 3 11" xfId="7987"/>
    <cellStyle name="20 % - Accent2 2 3 11 2" xfId="22131"/>
    <cellStyle name="20 % - Accent2 2 3 12" xfId="1699"/>
    <cellStyle name="20 % - Accent2 2 3 12 2" xfId="15846"/>
    <cellStyle name="20 % - Accent2 2 3 13" xfId="14274"/>
    <cellStyle name="20 % - Accent2 2 3 2" xfId="310"/>
    <cellStyle name="20 % - Accent2 2 3 2 10" xfId="8183"/>
    <cellStyle name="20 % - Accent2 2 3 2 10 2" xfId="22327"/>
    <cellStyle name="20 % - Accent2 2 3 2 11" xfId="1895"/>
    <cellStyle name="20 % - Accent2 2 3 2 11 2" xfId="16042"/>
    <cellStyle name="20 % - Accent2 2 3 2 12" xfId="14470"/>
    <cellStyle name="20 % - Accent2 2 3 2 2" xfId="707"/>
    <cellStyle name="20 % - Accent2 2 3 2 2 10" xfId="2287"/>
    <cellStyle name="20 % - Accent2 2 3 2 2 10 2" xfId="16434"/>
    <cellStyle name="20 % - Accent2 2 3 2 2 11" xfId="14862"/>
    <cellStyle name="20 % - Accent2 2 3 2 2 2" xfId="1497"/>
    <cellStyle name="20 % - Accent2 2 3 2 2 2 2" xfId="9360"/>
    <cellStyle name="20 % - Accent2 2 3 2 2 2 2 2" xfId="23504"/>
    <cellStyle name="20 % - Accent2 2 3 2 2 2 3" xfId="3072"/>
    <cellStyle name="20 % - Accent2 2 3 2 2 2 3 2" xfId="17219"/>
    <cellStyle name="20 % - Accent2 2 3 2 2 2 4" xfId="15647"/>
    <cellStyle name="20 % - Accent2 2 3 2 2 3" xfId="3857"/>
    <cellStyle name="20 % - Accent2 2 3 2 2 3 2" xfId="10145"/>
    <cellStyle name="20 % - Accent2 2 3 2 2 3 2 2" xfId="24289"/>
    <cellStyle name="20 % - Accent2 2 3 2 2 3 3" xfId="18004"/>
    <cellStyle name="20 % - Accent2 2 3 2 2 4" xfId="4642"/>
    <cellStyle name="20 % - Accent2 2 3 2 2 4 2" xfId="10930"/>
    <cellStyle name="20 % - Accent2 2 3 2 2 4 2 2" xfId="25074"/>
    <cellStyle name="20 % - Accent2 2 3 2 2 4 3" xfId="18789"/>
    <cellStyle name="20 % - Accent2 2 3 2 2 5" xfId="5431"/>
    <cellStyle name="20 % - Accent2 2 3 2 2 5 2" xfId="11719"/>
    <cellStyle name="20 % - Accent2 2 3 2 2 5 2 2" xfId="25863"/>
    <cellStyle name="20 % - Accent2 2 3 2 2 5 3" xfId="19578"/>
    <cellStyle name="20 % - Accent2 2 3 2 2 6" xfId="6220"/>
    <cellStyle name="20 % - Accent2 2 3 2 2 6 2" xfId="12505"/>
    <cellStyle name="20 % - Accent2 2 3 2 2 6 2 2" xfId="26649"/>
    <cellStyle name="20 % - Accent2 2 3 2 2 6 3" xfId="20364"/>
    <cellStyle name="20 % - Accent2 2 3 2 2 7" xfId="7006"/>
    <cellStyle name="20 % - Accent2 2 3 2 2 7 2" xfId="13291"/>
    <cellStyle name="20 % - Accent2 2 3 2 2 7 2 2" xfId="27435"/>
    <cellStyle name="20 % - Accent2 2 3 2 2 7 3" xfId="21150"/>
    <cellStyle name="20 % - Accent2 2 3 2 2 8" xfId="7790"/>
    <cellStyle name="20 % - Accent2 2 3 2 2 8 2" xfId="14075"/>
    <cellStyle name="20 % - Accent2 2 3 2 2 8 2 2" xfId="28219"/>
    <cellStyle name="20 % - Accent2 2 3 2 2 8 3" xfId="21934"/>
    <cellStyle name="20 % - Accent2 2 3 2 2 9" xfId="8575"/>
    <cellStyle name="20 % - Accent2 2 3 2 2 9 2" xfId="22719"/>
    <cellStyle name="20 % - Accent2 2 3 2 3" xfId="1105"/>
    <cellStyle name="20 % - Accent2 2 3 2 3 2" xfId="8968"/>
    <cellStyle name="20 % - Accent2 2 3 2 3 2 2" xfId="23112"/>
    <cellStyle name="20 % - Accent2 2 3 2 3 3" xfId="2680"/>
    <cellStyle name="20 % - Accent2 2 3 2 3 3 2" xfId="16827"/>
    <cellStyle name="20 % - Accent2 2 3 2 3 4" xfId="15255"/>
    <cellStyle name="20 % - Accent2 2 3 2 4" xfId="3465"/>
    <cellStyle name="20 % - Accent2 2 3 2 4 2" xfId="9753"/>
    <cellStyle name="20 % - Accent2 2 3 2 4 2 2" xfId="23897"/>
    <cellStyle name="20 % - Accent2 2 3 2 4 3" xfId="17612"/>
    <cellStyle name="20 % - Accent2 2 3 2 5" xfId="4250"/>
    <cellStyle name="20 % - Accent2 2 3 2 5 2" xfId="10538"/>
    <cellStyle name="20 % - Accent2 2 3 2 5 2 2" xfId="24682"/>
    <cellStyle name="20 % - Accent2 2 3 2 5 3" xfId="18397"/>
    <cellStyle name="20 % - Accent2 2 3 2 6" xfId="5039"/>
    <cellStyle name="20 % - Accent2 2 3 2 6 2" xfId="11327"/>
    <cellStyle name="20 % - Accent2 2 3 2 6 2 2" xfId="25471"/>
    <cellStyle name="20 % - Accent2 2 3 2 6 3" xfId="19186"/>
    <cellStyle name="20 % - Accent2 2 3 2 7" xfId="5828"/>
    <cellStyle name="20 % - Accent2 2 3 2 7 2" xfId="12113"/>
    <cellStyle name="20 % - Accent2 2 3 2 7 2 2" xfId="26257"/>
    <cellStyle name="20 % - Accent2 2 3 2 7 3" xfId="19972"/>
    <cellStyle name="20 % - Accent2 2 3 2 8" xfId="6614"/>
    <cellStyle name="20 % - Accent2 2 3 2 8 2" xfId="12899"/>
    <cellStyle name="20 % - Accent2 2 3 2 8 2 2" xfId="27043"/>
    <cellStyle name="20 % - Accent2 2 3 2 8 3" xfId="20758"/>
    <cellStyle name="20 % - Accent2 2 3 2 9" xfId="7398"/>
    <cellStyle name="20 % - Accent2 2 3 2 9 2" xfId="13683"/>
    <cellStyle name="20 % - Accent2 2 3 2 9 2 2" xfId="27827"/>
    <cellStyle name="20 % - Accent2 2 3 2 9 3" xfId="21542"/>
    <cellStyle name="20 % - Accent2 2 3 3" xfId="511"/>
    <cellStyle name="20 % - Accent2 2 3 3 10" xfId="2091"/>
    <cellStyle name="20 % - Accent2 2 3 3 10 2" xfId="16238"/>
    <cellStyle name="20 % - Accent2 2 3 3 11" xfId="14666"/>
    <cellStyle name="20 % - Accent2 2 3 3 2" xfId="1301"/>
    <cellStyle name="20 % - Accent2 2 3 3 2 2" xfId="9164"/>
    <cellStyle name="20 % - Accent2 2 3 3 2 2 2" xfId="23308"/>
    <cellStyle name="20 % - Accent2 2 3 3 2 3" xfId="2876"/>
    <cellStyle name="20 % - Accent2 2 3 3 2 3 2" xfId="17023"/>
    <cellStyle name="20 % - Accent2 2 3 3 2 4" xfId="15451"/>
    <cellStyle name="20 % - Accent2 2 3 3 3" xfId="3661"/>
    <cellStyle name="20 % - Accent2 2 3 3 3 2" xfId="9949"/>
    <cellStyle name="20 % - Accent2 2 3 3 3 2 2" xfId="24093"/>
    <cellStyle name="20 % - Accent2 2 3 3 3 3" xfId="17808"/>
    <cellStyle name="20 % - Accent2 2 3 3 4" xfId="4446"/>
    <cellStyle name="20 % - Accent2 2 3 3 4 2" xfId="10734"/>
    <cellStyle name="20 % - Accent2 2 3 3 4 2 2" xfId="24878"/>
    <cellStyle name="20 % - Accent2 2 3 3 4 3" xfId="18593"/>
    <cellStyle name="20 % - Accent2 2 3 3 5" xfId="5235"/>
    <cellStyle name="20 % - Accent2 2 3 3 5 2" xfId="11523"/>
    <cellStyle name="20 % - Accent2 2 3 3 5 2 2" xfId="25667"/>
    <cellStyle name="20 % - Accent2 2 3 3 5 3" xfId="19382"/>
    <cellStyle name="20 % - Accent2 2 3 3 6" xfId="6024"/>
    <cellStyle name="20 % - Accent2 2 3 3 6 2" xfId="12309"/>
    <cellStyle name="20 % - Accent2 2 3 3 6 2 2" xfId="26453"/>
    <cellStyle name="20 % - Accent2 2 3 3 6 3" xfId="20168"/>
    <cellStyle name="20 % - Accent2 2 3 3 7" xfId="6810"/>
    <cellStyle name="20 % - Accent2 2 3 3 7 2" xfId="13095"/>
    <cellStyle name="20 % - Accent2 2 3 3 7 2 2" xfId="27239"/>
    <cellStyle name="20 % - Accent2 2 3 3 7 3" xfId="20954"/>
    <cellStyle name="20 % - Accent2 2 3 3 8" xfId="7594"/>
    <cellStyle name="20 % - Accent2 2 3 3 8 2" xfId="13879"/>
    <cellStyle name="20 % - Accent2 2 3 3 8 2 2" xfId="28023"/>
    <cellStyle name="20 % - Accent2 2 3 3 8 3" xfId="21738"/>
    <cellStyle name="20 % - Accent2 2 3 3 9" xfId="8379"/>
    <cellStyle name="20 % - Accent2 2 3 3 9 2" xfId="22523"/>
    <cellStyle name="20 % - Accent2 2 3 4" xfId="909"/>
    <cellStyle name="20 % - Accent2 2 3 4 2" xfId="8772"/>
    <cellStyle name="20 % - Accent2 2 3 4 2 2" xfId="22916"/>
    <cellStyle name="20 % - Accent2 2 3 4 3" xfId="2484"/>
    <cellStyle name="20 % - Accent2 2 3 4 3 2" xfId="16631"/>
    <cellStyle name="20 % - Accent2 2 3 4 4" xfId="15059"/>
    <cellStyle name="20 % - Accent2 2 3 5" xfId="3269"/>
    <cellStyle name="20 % - Accent2 2 3 5 2" xfId="9557"/>
    <cellStyle name="20 % - Accent2 2 3 5 2 2" xfId="23701"/>
    <cellStyle name="20 % - Accent2 2 3 5 3" xfId="17416"/>
    <cellStyle name="20 % - Accent2 2 3 6" xfId="4054"/>
    <cellStyle name="20 % - Accent2 2 3 6 2" xfId="10342"/>
    <cellStyle name="20 % - Accent2 2 3 6 2 2" xfId="24486"/>
    <cellStyle name="20 % - Accent2 2 3 6 3" xfId="18201"/>
    <cellStyle name="20 % - Accent2 2 3 7" xfId="4843"/>
    <cellStyle name="20 % - Accent2 2 3 7 2" xfId="11131"/>
    <cellStyle name="20 % - Accent2 2 3 7 2 2" xfId="25275"/>
    <cellStyle name="20 % - Accent2 2 3 7 3" xfId="18990"/>
    <cellStyle name="20 % - Accent2 2 3 8" xfId="5632"/>
    <cellStyle name="20 % - Accent2 2 3 8 2" xfId="11917"/>
    <cellStyle name="20 % - Accent2 2 3 8 2 2" xfId="26061"/>
    <cellStyle name="20 % - Accent2 2 3 8 3" xfId="19776"/>
    <cellStyle name="20 % - Accent2 2 3 9" xfId="6418"/>
    <cellStyle name="20 % - Accent2 2 3 9 2" xfId="12703"/>
    <cellStyle name="20 % - Accent2 2 3 9 2 2" xfId="26847"/>
    <cellStyle name="20 % - Accent2 2 3 9 3" xfId="20562"/>
    <cellStyle name="20 % - Accent2 2 4" xfId="142"/>
    <cellStyle name="20 % - Accent2 2 4 10" xfId="7230"/>
    <cellStyle name="20 % - Accent2 2 4 10 2" xfId="13515"/>
    <cellStyle name="20 % - Accent2 2 4 10 2 2" xfId="27659"/>
    <cellStyle name="20 % - Accent2 2 4 10 3" xfId="21374"/>
    <cellStyle name="20 % - Accent2 2 4 11" xfId="8015"/>
    <cellStyle name="20 % - Accent2 2 4 11 2" xfId="22159"/>
    <cellStyle name="20 % - Accent2 2 4 12" xfId="1727"/>
    <cellStyle name="20 % - Accent2 2 4 12 2" xfId="15874"/>
    <cellStyle name="20 % - Accent2 2 4 13" xfId="14302"/>
    <cellStyle name="20 % - Accent2 2 4 2" xfId="338"/>
    <cellStyle name="20 % - Accent2 2 4 2 10" xfId="8211"/>
    <cellStyle name="20 % - Accent2 2 4 2 10 2" xfId="22355"/>
    <cellStyle name="20 % - Accent2 2 4 2 11" xfId="1923"/>
    <cellStyle name="20 % - Accent2 2 4 2 11 2" xfId="16070"/>
    <cellStyle name="20 % - Accent2 2 4 2 12" xfId="14498"/>
    <cellStyle name="20 % - Accent2 2 4 2 2" xfId="735"/>
    <cellStyle name="20 % - Accent2 2 4 2 2 10" xfId="2315"/>
    <cellStyle name="20 % - Accent2 2 4 2 2 10 2" xfId="16462"/>
    <cellStyle name="20 % - Accent2 2 4 2 2 11" xfId="14890"/>
    <cellStyle name="20 % - Accent2 2 4 2 2 2" xfId="1525"/>
    <cellStyle name="20 % - Accent2 2 4 2 2 2 2" xfId="9388"/>
    <cellStyle name="20 % - Accent2 2 4 2 2 2 2 2" xfId="23532"/>
    <cellStyle name="20 % - Accent2 2 4 2 2 2 3" xfId="3100"/>
    <cellStyle name="20 % - Accent2 2 4 2 2 2 3 2" xfId="17247"/>
    <cellStyle name="20 % - Accent2 2 4 2 2 2 4" xfId="15675"/>
    <cellStyle name="20 % - Accent2 2 4 2 2 3" xfId="3885"/>
    <cellStyle name="20 % - Accent2 2 4 2 2 3 2" xfId="10173"/>
    <cellStyle name="20 % - Accent2 2 4 2 2 3 2 2" xfId="24317"/>
    <cellStyle name="20 % - Accent2 2 4 2 2 3 3" xfId="18032"/>
    <cellStyle name="20 % - Accent2 2 4 2 2 4" xfId="4670"/>
    <cellStyle name="20 % - Accent2 2 4 2 2 4 2" xfId="10958"/>
    <cellStyle name="20 % - Accent2 2 4 2 2 4 2 2" xfId="25102"/>
    <cellStyle name="20 % - Accent2 2 4 2 2 4 3" xfId="18817"/>
    <cellStyle name="20 % - Accent2 2 4 2 2 5" xfId="5459"/>
    <cellStyle name="20 % - Accent2 2 4 2 2 5 2" xfId="11747"/>
    <cellStyle name="20 % - Accent2 2 4 2 2 5 2 2" xfId="25891"/>
    <cellStyle name="20 % - Accent2 2 4 2 2 5 3" xfId="19606"/>
    <cellStyle name="20 % - Accent2 2 4 2 2 6" xfId="6248"/>
    <cellStyle name="20 % - Accent2 2 4 2 2 6 2" xfId="12533"/>
    <cellStyle name="20 % - Accent2 2 4 2 2 6 2 2" xfId="26677"/>
    <cellStyle name="20 % - Accent2 2 4 2 2 6 3" xfId="20392"/>
    <cellStyle name="20 % - Accent2 2 4 2 2 7" xfId="7034"/>
    <cellStyle name="20 % - Accent2 2 4 2 2 7 2" xfId="13319"/>
    <cellStyle name="20 % - Accent2 2 4 2 2 7 2 2" xfId="27463"/>
    <cellStyle name="20 % - Accent2 2 4 2 2 7 3" xfId="21178"/>
    <cellStyle name="20 % - Accent2 2 4 2 2 8" xfId="7818"/>
    <cellStyle name="20 % - Accent2 2 4 2 2 8 2" xfId="14103"/>
    <cellStyle name="20 % - Accent2 2 4 2 2 8 2 2" xfId="28247"/>
    <cellStyle name="20 % - Accent2 2 4 2 2 8 3" xfId="21962"/>
    <cellStyle name="20 % - Accent2 2 4 2 2 9" xfId="8603"/>
    <cellStyle name="20 % - Accent2 2 4 2 2 9 2" xfId="22747"/>
    <cellStyle name="20 % - Accent2 2 4 2 3" xfId="1133"/>
    <cellStyle name="20 % - Accent2 2 4 2 3 2" xfId="8996"/>
    <cellStyle name="20 % - Accent2 2 4 2 3 2 2" xfId="23140"/>
    <cellStyle name="20 % - Accent2 2 4 2 3 3" xfId="2708"/>
    <cellStyle name="20 % - Accent2 2 4 2 3 3 2" xfId="16855"/>
    <cellStyle name="20 % - Accent2 2 4 2 3 4" xfId="15283"/>
    <cellStyle name="20 % - Accent2 2 4 2 4" xfId="3493"/>
    <cellStyle name="20 % - Accent2 2 4 2 4 2" xfId="9781"/>
    <cellStyle name="20 % - Accent2 2 4 2 4 2 2" xfId="23925"/>
    <cellStyle name="20 % - Accent2 2 4 2 4 3" xfId="17640"/>
    <cellStyle name="20 % - Accent2 2 4 2 5" xfId="4278"/>
    <cellStyle name="20 % - Accent2 2 4 2 5 2" xfId="10566"/>
    <cellStyle name="20 % - Accent2 2 4 2 5 2 2" xfId="24710"/>
    <cellStyle name="20 % - Accent2 2 4 2 5 3" xfId="18425"/>
    <cellStyle name="20 % - Accent2 2 4 2 6" xfId="5067"/>
    <cellStyle name="20 % - Accent2 2 4 2 6 2" xfId="11355"/>
    <cellStyle name="20 % - Accent2 2 4 2 6 2 2" xfId="25499"/>
    <cellStyle name="20 % - Accent2 2 4 2 6 3" xfId="19214"/>
    <cellStyle name="20 % - Accent2 2 4 2 7" xfId="5856"/>
    <cellStyle name="20 % - Accent2 2 4 2 7 2" xfId="12141"/>
    <cellStyle name="20 % - Accent2 2 4 2 7 2 2" xfId="26285"/>
    <cellStyle name="20 % - Accent2 2 4 2 7 3" xfId="20000"/>
    <cellStyle name="20 % - Accent2 2 4 2 8" xfId="6642"/>
    <cellStyle name="20 % - Accent2 2 4 2 8 2" xfId="12927"/>
    <cellStyle name="20 % - Accent2 2 4 2 8 2 2" xfId="27071"/>
    <cellStyle name="20 % - Accent2 2 4 2 8 3" xfId="20786"/>
    <cellStyle name="20 % - Accent2 2 4 2 9" xfId="7426"/>
    <cellStyle name="20 % - Accent2 2 4 2 9 2" xfId="13711"/>
    <cellStyle name="20 % - Accent2 2 4 2 9 2 2" xfId="27855"/>
    <cellStyle name="20 % - Accent2 2 4 2 9 3" xfId="21570"/>
    <cellStyle name="20 % - Accent2 2 4 3" xfId="539"/>
    <cellStyle name="20 % - Accent2 2 4 3 10" xfId="2119"/>
    <cellStyle name="20 % - Accent2 2 4 3 10 2" xfId="16266"/>
    <cellStyle name="20 % - Accent2 2 4 3 11" xfId="14694"/>
    <cellStyle name="20 % - Accent2 2 4 3 2" xfId="1329"/>
    <cellStyle name="20 % - Accent2 2 4 3 2 2" xfId="9192"/>
    <cellStyle name="20 % - Accent2 2 4 3 2 2 2" xfId="23336"/>
    <cellStyle name="20 % - Accent2 2 4 3 2 3" xfId="2904"/>
    <cellStyle name="20 % - Accent2 2 4 3 2 3 2" xfId="17051"/>
    <cellStyle name="20 % - Accent2 2 4 3 2 4" xfId="15479"/>
    <cellStyle name="20 % - Accent2 2 4 3 3" xfId="3689"/>
    <cellStyle name="20 % - Accent2 2 4 3 3 2" xfId="9977"/>
    <cellStyle name="20 % - Accent2 2 4 3 3 2 2" xfId="24121"/>
    <cellStyle name="20 % - Accent2 2 4 3 3 3" xfId="17836"/>
    <cellStyle name="20 % - Accent2 2 4 3 4" xfId="4474"/>
    <cellStyle name="20 % - Accent2 2 4 3 4 2" xfId="10762"/>
    <cellStyle name="20 % - Accent2 2 4 3 4 2 2" xfId="24906"/>
    <cellStyle name="20 % - Accent2 2 4 3 4 3" xfId="18621"/>
    <cellStyle name="20 % - Accent2 2 4 3 5" xfId="5263"/>
    <cellStyle name="20 % - Accent2 2 4 3 5 2" xfId="11551"/>
    <cellStyle name="20 % - Accent2 2 4 3 5 2 2" xfId="25695"/>
    <cellStyle name="20 % - Accent2 2 4 3 5 3" xfId="19410"/>
    <cellStyle name="20 % - Accent2 2 4 3 6" xfId="6052"/>
    <cellStyle name="20 % - Accent2 2 4 3 6 2" xfId="12337"/>
    <cellStyle name="20 % - Accent2 2 4 3 6 2 2" xfId="26481"/>
    <cellStyle name="20 % - Accent2 2 4 3 6 3" xfId="20196"/>
    <cellStyle name="20 % - Accent2 2 4 3 7" xfId="6838"/>
    <cellStyle name="20 % - Accent2 2 4 3 7 2" xfId="13123"/>
    <cellStyle name="20 % - Accent2 2 4 3 7 2 2" xfId="27267"/>
    <cellStyle name="20 % - Accent2 2 4 3 7 3" xfId="20982"/>
    <cellStyle name="20 % - Accent2 2 4 3 8" xfId="7622"/>
    <cellStyle name="20 % - Accent2 2 4 3 8 2" xfId="13907"/>
    <cellStyle name="20 % - Accent2 2 4 3 8 2 2" xfId="28051"/>
    <cellStyle name="20 % - Accent2 2 4 3 8 3" xfId="21766"/>
    <cellStyle name="20 % - Accent2 2 4 3 9" xfId="8407"/>
    <cellStyle name="20 % - Accent2 2 4 3 9 2" xfId="22551"/>
    <cellStyle name="20 % - Accent2 2 4 4" xfId="937"/>
    <cellStyle name="20 % - Accent2 2 4 4 2" xfId="8800"/>
    <cellStyle name="20 % - Accent2 2 4 4 2 2" xfId="22944"/>
    <cellStyle name="20 % - Accent2 2 4 4 3" xfId="2512"/>
    <cellStyle name="20 % - Accent2 2 4 4 3 2" xfId="16659"/>
    <cellStyle name="20 % - Accent2 2 4 4 4" xfId="15087"/>
    <cellStyle name="20 % - Accent2 2 4 5" xfId="3297"/>
    <cellStyle name="20 % - Accent2 2 4 5 2" xfId="9585"/>
    <cellStyle name="20 % - Accent2 2 4 5 2 2" xfId="23729"/>
    <cellStyle name="20 % - Accent2 2 4 5 3" xfId="17444"/>
    <cellStyle name="20 % - Accent2 2 4 6" xfId="4082"/>
    <cellStyle name="20 % - Accent2 2 4 6 2" xfId="10370"/>
    <cellStyle name="20 % - Accent2 2 4 6 2 2" xfId="24514"/>
    <cellStyle name="20 % - Accent2 2 4 6 3" xfId="18229"/>
    <cellStyle name="20 % - Accent2 2 4 7" xfId="4871"/>
    <cellStyle name="20 % - Accent2 2 4 7 2" xfId="11159"/>
    <cellStyle name="20 % - Accent2 2 4 7 2 2" xfId="25303"/>
    <cellStyle name="20 % - Accent2 2 4 7 3" xfId="19018"/>
    <cellStyle name="20 % - Accent2 2 4 8" xfId="5660"/>
    <cellStyle name="20 % - Accent2 2 4 8 2" xfId="11945"/>
    <cellStyle name="20 % - Accent2 2 4 8 2 2" xfId="26089"/>
    <cellStyle name="20 % - Accent2 2 4 8 3" xfId="19804"/>
    <cellStyle name="20 % - Accent2 2 4 9" xfId="6446"/>
    <cellStyle name="20 % - Accent2 2 4 9 2" xfId="12731"/>
    <cellStyle name="20 % - Accent2 2 4 9 2 2" xfId="26875"/>
    <cellStyle name="20 % - Accent2 2 4 9 3" xfId="20590"/>
    <cellStyle name="20 % - Accent2 2 5" xfId="170"/>
    <cellStyle name="20 % - Accent2 2 5 10" xfId="7258"/>
    <cellStyle name="20 % - Accent2 2 5 10 2" xfId="13543"/>
    <cellStyle name="20 % - Accent2 2 5 10 2 2" xfId="27687"/>
    <cellStyle name="20 % - Accent2 2 5 10 3" xfId="21402"/>
    <cellStyle name="20 % - Accent2 2 5 11" xfId="8043"/>
    <cellStyle name="20 % - Accent2 2 5 11 2" xfId="22187"/>
    <cellStyle name="20 % - Accent2 2 5 12" xfId="1755"/>
    <cellStyle name="20 % - Accent2 2 5 12 2" xfId="15902"/>
    <cellStyle name="20 % - Accent2 2 5 13" xfId="14330"/>
    <cellStyle name="20 % - Accent2 2 5 2" xfId="366"/>
    <cellStyle name="20 % - Accent2 2 5 2 10" xfId="8239"/>
    <cellStyle name="20 % - Accent2 2 5 2 10 2" xfId="22383"/>
    <cellStyle name="20 % - Accent2 2 5 2 11" xfId="1951"/>
    <cellStyle name="20 % - Accent2 2 5 2 11 2" xfId="16098"/>
    <cellStyle name="20 % - Accent2 2 5 2 12" xfId="14526"/>
    <cellStyle name="20 % - Accent2 2 5 2 2" xfId="763"/>
    <cellStyle name="20 % - Accent2 2 5 2 2 10" xfId="2343"/>
    <cellStyle name="20 % - Accent2 2 5 2 2 10 2" xfId="16490"/>
    <cellStyle name="20 % - Accent2 2 5 2 2 11" xfId="14918"/>
    <cellStyle name="20 % - Accent2 2 5 2 2 2" xfId="1553"/>
    <cellStyle name="20 % - Accent2 2 5 2 2 2 2" xfId="9416"/>
    <cellStyle name="20 % - Accent2 2 5 2 2 2 2 2" xfId="23560"/>
    <cellStyle name="20 % - Accent2 2 5 2 2 2 3" xfId="3128"/>
    <cellStyle name="20 % - Accent2 2 5 2 2 2 3 2" xfId="17275"/>
    <cellStyle name="20 % - Accent2 2 5 2 2 2 4" xfId="15703"/>
    <cellStyle name="20 % - Accent2 2 5 2 2 3" xfId="3913"/>
    <cellStyle name="20 % - Accent2 2 5 2 2 3 2" xfId="10201"/>
    <cellStyle name="20 % - Accent2 2 5 2 2 3 2 2" xfId="24345"/>
    <cellStyle name="20 % - Accent2 2 5 2 2 3 3" xfId="18060"/>
    <cellStyle name="20 % - Accent2 2 5 2 2 4" xfId="4698"/>
    <cellStyle name="20 % - Accent2 2 5 2 2 4 2" xfId="10986"/>
    <cellStyle name="20 % - Accent2 2 5 2 2 4 2 2" xfId="25130"/>
    <cellStyle name="20 % - Accent2 2 5 2 2 4 3" xfId="18845"/>
    <cellStyle name="20 % - Accent2 2 5 2 2 5" xfId="5487"/>
    <cellStyle name="20 % - Accent2 2 5 2 2 5 2" xfId="11775"/>
    <cellStyle name="20 % - Accent2 2 5 2 2 5 2 2" xfId="25919"/>
    <cellStyle name="20 % - Accent2 2 5 2 2 5 3" xfId="19634"/>
    <cellStyle name="20 % - Accent2 2 5 2 2 6" xfId="6276"/>
    <cellStyle name="20 % - Accent2 2 5 2 2 6 2" xfId="12561"/>
    <cellStyle name="20 % - Accent2 2 5 2 2 6 2 2" xfId="26705"/>
    <cellStyle name="20 % - Accent2 2 5 2 2 6 3" xfId="20420"/>
    <cellStyle name="20 % - Accent2 2 5 2 2 7" xfId="7062"/>
    <cellStyle name="20 % - Accent2 2 5 2 2 7 2" xfId="13347"/>
    <cellStyle name="20 % - Accent2 2 5 2 2 7 2 2" xfId="27491"/>
    <cellStyle name="20 % - Accent2 2 5 2 2 7 3" xfId="21206"/>
    <cellStyle name="20 % - Accent2 2 5 2 2 8" xfId="7846"/>
    <cellStyle name="20 % - Accent2 2 5 2 2 8 2" xfId="14131"/>
    <cellStyle name="20 % - Accent2 2 5 2 2 8 2 2" xfId="28275"/>
    <cellStyle name="20 % - Accent2 2 5 2 2 8 3" xfId="21990"/>
    <cellStyle name="20 % - Accent2 2 5 2 2 9" xfId="8631"/>
    <cellStyle name="20 % - Accent2 2 5 2 2 9 2" xfId="22775"/>
    <cellStyle name="20 % - Accent2 2 5 2 3" xfId="1161"/>
    <cellStyle name="20 % - Accent2 2 5 2 3 2" xfId="9024"/>
    <cellStyle name="20 % - Accent2 2 5 2 3 2 2" xfId="23168"/>
    <cellStyle name="20 % - Accent2 2 5 2 3 3" xfId="2736"/>
    <cellStyle name="20 % - Accent2 2 5 2 3 3 2" xfId="16883"/>
    <cellStyle name="20 % - Accent2 2 5 2 3 4" xfId="15311"/>
    <cellStyle name="20 % - Accent2 2 5 2 4" xfId="3521"/>
    <cellStyle name="20 % - Accent2 2 5 2 4 2" xfId="9809"/>
    <cellStyle name="20 % - Accent2 2 5 2 4 2 2" xfId="23953"/>
    <cellStyle name="20 % - Accent2 2 5 2 4 3" xfId="17668"/>
    <cellStyle name="20 % - Accent2 2 5 2 5" xfId="4306"/>
    <cellStyle name="20 % - Accent2 2 5 2 5 2" xfId="10594"/>
    <cellStyle name="20 % - Accent2 2 5 2 5 2 2" xfId="24738"/>
    <cellStyle name="20 % - Accent2 2 5 2 5 3" xfId="18453"/>
    <cellStyle name="20 % - Accent2 2 5 2 6" xfId="5095"/>
    <cellStyle name="20 % - Accent2 2 5 2 6 2" xfId="11383"/>
    <cellStyle name="20 % - Accent2 2 5 2 6 2 2" xfId="25527"/>
    <cellStyle name="20 % - Accent2 2 5 2 6 3" xfId="19242"/>
    <cellStyle name="20 % - Accent2 2 5 2 7" xfId="5884"/>
    <cellStyle name="20 % - Accent2 2 5 2 7 2" xfId="12169"/>
    <cellStyle name="20 % - Accent2 2 5 2 7 2 2" xfId="26313"/>
    <cellStyle name="20 % - Accent2 2 5 2 7 3" xfId="20028"/>
    <cellStyle name="20 % - Accent2 2 5 2 8" xfId="6670"/>
    <cellStyle name="20 % - Accent2 2 5 2 8 2" xfId="12955"/>
    <cellStyle name="20 % - Accent2 2 5 2 8 2 2" xfId="27099"/>
    <cellStyle name="20 % - Accent2 2 5 2 8 3" xfId="20814"/>
    <cellStyle name="20 % - Accent2 2 5 2 9" xfId="7454"/>
    <cellStyle name="20 % - Accent2 2 5 2 9 2" xfId="13739"/>
    <cellStyle name="20 % - Accent2 2 5 2 9 2 2" xfId="27883"/>
    <cellStyle name="20 % - Accent2 2 5 2 9 3" xfId="21598"/>
    <cellStyle name="20 % - Accent2 2 5 3" xfId="567"/>
    <cellStyle name="20 % - Accent2 2 5 3 10" xfId="2147"/>
    <cellStyle name="20 % - Accent2 2 5 3 10 2" xfId="16294"/>
    <cellStyle name="20 % - Accent2 2 5 3 11" xfId="14722"/>
    <cellStyle name="20 % - Accent2 2 5 3 2" xfId="1357"/>
    <cellStyle name="20 % - Accent2 2 5 3 2 2" xfId="9220"/>
    <cellStyle name="20 % - Accent2 2 5 3 2 2 2" xfId="23364"/>
    <cellStyle name="20 % - Accent2 2 5 3 2 3" xfId="2932"/>
    <cellStyle name="20 % - Accent2 2 5 3 2 3 2" xfId="17079"/>
    <cellStyle name="20 % - Accent2 2 5 3 2 4" xfId="15507"/>
    <cellStyle name="20 % - Accent2 2 5 3 3" xfId="3717"/>
    <cellStyle name="20 % - Accent2 2 5 3 3 2" xfId="10005"/>
    <cellStyle name="20 % - Accent2 2 5 3 3 2 2" xfId="24149"/>
    <cellStyle name="20 % - Accent2 2 5 3 3 3" xfId="17864"/>
    <cellStyle name="20 % - Accent2 2 5 3 4" xfId="4502"/>
    <cellStyle name="20 % - Accent2 2 5 3 4 2" xfId="10790"/>
    <cellStyle name="20 % - Accent2 2 5 3 4 2 2" xfId="24934"/>
    <cellStyle name="20 % - Accent2 2 5 3 4 3" xfId="18649"/>
    <cellStyle name="20 % - Accent2 2 5 3 5" xfId="5291"/>
    <cellStyle name="20 % - Accent2 2 5 3 5 2" xfId="11579"/>
    <cellStyle name="20 % - Accent2 2 5 3 5 2 2" xfId="25723"/>
    <cellStyle name="20 % - Accent2 2 5 3 5 3" xfId="19438"/>
    <cellStyle name="20 % - Accent2 2 5 3 6" xfId="6080"/>
    <cellStyle name="20 % - Accent2 2 5 3 6 2" xfId="12365"/>
    <cellStyle name="20 % - Accent2 2 5 3 6 2 2" xfId="26509"/>
    <cellStyle name="20 % - Accent2 2 5 3 6 3" xfId="20224"/>
    <cellStyle name="20 % - Accent2 2 5 3 7" xfId="6866"/>
    <cellStyle name="20 % - Accent2 2 5 3 7 2" xfId="13151"/>
    <cellStyle name="20 % - Accent2 2 5 3 7 2 2" xfId="27295"/>
    <cellStyle name="20 % - Accent2 2 5 3 7 3" xfId="21010"/>
    <cellStyle name="20 % - Accent2 2 5 3 8" xfId="7650"/>
    <cellStyle name="20 % - Accent2 2 5 3 8 2" xfId="13935"/>
    <cellStyle name="20 % - Accent2 2 5 3 8 2 2" xfId="28079"/>
    <cellStyle name="20 % - Accent2 2 5 3 8 3" xfId="21794"/>
    <cellStyle name="20 % - Accent2 2 5 3 9" xfId="8435"/>
    <cellStyle name="20 % - Accent2 2 5 3 9 2" xfId="22579"/>
    <cellStyle name="20 % - Accent2 2 5 4" xfId="965"/>
    <cellStyle name="20 % - Accent2 2 5 4 2" xfId="8828"/>
    <cellStyle name="20 % - Accent2 2 5 4 2 2" xfId="22972"/>
    <cellStyle name="20 % - Accent2 2 5 4 3" xfId="2540"/>
    <cellStyle name="20 % - Accent2 2 5 4 3 2" xfId="16687"/>
    <cellStyle name="20 % - Accent2 2 5 4 4" xfId="15115"/>
    <cellStyle name="20 % - Accent2 2 5 5" xfId="3325"/>
    <cellStyle name="20 % - Accent2 2 5 5 2" xfId="9613"/>
    <cellStyle name="20 % - Accent2 2 5 5 2 2" xfId="23757"/>
    <cellStyle name="20 % - Accent2 2 5 5 3" xfId="17472"/>
    <cellStyle name="20 % - Accent2 2 5 6" xfId="4110"/>
    <cellStyle name="20 % - Accent2 2 5 6 2" xfId="10398"/>
    <cellStyle name="20 % - Accent2 2 5 6 2 2" xfId="24542"/>
    <cellStyle name="20 % - Accent2 2 5 6 3" xfId="18257"/>
    <cellStyle name="20 % - Accent2 2 5 7" xfId="4899"/>
    <cellStyle name="20 % - Accent2 2 5 7 2" xfId="11187"/>
    <cellStyle name="20 % - Accent2 2 5 7 2 2" xfId="25331"/>
    <cellStyle name="20 % - Accent2 2 5 7 3" xfId="19046"/>
    <cellStyle name="20 % - Accent2 2 5 8" xfId="5688"/>
    <cellStyle name="20 % - Accent2 2 5 8 2" xfId="11973"/>
    <cellStyle name="20 % - Accent2 2 5 8 2 2" xfId="26117"/>
    <cellStyle name="20 % - Accent2 2 5 8 3" xfId="19832"/>
    <cellStyle name="20 % - Accent2 2 5 9" xfId="6474"/>
    <cellStyle name="20 % - Accent2 2 5 9 2" xfId="12759"/>
    <cellStyle name="20 % - Accent2 2 5 9 2 2" xfId="26903"/>
    <cellStyle name="20 % - Accent2 2 5 9 3" xfId="20618"/>
    <cellStyle name="20 % - Accent2 2 6" xfId="198"/>
    <cellStyle name="20 % - Accent2 2 6 10" xfId="7286"/>
    <cellStyle name="20 % - Accent2 2 6 10 2" xfId="13571"/>
    <cellStyle name="20 % - Accent2 2 6 10 2 2" xfId="27715"/>
    <cellStyle name="20 % - Accent2 2 6 10 3" xfId="21430"/>
    <cellStyle name="20 % - Accent2 2 6 11" xfId="8071"/>
    <cellStyle name="20 % - Accent2 2 6 11 2" xfId="22215"/>
    <cellStyle name="20 % - Accent2 2 6 12" xfId="1783"/>
    <cellStyle name="20 % - Accent2 2 6 12 2" xfId="15930"/>
    <cellStyle name="20 % - Accent2 2 6 13" xfId="14358"/>
    <cellStyle name="20 % - Accent2 2 6 2" xfId="394"/>
    <cellStyle name="20 % - Accent2 2 6 2 10" xfId="8267"/>
    <cellStyle name="20 % - Accent2 2 6 2 10 2" xfId="22411"/>
    <cellStyle name="20 % - Accent2 2 6 2 11" xfId="1979"/>
    <cellStyle name="20 % - Accent2 2 6 2 11 2" xfId="16126"/>
    <cellStyle name="20 % - Accent2 2 6 2 12" xfId="14554"/>
    <cellStyle name="20 % - Accent2 2 6 2 2" xfId="791"/>
    <cellStyle name="20 % - Accent2 2 6 2 2 10" xfId="2371"/>
    <cellStyle name="20 % - Accent2 2 6 2 2 10 2" xfId="16518"/>
    <cellStyle name="20 % - Accent2 2 6 2 2 11" xfId="14946"/>
    <cellStyle name="20 % - Accent2 2 6 2 2 2" xfId="1581"/>
    <cellStyle name="20 % - Accent2 2 6 2 2 2 2" xfId="9444"/>
    <cellStyle name="20 % - Accent2 2 6 2 2 2 2 2" xfId="23588"/>
    <cellStyle name="20 % - Accent2 2 6 2 2 2 3" xfId="3156"/>
    <cellStyle name="20 % - Accent2 2 6 2 2 2 3 2" xfId="17303"/>
    <cellStyle name="20 % - Accent2 2 6 2 2 2 4" xfId="15731"/>
    <cellStyle name="20 % - Accent2 2 6 2 2 3" xfId="3941"/>
    <cellStyle name="20 % - Accent2 2 6 2 2 3 2" xfId="10229"/>
    <cellStyle name="20 % - Accent2 2 6 2 2 3 2 2" xfId="24373"/>
    <cellStyle name="20 % - Accent2 2 6 2 2 3 3" xfId="18088"/>
    <cellStyle name="20 % - Accent2 2 6 2 2 4" xfId="4726"/>
    <cellStyle name="20 % - Accent2 2 6 2 2 4 2" xfId="11014"/>
    <cellStyle name="20 % - Accent2 2 6 2 2 4 2 2" xfId="25158"/>
    <cellStyle name="20 % - Accent2 2 6 2 2 4 3" xfId="18873"/>
    <cellStyle name="20 % - Accent2 2 6 2 2 5" xfId="5515"/>
    <cellStyle name="20 % - Accent2 2 6 2 2 5 2" xfId="11803"/>
    <cellStyle name="20 % - Accent2 2 6 2 2 5 2 2" xfId="25947"/>
    <cellStyle name="20 % - Accent2 2 6 2 2 5 3" xfId="19662"/>
    <cellStyle name="20 % - Accent2 2 6 2 2 6" xfId="6304"/>
    <cellStyle name="20 % - Accent2 2 6 2 2 6 2" xfId="12589"/>
    <cellStyle name="20 % - Accent2 2 6 2 2 6 2 2" xfId="26733"/>
    <cellStyle name="20 % - Accent2 2 6 2 2 6 3" xfId="20448"/>
    <cellStyle name="20 % - Accent2 2 6 2 2 7" xfId="7090"/>
    <cellStyle name="20 % - Accent2 2 6 2 2 7 2" xfId="13375"/>
    <cellStyle name="20 % - Accent2 2 6 2 2 7 2 2" xfId="27519"/>
    <cellStyle name="20 % - Accent2 2 6 2 2 7 3" xfId="21234"/>
    <cellStyle name="20 % - Accent2 2 6 2 2 8" xfId="7874"/>
    <cellStyle name="20 % - Accent2 2 6 2 2 8 2" xfId="14159"/>
    <cellStyle name="20 % - Accent2 2 6 2 2 8 2 2" xfId="28303"/>
    <cellStyle name="20 % - Accent2 2 6 2 2 8 3" xfId="22018"/>
    <cellStyle name="20 % - Accent2 2 6 2 2 9" xfId="8659"/>
    <cellStyle name="20 % - Accent2 2 6 2 2 9 2" xfId="22803"/>
    <cellStyle name="20 % - Accent2 2 6 2 3" xfId="1189"/>
    <cellStyle name="20 % - Accent2 2 6 2 3 2" xfId="9052"/>
    <cellStyle name="20 % - Accent2 2 6 2 3 2 2" xfId="23196"/>
    <cellStyle name="20 % - Accent2 2 6 2 3 3" xfId="2764"/>
    <cellStyle name="20 % - Accent2 2 6 2 3 3 2" xfId="16911"/>
    <cellStyle name="20 % - Accent2 2 6 2 3 4" xfId="15339"/>
    <cellStyle name="20 % - Accent2 2 6 2 4" xfId="3549"/>
    <cellStyle name="20 % - Accent2 2 6 2 4 2" xfId="9837"/>
    <cellStyle name="20 % - Accent2 2 6 2 4 2 2" xfId="23981"/>
    <cellStyle name="20 % - Accent2 2 6 2 4 3" xfId="17696"/>
    <cellStyle name="20 % - Accent2 2 6 2 5" xfId="4334"/>
    <cellStyle name="20 % - Accent2 2 6 2 5 2" xfId="10622"/>
    <cellStyle name="20 % - Accent2 2 6 2 5 2 2" xfId="24766"/>
    <cellStyle name="20 % - Accent2 2 6 2 5 3" xfId="18481"/>
    <cellStyle name="20 % - Accent2 2 6 2 6" xfId="5123"/>
    <cellStyle name="20 % - Accent2 2 6 2 6 2" xfId="11411"/>
    <cellStyle name="20 % - Accent2 2 6 2 6 2 2" xfId="25555"/>
    <cellStyle name="20 % - Accent2 2 6 2 6 3" xfId="19270"/>
    <cellStyle name="20 % - Accent2 2 6 2 7" xfId="5912"/>
    <cellStyle name="20 % - Accent2 2 6 2 7 2" xfId="12197"/>
    <cellStyle name="20 % - Accent2 2 6 2 7 2 2" xfId="26341"/>
    <cellStyle name="20 % - Accent2 2 6 2 7 3" xfId="20056"/>
    <cellStyle name="20 % - Accent2 2 6 2 8" xfId="6698"/>
    <cellStyle name="20 % - Accent2 2 6 2 8 2" xfId="12983"/>
    <cellStyle name="20 % - Accent2 2 6 2 8 2 2" xfId="27127"/>
    <cellStyle name="20 % - Accent2 2 6 2 8 3" xfId="20842"/>
    <cellStyle name="20 % - Accent2 2 6 2 9" xfId="7482"/>
    <cellStyle name="20 % - Accent2 2 6 2 9 2" xfId="13767"/>
    <cellStyle name="20 % - Accent2 2 6 2 9 2 2" xfId="27911"/>
    <cellStyle name="20 % - Accent2 2 6 2 9 3" xfId="21626"/>
    <cellStyle name="20 % - Accent2 2 6 3" xfId="595"/>
    <cellStyle name="20 % - Accent2 2 6 3 10" xfId="2175"/>
    <cellStyle name="20 % - Accent2 2 6 3 10 2" xfId="16322"/>
    <cellStyle name="20 % - Accent2 2 6 3 11" xfId="14750"/>
    <cellStyle name="20 % - Accent2 2 6 3 2" xfId="1385"/>
    <cellStyle name="20 % - Accent2 2 6 3 2 2" xfId="9248"/>
    <cellStyle name="20 % - Accent2 2 6 3 2 2 2" xfId="23392"/>
    <cellStyle name="20 % - Accent2 2 6 3 2 3" xfId="2960"/>
    <cellStyle name="20 % - Accent2 2 6 3 2 3 2" xfId="17107"/>
    <cellStyle name="20 % - Accent2 2 6 3 2 4" xfId="15535"/>
    <cellStyle name="20 % - Accent2 2 6 3 3" xfId="3745"/>
    <cellStyle name="20 % - Accent2 2 6 3 3 2" xfId="10033"/>
    <cellStyle name="20 % - Accent2 2 6 3 3 2 2" xfId="24177"/>
    <cellStyle name="20 % - Accent2 2 6 3 3 3" xfId="17892"/>
    <cellStyle name="20 % - Accent2 2 6 3 4" xfId="4530"/>
    <cellStyle name="20 % - Accent2 2 6 3 4 2" xfId="10818"/>
    <cellStyle name="20 % - Accent2 2 6 3 4 2 2" xfId="24962"/>
    <cellStyle name="20 % - Accent2 2 6 3 4 3" xfId="18677"/>
    <cellStyle name="20 % - Accent2 2 6 3 5" xfId="5319"/>
    <cellStyle name="20 % - Accent2 2 6 3 5 2" xfId="11607"/>
    <cellStyle name="20 % - Accent2 2 6 3 5 2 2" xfId="25751"/>
    <cellStyle name="20 % - Accent2 2 6 3 5 3" xfId="19466"/>
    <cellStyle name="20 % - Accent2 2 6 3 6" xfId="6108"/>
    <cellStyle name="20 % - Accent2 2 6 3 6 2" xfId="12393"/>
    <cellStyle name="20 % - Accent2 2 6 3 6 2 2" xfId="26537"/>
    <cellStyle name="20 % - Accent2 2 6 3 6 3" xfId="20252"/>
    <cellStyle name="20 % - Accent2 2 6 3 7" xfId="6894"/>
    <cellStyle name="20 % - Accent2 2 6 3 7 2" xfId="13179"/>
    <cellStyle name="20 % - Accent2 2 6 3 7 2 2" xfId="27323"/>
    <cellStyle name="20 % - Accent2 2 6 3 7 3" xfId="21038"/>
    <cellStyle name="20 % - Accent2 2 6 3 8" xfId="7678"/>
    <cellStyle name="20 % - Accent2 2 6 3 8 2" xfId="13963"/>
    <cellStyle name="20 % - Accent2 2 6 3 8 2 2" xfId="28107"/>
    <cellStyle name="20 % - Accent2 2 6 3 8 3" xfId="21822"/>
    <cellStyle name="20 % - Accent2 2 6 3 9" xfId="8463"/>
    <cellStyle name="20 % - Accent2 2 6 3 9 2" xfId="22607"/>
    <cellStyle name="20 % - Accent2 2 6 4" xfId="993"/>
    <cellStyle name="20 % - Accent2 2 6 4 2" xfId="8856"/>
    <cellStyle name="20 % - Accent2 2 6 4 2 2" xfId="23000"/>
    <cellStyle name="20 % - Accent2 2 6 4 3" xfId="2568"/>
    <cellStyle name="20 % - Accent2 2 6 4 3 2" xfId="16715"/>
    <cellStyle name="20 % - Accent2 2 6 4 4" xfId="15143"/>
    <cellStyle name="20 % - Accent2 2 6 5" xfId="3353"/>
    <cellStyle name="20 % - Accent2 2 6 5 2" xfId="9641"/>
    <cellStyle name="20 % - Accent2 2 6 5 2 2" xfId="23785"/>
    <cellStyle name="20 % - Accent2 2 6 5 3" xfId="17500"/>
    <cellStyle name="20 % - Accent2 2 6 6" xfId="4138"/>
    <cellStyle name="20 % - Accent2 2 6 6 2" xfId="10426"/>
    <cellStyle name="20 % - Accent2 2 6 6 2 2" xfId="24570"/>
    <cellStyle name="20 % - Accent2 2 6 6 3" xfId="18285"/>
    <cellStyle name="20 % - Accent2 2 6 7" xfId="4927"/>
    <cellStyle name="20 % - Accent2 2 6 7 2" xfId="11215"/>
    <cellStyle name="20 % - Accent2 2 6 7 2 2" xfId="25359"/>
    <cellStyle name="20 % - Accent2 2 6 7 3" xfId="19074"/>
    <cellStyle name="20 % - Accent2 2 6 8" xfId="5716"/>
    <cellStyle name="20 % - Accent2 2 6 8 2" xfId="12001"/>
    <cellStyle name="20 % - Accent2 2 6 8 2 2" xfId="26145"/>
    <cellStyle name="20 % - Accent2 2 6 8 3" xfId="19860"/>
    <cellStyle name="20 % - Accent2 2 6 9" xfId="6502"/>
    <cellStyle name="20 % - Accent2 2 6 9 2" xfId="12787"/>
    <cellStyle name="20 % - Accent2 2 6 9 2 2" xfId="26931"/>
    <cellStyle name="20 % - Accent2 2 6 9 3" xfId="20646"/>
    <cellStyle name="20 % - Accent2 2 7" xfId="226"/>
    <cellStyle name="20 % - Accent2 2 7 10" xfId="7314"/>
    <cellStyle name="20 % - Accent2 2 7 10 2" xfId="13599"/>
    <cellStyle name="20 % - Accent2 2 7 10 2 2" xfId="27743"/>
    <cellStyle name="20 % - Accent2 2 7 10 3" xfId="21458"/>
    <cellStyle name="20 % - Accent2 2 7 11" xfId="8099"/>
    <cellStyle name="20 % - Accent2 2 7 11 2" xfId="22243"/>
    <cellStyle name="20 % - Accent2 2 7 12" xfId="1811"/>
    <cellStyle name="20 % - Accent2 2 7 12 2" xfId="15958"/>
    <cellStyle name="20 % - Accent2 2 7 13" xfId="14386"/>
    <cellStyle name="20 % - Accent2 2 7 2" xfId="422"/>
    <cellStyle name="20 % - Accent2 2 7 2 10" xfId="8295"/>
    <cellStyle name="20 % - Accent2 2 7 2 10 2" xfId="22439"/>
    <cellStyle name="20 % - Accent2 2 7 2 11" xfId="2007"/>
    <cellStyle name="20 % - Accent2 2 7 2 11 2" xfId="16154"/>
    <cellStyle name="20 % - Accent2 2 7 2 12" xfId="14582"/>
    <cellStyle name="20 % - Accent2 2 7 2 2" xfId="819"/>
    <cellStyle name="20 % - Accent2 2 7 2 2 10" xfId="2399"/>
    <cellStyle name="20 % - Accent2 2 7 2 2 10 2" xfId="16546"/>
    <cellStyle name="20 % - Accent2 2 7 2 2 11" xfId="14974"/>
    <cellStyle name="20 % - Accent2 2 7 2 2 2" xfId="1609"/>
    <cellStyle name="20 % - Accent2 2 7 2 2 2 2" xfId="9472"/>
    <cellStyle name="20 % - Accent2 2 7 2 2 2 2 2" xfId="23616"/>
    <cellStyle name="20 % - Accent2 2 7 2 2 2 3" xfId="3184"/>
    <cellStyle name="20 % - Accent2 2 7 2 2 2 3 2" xfId="17331"/>
    <cellStyle name="20 % - Accent2 2 7 2 2 2 4" xfId="15759"/>
    <cellStyle name="20 % - Accent2 2 7 2 2 3" xfId="3969"/>
    <cellStyle name="20 % - Accent2 2 7 2 2 3 2" xfId="10257"/>
    <cellStyle name="20 % - Accent2 2 7 2 2 3 2 2" xfId="24401"/>
    <cellStyle name="20 % - Accent2 2 7 2 2 3 3" xfId="18116"/>
    <cellStyle name="20 % - Accent2 2 7 2 2 4" xfId="4754"/>
    <cellStyle name="20 % - Accent2 2 7 2 2 4 2" xfId="11042"/>
    <cellStyle name="20 % - Accent2 2 7 2 2 4 2 2" xfId="25186"/>
    <cellStyle name="20 % - Accent2 2 7 2 2 4 3" xfId="18901"/>
    <cellStyle name="20 % - Accent2 2 7 2 2 5" xfId="5543"/>
    <cellStyle name="20 % - Accent2 2 7 2 2 5 2" xfId="11831"/>
    <cellStyle name="20 % - Accent2 2 7 2 2 5 2 2" xfId="25975"/>
    <cellStyle name="20 % - Accent2 2 7 2 2 5 3" xfId="19690"/>
    <cellStyle name="20 % - Accent2 2 7 2 2 6" xfId="6332"/>
    <cellStyle name="20 % - Accent2 2 7 2 2 6 2" xfId="12617"/>
    <cellStyle name="20 % - Accent2 2 7 2 2 6 2 2" xfId="26761"/>
    <cellStyle name="20 % - Accent2 2 7 2 2 6 3" xfId="20476"/>
    <cellStyle name="20 % - Accent2 2 7 2 2 7" xfId="7118"/>
    <cellStyle name="20 % - Accent2 2 7 2 2 7 2" xfId="13403"/>
    <cellStyle name="20 % - Accent2 2 7 2 2 7 2 2" xfId="27547"/>
    <cellStyle name="20 % - Accent2 2 7 2 2 7 3" xfId="21262"/>
    <cellStyle name="20 % - Accent2 2 7 2 2 8" xfId="7902"/>
    <cellStyle name="20 % - Accent2 2 7 2 2 8 2" xfId="14187"/>
    <cellStyle name="20 % - Accent2 2 7 2 2 8 2 2" xfId="28331"/>
    <cellStyle name="20 % - Accent2 2 7 2 2 8 3" xfId="22046"/>
    <cellStyle name="20 % - Accent2 2 7 2 2 9" xfId="8687"/>
    <cellStyle name="20 % - Accent2 2 7 2 2 9 2" xfId="22831"/>
    <cellStyle name="20 % - Accent2 2 7 2 3" xfId="1217"/>
    <cellStyle name="20 % - Accent2 2 7 2 3 2" xfId="9080"/>
    <cellStyle name="20 % - Accent2 2 7 2 3 2 2" xfId="23224"/>
    <cellStyle name="20 % - Accent2 2 7 2 3 3" xfId="2792"/>
    <cellStyle name="20 % - Accent2 2 7 2 3 3 2" xfId="16939"/>
    <cellStyle name="20 % - Accent2 2 7 2 3 4" xfId="15367"/>
    <cellStyle name="20 % - Accent2 2 7 2 4" xfId="3577"/>
    <cellStyle name="20 % - Accent2 2 7 2 4 2" xfId="9865"/>
    <cellStyle name="20 % - Accent2 2 7 2 4 2 2" xfId="24009"/>
    <cellStyle name="20 % - Accent2 2 7 2 4 3" xfId="17724"/>
    <cellStyle name="20 % - Accent2 2 7 2 5" xfId="4362"/>
    <cellStyle name="20 % - Accent2 2 7 2 5 2" xfId="10650"/>
    <cellStyle name="20 % - Accent2 2 7 2 5 2 2" xfId="24794"/>
    <cellStyle name="20 % - Accent2 2 7 2 5 3" xfId="18509"/>
    <cellStyle name="20 % - Accent2 2 7 2 6" xfId="5151"/>
    <cellStyle name="20 % - Accent2 2 7 2 6 2" xfId="11439"/>
    <cellStyle name="20 % - Accent2 2 7 2 6 2 2" xfId="25583"/>
    <cellStyle name="20 % - Accent2 2 7 2 6 3" xfId="19298"/>
    <cellStyle name="20 % - Accent2 2 7 2 7" xfId="5940"/>
    <cellStyle name="20 % - Accent2 2 7 2 7 2" xfId="12225"/>
    <cellStyle name="20 % - Accent2 2 7 2 7 2 2" xfId="26369"/>
    <cellStyle name="20 % - Accent2 2 7 2 7 3" xfId="20084"/>
    <cellStyle name="20 % - Accent2 2 7 2 8" xfId="6726"/>
    <cellStyle name="20 % - Accent2 2 7 2 8 2" xfId="13011"/>
    <cellStyle name="20 % - Accent2 2 7 2 8 2 2" xfId="27155"/>
    <cellStyle name="20 % - Accent2 2 7 2 8 3" xfId="20870"/>
    <cellStyle name="20 % - Accent2 2 7 2 9" xfId="7510"/>
    <cellStyle name="20 % - Accent2 2 7 2 9 2" xfId="13795"/>
    <cellStyle name="20 % - Accent2 2 7 2 9 2 2" xfId="27939"/>
    <cellStyle name="20 % - Accent2 2 7 2 9 3" xfId="21654"/>
    <cellStyle name="20 % - Accent2 2 7 3" xfId="623"/>
    <cellStyle name="20 % - Accent2 2 7 3 10" xfId="2203"/>
    <cellStyle name="20 % - Accent2 2 7 3 10 2" xfId="16350"/>
    <cellStyle name="20 % - Accent2 2 7 3 11" xfId="14778"/>
    <cellStyle name="20 % - Accent2 2 7 3 2" xfId="1413"/>
    <cellStyle name="20 % - Accent2 2 7 3 2 2" xfId="9276"/>
    <cellStyle name="20 % - Accent2 2 7 3 2 2 2" xfId="23420"/>
    <cellStyle name="20 % - Accent2 2 7 3 2 3" xfId="2988"/>
    <cellStyle name="20 % - Accent2 2 7 3 2 3 2" xfId="17135"/>
    <cellStyle name="20 % - Accent2 2 7 3 2 4" xfId="15563"/>
    <cellStyle name="20 % - Accent2 2 7 3 3" xfId="3773"/>
    <cellStyle name="20 % - Accent2 2 7 3 3 2" xfId="10061"/>
    <cellStyle name="20 % - Accent2 2 7 3 3 2 2" xfId="24205"/>
    <cellStyle name="20 % - Accent2 2 7 3 3 3" xfId="17920"/>
    <cellStyle name="20 % - Accent2 2 7 3 4" xfId="4558"/>
    <cellStyle name="20 % - Accent2 2 7 3 4 2" xfId="10846"/>
    <cellStyle name="20 % - Accent2 2 7 3 4 2 2" xfId="24990"/>
    <cellStyle name="20 % - Accent2 2 7 3 4 3" xfId="18705"/>
    <cellStyle name="20 % - Accent2 2 7 3 5" xfId="5347"/>
    <cellStyle name="20 % - Accent2 2 7 3 5 2" xfId="11635"/>
    <cellStyle name="20 % - Accent2 2 7 3 5 2 2" xfId="25779"/>
    <cellStyle name="20 % - Accent2 2 7 3 5 3" xfId="19494"/>
    <cellStyle name="20 % - Accent2 2 7 3 6" xfId="6136"/>
    <cellStyle name="20 % - Accent2 2 7 3 6 2" xfId="12421"/>
    <cellStyle name="20 % - Accent2 2 7 3 6 2 2" xfId="26565"/>
    <cellStyle name="20 % - Accent2 2 7 3 6 3" xfId="20280"/>
    <cellStyle name="20 % - Accent2 2 7 3 7" xfId="6922"/>
    <cellStyle name="20 % - Accent2 2 7 3 7 2" xfId="13207"/>
    <cellStyle name="20 % - Accent2 2 7 3 7 2 2" xfId="27351"/>
    <cellStyle name="20 % - Accent2 2 7 3 7 3" xfId="21066"/>
    <cellStyle name="20 % - Accent2 2 7 3 8" xfId="7706"/>
    <cellStyle name="20 % - Accent2 2 7 3 8 2" xfId="13991"/>
    <cellStyle name="20 % - Accent2 2 7 3 8 2 2" xfId="28135"/>
    <cellStyle name="20 % - Accent2 2 7 3 8 3" xfId="21850"/>
    <cellStyle name="20 % - Accent2 2 7 3 9" xfId="8491"/>
    <cellStyle name="20 % - Accent2 2 7 3 9 2" xfId="22635"/>
    <cellStyle name="20 % - Accent2 2 7 4" xfId="1021"/>
    <cellStyle name="20 % - Accent2 2 7 4 2" xfId="8884"/>
    <cellStyle name="20 % - Accent2 2 7 4 2 2" xfId="23028"/>
    <cellStyle name="20 % - Accent2 2 7 4 3" xfId="2596"/>
    <cellStyle name="20 % - Accent2 2 7 4 3 2" xfId="16743"/>
    <cellStyle name="20 % - Accent2 2 7 4 4" xfId="15171"/>
    <cellStyle name="20 % - Accent2 2 7 5" xfId="3381"/>
    <cellStyle name="20 % - Accent2 2 7 5 2" xfId="9669"/>
    <cellStyle name="20 % - Accent2 2 7 5 2 2" xfId="23813"/>
    <cellStyle name="20 % - Accent2 2 7 5 3" xfId="17528"/>
    <cellStyle name="20 % - Accent2 2 7 6" xfId="4166"/>
    <cellStyle name="20 % - Accent2 2 7 6 2" xfId="10454"/>
    <cellStyle name="20 % - Accent2 2 7 6 2 2" xfId="24598"/>
    <cellStyle name="20 % - Accent2 2 7 6 3" xfId="18313"/>
    <cellStyle name="20 % - Accent2 2 7 7" xfId="4955"/>
    <cellStyle name="20 % - Accent2 2 7 7 2" xfId="11243"/>
    <cellStyle name="20 % - Accent2 2 7 7 2 2" xfId="25387"/>
    <cellStyle name="20 % - Accent2 2 7 7 3" xfId="19102"/>
    <cellStyle name="20 % - Accent2 2 7 8" xfId="5744"/>
    <cellStyle name="20 % - Accent2 2 7 8 2" xfId="12029"/>
    <cellStyle name="20 % - Accent2 2 7 8 2 2" xfId="26173"/>
    <cellStyle name="20 % - Accent2 2 7 8 3" xfId="19888"/>
    <cellStyle name="20 % - Accent2 2 7 9" xfId="6530"/>
    <cellStyle name="20 % - Accent2 2 7 9 2" xfId="12815"/>
    <cellStyle name="20 % - Accent2 2 7 9 2 2" xfId="26959"/>
    <cellStyle name="20 % - Accent2 2 7 9 3" xfId="20674"/>
    <cellStyle name="20 % - Accent2 2 8" xfId="254"/>
    <cellStyle name="20 % - Accent2 2 8 10" xfId="7342"/>
    <cellStyle name="20 % - Accent2 2 8 10 2" xfId="13627"/>
    <cellStyle name="20 % - Accent2 2 8 10 2 2" xfId="27771"/>
    <cellStyle name="20 % - Accent2 2 8 10 3" xfId="21486"/>
    <cellStyle name="20 % - Accent2 2 8 11" xfId="8127"/>
    <cellStyle name="20 % - Accent2 2 8 11 2" xfId="22271"/>
    <cellStyle name="20 % - Accent2 2 8 12" xfId="1839"/>
    <cellStyle name="20 % - Accent2 2 8 12 2" xfId="15986"/>
    <cellStyle name="20 % - Accent2 2 8 13" xfId="14414"/>
    <cellStyle name="20 % - Accent2 2 8 2" xfId="450"/>
    <cellStyle name="20 % - Accent2 2 8 2 10" xfId="8323"/>
    <cellStyle name="20 % - Accent2 2 8 2 10 2" xfId="22467"/>
    <cellStyle name="20 % - Accent2 2 8 2 11" xfId="2035"/>
    <cellStyle name="20 % - Accent2 2 8 2 11 2" xfId="16182"/>
    <cellStyle name="20 % - Accent2 2 8 2 12" xfId="14610"/>
    <cellStyle name="20 % - Accent2 2 8 2 2" xfId="847"/>
    <cellStyle name="20 % - Accent2 2 8 2 2 10" xfId="2427"/>
    <cellStyle name="20 % - Accent2 2 8 2 2 10 2" xfId="16574"/>
    <cellStyle name="20 % - Accent2 2 8 2 2 11" xfId="15002"/>
    <cellStyle name="20 % - Accent2 2 8 2 2 2" xfId="1637"/>
    <cellStyle name="20 % - Accent2 2 8 2 2 2 2" xfId="9500"/>
    <cellStyle name="20 % - Accent2 2 8 2 2 2 2 2" xfId="23644"/>
    <cellStyle name="20 % - Accent2 2 8 2 2 2 3" xfId="3212"/>
    <cellStyle name="20 % - Accent2 2 8 2 2 2 3 2" xfId="17359"/>
    <cellStyle name="20 % - Accent2 2 8 2 2 2 4" xfId="15787"/>
    <cellStyle name="20 % - Accent2 2 8 2 2 3" xfId="3997"/>
    <cellStyle name="20 % - Accent2 2 8 2 2 3 2" xfId="10285"/>
    <cellStyle name="20 % - Accent2 2 8 2 2 3 2 2" xfId="24429"/>
    <cellStyle name="20 % - Accent2 2 8 2 2 3 3" xfId="18144"/>
    <cellStyle name="20 % - Accent2 2 8 2 2 4" xfId="4782"/>
    <cellStyle name="20 % - Accent2 2 8 2 2 4 2" xfId="11070"/>
    <cellStyle name="20 % - Accent2 2 8 2 2 4 2 2" xfId="25214"/>
    <cellStyle name="20 % - Accent2 2 8 2 2 4 3" xfId="18929"/>
    <cellStyle name="20 % - Accent2 2 8 2 2 5" xfId="5571"/>
    <cellStyle name="20 % - Accent2 2 8 2 2 5 2" xfId="11859"/>
    <cellStyle name="20 % - Accent2 2 8 2 2 5 2 2" xfId="26003"/>
    <cellStyle name="20 % - Accent2 2 8 2 2 5 3" xfId="19718"/>
    <cellStyle name="20 % - Accent2 2 8 2 2 6" xfId="6360"/>
    <cellStyle name="20 % - Accent2 2 8 2 2 6 2" xfId="12645"/>
    <cellStyle name="20 % - Accent2 2 8 2 2 6 2 2" xfId="26789"/>
    <cellStyle name="20 % - Accent2 2 8 2 2 6 3" xfId="20504"/>
    <cellStyle name="20 % - Accent2 2 8 2 2 7" xfId="7146"/>
    <cellStyle name="20 % - Accent2 2 8 2 2 7 2" xfId="13431"/>
    <cellStyle name="20 % - Accent2 2 8 2 2 7 2 2" xfId="27575"/>
    <cellStyle name="20 % - Accent2 2 8 2 2 7 3" xfId="21290"/>
    <cellStyle name="20 % - Accent2 2 8 2 2 8" xfId="7930"/>
    <cellStyle name="20 % - Accent2 2 8 2 2 8 2" xfId="14215"/>
    <cellStyle name="20 % - Accent2 2 8 2 2 8 2 2" xfId="28359"/>
    <cellStyle name="20 % - Accent2 2 8 2 2 8 3" xfId="22074"/>
    <cellStyle name="20 % - Accent2 2 8 2 2 9" xfId="8715"/>
    <cellStyle name="20 % - Accent2 2 8 2 2 9 2" xfId="22859"/>
    <cellStyle name="20 % - Accent2 2 8 2 3" xfId="1245"/>
    <cellStyle name="20 % - Accent2 2 8 2 3 2" xfId="9108"/>
    <cellStyle name="20 % - Accent2 2 8 2 3 2 2" xfId="23252"/>
    <cellStyle name="20 % - Accent2 2 8 2 3 3" xfId="2820"/>
    <cellStyle name="20 % - Accent2 2 8 2 3 3 2" xfId="16967"/>
    <cellStyle name="20 % - Accent2 2 8 2 3 4" xfId="15395"/>
    <cellStyle name="20 % - Accent2 2 8 2 4" xfId="3605"/>
    <cellStyle name="20 % - Accent2 2 8 2 4 2" xfId="9893"/>
    <cellStyle name="20 % - Accent2 2 8 2 4 2 2" xfId="24037"/>
    <cellStyle name="20 % - Accent2 2 8 2 4 3" xfId="17752"/>
    <cellStyle name="20 % - Accent2 2 8 2 5" xfId="4390"/>
    <cellStyle name="20 % - Accent2 2 8 2 5 2" xfId="10678"/>
    <cellStyle name="20 % - Accent2 2 8 2 5 2 2" xfId="24822"/>
    <cellStyle name="20 % - Accent2 2 8 2 5 3" xfId="18537"/>
    <cellStyle name="20 % - Accent2 2 8 2 6" xfId="5179"/>
    <cellStyle name="20 % - Accent2 2 8 2 6 2" xfId="11467"/>
    <cellStyle name="20 % - Accent2 2 8 2 6 2 2" xfId="25611"/>
    <cellStyle name="20 % - Accent2 2 8 2 6 3" xfId="19326"/>
    <cellStyle name="20 % - Accent2 2 8 2 7" xfId="5968"/>
    <cellStyle name="20 % - Accent2 2 8 2 7 2" xfId="12253"/>
    <cellStyle name="20 % - Accent2 2 8 2 7 2 2" xfId="26397"/>
    <cellStyle name="20 % - Accent2 2 8 2 7 3" xfId="20112"/>
    <cellStyle name="20 % - Accent2 2 8 2 8" xfId="6754"/>
    <cellStyle name="20 % - Accent2 2 8 2 8 2" xfId="13039"/>
    <cellStyle name="20 % - Accent2 2 8 2 8 2 2" xfId="27183"/>
    <cellStyle name="20 % - Accent2 2 8 2 8 3" xfId="20898"/>
    <cellStyle name="20 % - Accent2 2 8 2 9" xfId="7538"/>
    <cellStyle name="20 % - Accent2 2 8 2 9 2" xfId="13823"/>
    <cellStyle name="20 % - Accent2 2 8 2 9 2 2" xfId="27967"/>
    <cellStyle name="20 % - Accent2 2 8 2 9 3" xfId="21682"/>
    <cellStyle name="20 % - Accent2 2 8 3" xfId="651"/>
    <cellStyle name="20 % - Accent2 2 8 3 10" xfId="2231"/>
    <cellStyle name="20 % - Accent2 2 8 3 10 2" xfId="16378"/>
    <cellStyle name="20 % - Accent2 2 8 3 11" xfId="14806"/>
    <cellStyle name="20 % - Accent2 2 8 3 2" xfId="1441"/>
    <cellStyle name="20 % - Accent2 2 8 3 2 2" xfId="9304"/>
    <cellStyle name="20 % - Accent2 2 8 3 2 2 2" xfId="23448"/>
    <cellStyle name="20 % - Accent2 2 8 3 2 3" xfId="3016"/>
    <cellStyle name="20 % - Accent2 2 8 3 2 3 2" xfId="17163"/>
    <cellStyle name="20 % - Accent2 2 8 3 2 4" xfId="15591"/>
    <cellStyle name="20 % - Accent2 2 8 3 3" xfId="3801"/>
    <cellStyle name="20 % - Accent2 2 8 3 3 2" xfId="10089"/>
    <cellStyle name="20 % - Accent2 2 8 3 3 2 2" xfId="24233"/>
    <cellStyle name="20 % - Accent2 2 8 3 3 3" xfId="17948"/>
    <cellStyle name="20 % - Accent2 2 8 3 4" xfId="4586"/>
    <cellStyle name="20 % - Accent2 2 8 3 4 2" xfId="10874"/>
    <cellStyle name="20 % - Accent2 2 8 3 4 2 2" xfId="25018"/>
    <cellStyle name="20 % - Accent2 2 8 3 4 3" xfId="18733"/>
    <cellStyle name="20 % - Accent2 2 8 3 5" xfId="5375"/>
    <cellStyle name="20 % - Accent2 2 8 3 5 2" xfId="11663"/>
    <cellStyle name="20 % - Accent2 2 8 3 5 2 2" xfId="25807"/>
    <cellStyle name="20 % - Accent2 2 8 3 5 3" xfId="19522"/>
    <cellStyle name="20 % - Accent2 2 8 3 6" xfId="6164"/>
    <cellStyle name="20 % - Accent2 2 8 3 6 2" xfId="12449"/>
    <cellStyle name="20 % - Accent2 2 8 3 6 2 2" xfId="26593"/>
    <cellStyle name="20 % - Accent2 2 8 3 6 3" xfId="20308"/>
    <cellStyle name="20 % - Accent2 2 8 3 7" xfId="6950"/>
    <cellStyle name="20 % - Accent2 2 8 3 7 2" xfId="13235"/>
    <cellStyle name="20 % - Accent2 2 8 3 7 2 2" xfId="27379"/>
    <cellStyle name="20 % - Accent2 2 8 3 7 3" xfId="21094"/>
    <cellStyle name="20 % - Accent2 2 8 3 8" xfId="7734"/>
    <cellStyle name="20 % - Accent2 2 8 3 8 2" xfId="14019"/>
    <cellStyle name="20 % - Accent2 2 8 3 8 2 2" xfId="28163"/>
    <cellStyle name="20 % - Accent2 2 8 3 8 3" xfId="21878"/>
    <cellStyle name="20 % - Accent2 2 8 3 9" xfId="8519"/>
    <cellStyle name="20 % - Accent2 2 8 3 9 2" xfId="22663"/>
    <cellStyle name="20 % - Accent2 2 8 4" xfId="1049"/>
    <cellStyle name="20 % - Accent2 2 8 4 2" xfId="8912"/>
    <cellStyle name="20 % - Accent2 2 8 4 2 2" xfId="23056"/>
    <cellStyle name="20 % - Accent2 2 8 4 3" xfId="2624"/>
    <cellStyle name="20 % - Accent2 2 8 4 3 2" xfId="16771"/>
    <cellStyle name="20 % - Accent2 2 8 4 4" xfId="15199"/>
    <cellStyle name="20 % - Accent2 2 8 5" xfId="3409"/>
    <cellStyle name="20 % - Accent2 2 8 5 2" xfId="9697"/>
    <cellStyle name="20 % - Accent2 2 8 5 2 2" xfId="23841"/>
    <cellStyle name="20 % - Accent2 2 8 5 3" xfId="17556"/>
    <cellStyle name="20 % - Accent2 2 8 6" xfId="4194"/>
    <cellStyle name="20 % - Accent2 2 8 6 2" xfId="10482"/>
    <cellStyle name="20 % - Accent2 2 8 6 2 2" xfId="24626"/>
    <cellStyle name="20 % - Accent2 2 8 6 3" xfId="18341"/>
    <cellStyle name="20 % - Accent2 2 8 7" xfId="4983"/>
    <cellStyle name="20 % - Accent2 2 8 7 2" xfId="11271"/>
    <cellStyle name="20 % - Accent2 2 8 7 2 2" xfId="25415"/>
    <cellStyle name="20 % - Accent2 2 8 7 3" xfId="19130"/>
    <cellStyle name="20 % - Accent2 2 8 8" xfId="5772"/>
    <cellStyle name="20 % - Accent2 2 8 8 2" xfId="12057"/>
    <cellStyle name="20 % - Accent2 2 8 8 2 2" xfId="26201"/>
    <cellStyle name="20 % - Accent2 2 8 8 3" xfId="19916"/>
    <cellStyle name="20 % - Accent2 2 8 9" xfId="6558"/>
    <cellStyle name="20 % - Accent2 2 8 9 2" xfId="12843"/>
    <cellStyle name="20 % - Accent2 2 8 9 2 2" xfId="26987"/>
    <cellStyle name="20 % - Accent2 2 8 9 3" xfId="20702"/>
    <cellStyle name="20 % - Accent2 2 9" xfId="282"/>
    <cellStyle name="20 % - Accent2 2 9 10" xfId="8155"/>
    <cellStyle name="20 % - Accent2 2 9 10 2" xfId="22299"/>
    <cellStyle name="20 % - Accent2 2 9 11" xfId="1867"/>
    <cellStyle name="20 % - Accent2 2 9 11 2" xfId="16014"/>
    <cellStyle name="20 % - Accent2 2 9 12" xfId="14442"/>
    <cellStyle name="20 % - Accent2 2 9 2" xfId="679"/>
    <cellStyle name="20 % - Accent2 2 9 2 10" xfId="2259"/>
    <cellStyle name="20 % - Accent2 2 9 2 10 2" xfId="16406"/>
    <cellStyle name="20 % - Accent2 2 9 2 11" xfId="14834"/>
    <cellStyle name="20 % - Accent2 2 9 2 2" xfId="1469"/>
    <cellStyle name="20 % - Accent2 2 9 2 2 2" xfId="9332"/>
    <cellStyle name="20 % - Accent2 2 9 2 2 2 2" xfId="23476"/>
    <cellStyle name="20 % - Accent2 2 9 2 2 3" xfId="3044"/>
    <cellStyle name="20 % - Accent2 2 9 2 2 3 2" xfId="17191"/>
    <cellStyle name="20 % - Accent2 2 9 2 2 4" xfId="15619"/>
    <cellStyle name="20 % - Accent2 2 9 2 3" xfId="3829"/>
    <cellStyle name="20 % - Accent2 2 9 2 3 2" xfId="10117"/>
    <cellStyle name="20 % - Accent2 2 9 2 3 2 2" xfId="24261"/>
    <cellStyle name="20 % - Accent2 2 9 2 3 3" xfId="17976"/>
    <cellStyle name="20 % - Accent2 2 9 2 4" xfId="4614"/>
    <cellStyle name="20 % - Accent2 2 9 2 4 2" xfId="10902"/>
    <cellStyle name="20 % - Accent2 2 9 2 4 2 2" xfId="25046"/>
    <cellStyle name="20 % - Accent2 2 9 2 4 3" xfId="18761"/>
    <cellStyle name="20 % - Accent2 2 9 2 5" xfId="5403"/>
    <cellStyle name="20 % - Accent2 2 9 2 5 2" xfId="11691"/>
    <cellStyle name="20 % - Accent2 2 9 2 5 2 2" xfId="25835"/>
    <cellStyle name="20 % - Accent2 2 9 2 5 3" xfId="19550"/>
    <cellStyle name="20 % - Accent2 2 9 2 6" xfId="6192"/>
    <cellStyle name="20 % - Accent2 2 9 2 6 2" xfId="12477"/>
    <cellStyle name="20 % - Accent2 2 9 2 6 2 2" xfId="26621"/>
    <cellStyle name="20 % - Accent2 2 9 2 6 3" xfId="20336"/>
    <cellStyle name="20 % - Accent2 2 9 2 7" xfId="6978"/>
    <cellStyle name="20 % - Accent2 2 9 2 7 2" xfId="13263"/>
    <cellStyle name="20 % - Accent2 2 9 2 7 2 2" xfId="27407"/>
    <cellStyle name="20 % - Accent2 2 9 2 7 3" xfId="21122"/>
    <cellStyle name="20 % - Accent2 2 9 2 8" xfId="7762"/>
    <cellStyle name="20 % - Accent2 2 9 2 8 2" xfId="14047"/>
    <cellStyle name="20 % - Accent2 2 9 2 8 2 2" xfId="28191"/>
    <cellStyle name="20 % - Accent2 2 9 2 8 3" xfId="21906"/>
    <cellStyle name="20 % - Accent2 2 9 2 9" xfId="8547"/>
    <cellStyle name="20 % - Accent2 2 9 2 9 2" xfId="22691"/>
    <cellStyle name="20 % - Accent2 2 9 3" xfId="1077"/>
    <cellStyle name="20 % - Accent2 2 9 3 2" xfId="8940"/>
    <cellStyle name="20 % - Accent2 2 9 3 2 2" xfId="23084"/>
    <cellStyle name="20 % - Accent2 2 9 3 3" xfId="2652"/>
    <cellStyle name="20 % - Accent2 2 9 3 3 2" xfId="16799"/>
    <cellStyle name="20 % - Accent2 2 9 3 4" xfId="15227"/>
    <cellStyle name="20 % - Accent2 2 9 4" xfId="3437"/>
    <cellStyle name="20 % - Accent2 2 9 4 2" xfId="9725"/>
    <cellStyle name="20 % - Accent2 2 9 4 2 2" xfId="23869"/>
    <cellStyle name="20 % - Accent2 2 9 4 3" xfId="17584"/>
    <cellStyle name="20 % - Accent2 2 9 5" xfId="4222"/>
    <cellStyle name="20 % - Accent2 2 9 5 2" xfId="10510"/>
    <cellStyle name="20 % - Accent2 2 9 5 2 2" xfId="24654"/>
    <cellStyle name="20 % - Accent2 2 9 5 3" xfId="18369"/>
    <cellStyle name="20 % - Accent2 2 9 6" xfId="5011"/>
    <cellStyle name="20 % - Accent2 2 9 6 2" xfId="11299"/>
    <cellStyle name="20 % - Accent2 2 9 6 2 2" xfId="25443"/>
    <cellStyle name="20 % - Accent2 2 9 6 3" xfId="19158"/>
    <cellStyle name="20 % - Accent2 2 9 7" xfId="5800"/>
    <cellStyle name="20 % - Accent2 2 9 7 2" xfId="12085"/>
    <cellStyle name="20 % - Accent2 2 9 7 2 2" xfId="26229"/>
    <cellStyle name="20 % - Accent2 2 9 7 3" xfId="19944"/>
    <cellStyle name="20 % - Accent2 2 9 8" xfId="6586"/>
    <cellStyle name="20 % - Accent2 2 9 8 2" xfId="12871"/>
    <cellStyle name="20 % - Accent2 2 9 8 2 2" xfId="27015"/>
    <cellStyle name="20 % - Accent2 2 9 8 3" xfId="20730"/>
    <cellStyle name="20 % - Accent2 2 9 9" xfId="7370"/>
    <cellStyle name="20 % - Accent2 2 9 9 2" xfId="13655"/>
    <cellStyle name="20 % - Accent2 2 9 9 2 2" xfId="27799"/>
    <cellStyle name="20 % - Accent2 2 9 9 3" xfId="21514"/>
    <cellStyle name="20 % - Accent3" xfId="5" builtinId="38" customBuiltin="1"/>
    <cellStyle name="20 % - Accent3 2" xfId="6"/>
    <cellStyle name="20 % - Accent3 2 10" xfId="484"/>
    <cellStyle name="20 % - Accent3 2 10 10" xfId="2064"/>
    <cellStyle name="20 % - Accent3 2 10 10 2" xfId="16211"/>
    <cellStyle name="20 % - Accent3 2 10 11" xfId="14639"/>
    <cellStyle name="20 % - Accent3 2 10 2" xfId="1274"/>
    <cellStyle name="20 % - Accent3 2 10 2 2" xfId="9137"/>
    <cellStyle name="20 % - Accent3 2 10 2 2 2" xfId="23281"/>
    <cellStyle name="20 % - Accent3 2 10 2 3" xfId="2849"/>
    <cellStyle name="20 % - Accent3 2 10 2 3 2" xfId="16996"/>
    <cellStyle name="20 % - Accent3 2 10 2 4" xfId="15424"/>
    <cellStyle name="20 % - Accent3 2 10 3" xfId="3634"/>
    <cellStyle name="20 % - Accent3 2 10 3 2" xfId="9922"/>
    <cellStyle name="20 % - Accent3 2 10 3 2 2" xfId="24066"/>
    <cellStyle name="20 % - Accent3 2 10 3 3" xfId="17781"/>
    <cellStyle name="20 % - Accent3 2 10 4" xfId="4419"/>
    <cellStyle name="20 % - Accent3 2 10 4 2" xfId="10707"/>
    <cellStyle name="20 % - Accent3 2 10 4 2 2" xfId="24851"/>
    <cellStyle name="20 % - Accent3 2 10 4 3" xfId="18566"/>
    <cellStyle name="20 % - Accent3 2 10 5" xfId="5208"/>
    <cellStyle name="20 % - Accent3 2 10 5 2" xfId="11496"/>
    <cellStyle name="20 % - Accent3 2 10 5 2 2" xfId="25640"/>
    <cellStyle name="20 % - Accent3 2 10 5 3" xfId="19355"/>
    <cellStyle name="20 % - Accent3 2 10 6" xfId="5997"/>
    <cellStyle name="20 % - Accent3 2 10 6 2" xfId="12282"/>
    <cellStyle name="20 % - Accent3 2 10 6 2 2" xfId="26426"/>
    <cellStyle name="20 % - Accent3 2 10 6 3" xfId="20141"/>
    <cellStyle name="20 % - Accent3 2 10 7" xfId="6783"/>
    <cellStyle name="20 % - Accent3 2 10 7 2" xfId="13068"/>
    <cellStyle name="20 % - Accent3 2 10 7 2 2" xfId="27212"/>
    <cellStyle name="20 % - Accent3 2 10 7 3" xfId="20927"/>
    <cellStyle name="20 % - Accent3 2 10 8" xfId="7567"/>
    <cellStyle name="20 % - Accent3 2 10 8 2" xfId="13852"/>
    <cellStyle name="20 % - Accent3 2 10 8 2 2" xfId="27996"/>
    <cellStyle name="20 % - Accent3 2 10 8 3" xfId="21711"/>
    <cellStyle name="20 % - Accent3 2 10 9" xfId="8352"/>
    <cellStyle name="20 % - Accent3 2 10 9 2" xfId="22496"/>
    <cellStyle name="20 % - Accent3 2 11" xfId="882"/>
    <cellStyle name="20 % - Accent3 2 11 2" xfId="8745"/>
    <cellStyle name="20 % - Accent3 2 11 2 2" xfId="22889"/>
    <cellStyle name="20 % - Accent3 2 11 3" xfId="2457"/>
    <cellStyle name="20 % - Accent3 2 11 3 2" xfId="16604"/>
    <cellStyle name="20 % - Accent3 2 11 4" xfId="15032"/>
    <cellStyle name="20 % - Accent3 2 12" xfId="3242"/>
    <cellStyle name="20 % - Accent3 2 12 2" xfId="9530"/>
    <cellStyle name="20 % - Accent3 2 12 2 2" xfId="23674"/>
    <cellStyle name="20 % - Accent3 2 12 3" xfId="17389"/>
    <cellStyle name="20 % - Accent3 2 13" xfId="4027"/>
    <cellStyle name="20 % - Accent3 2 13 2" xfId="10315"/>
    <cellStyle name="20 % - Accent3 2 13 2 2" xfId="24459"/>
    <cellStyle name="20 % - Accent3 2 13 3" xfId="18174"/>
    <cellStyle name="20 % - Accent3 2 14" xfId="4816"/>
    <cellStyle name="20 % - Accent3 2 14 2" xfId="11104"/>
    <cellStyle name="20 % - Accent3 2 14 2 2" xfId="25248"/>
    <cellStyle name="20 % - Accent3 2 14 3" xfId="18963"/>
    <cellStyle name="20 % - Accent3 2 15" xfId="5605"/>
    <cellStyle name="20 % - Accent3 2 15 2" xfId="11890"/>
    <cellStyle name="20 % - Accent3 2 15 2 2" xfId="26034"/>
    <cellStyle name="20 % - Accent3 2 15 3" xfId="19749"/>
    <cellStyle name="20 % - Accent3 2 16" xfId="6391"/>
    <cellStyle name="20 % - Accent3 2 16 2" xfId="12676"/>
    <cellStyle name="20 % - Accent3 2 16 2 2" xfId="26820"/>
    <cellStyle name="20 % - Accent3 2 16 3" xfId="20535"/>
    <cellStyle name="20 % - Accent3 2 17" xfId="7175"/>
    <cellStyle name="20 % - Accent3 2 17 2" xfId="13460"/>
    <cellStyle name="20 % - Accent3 2 17 2 2" xfId="27604"/>
    <cellStyle name="20 % - Accent3 2 17 3" xfId="21319"/>
    <cellStyle name="20 % - Accent3 2 18" xfId="7960"/>
    <cellStyle name="20 % - Accent3 2 18 2" xfId="22104"/>
    <cellStyle name="20 % - Accent3 2 19" xfId="1672"/>
    <cellStyle name="20 % - Accent3 2 19 2" xfId="15819"/>
    <cellStyle name="20 % - Accent3 2 2" xfId="98"/>
    <cellStyle name="20 % - Accent3 2 2 10" xfId="896"/>
    <cellStyle name="20 % - Accent3 2 2 10 2" xfId="8759"/>
    <cellStyle name="20 % - Accent3 2 2 10 2 2" xfId="22903"/>
    <cellStyle name="20 % - Accent3 2 2 10 3" xfId="2471"/>
    <cellStyle name="20 % - Accent3 2 2 10 3 2" xfId="16618"/>
    <cellStyle name="20 % - Accent3 2 2 10 4" xfId="15046"/>
    <cellStyle name="20 % - Accent3 2 2 11" xfId="3256"/>
    <cellStyle name="20 % - Accent3 2 2 11 2" xfId="9544"/>
    <cellStyle name="20 % - Accent3 2 2 11 2 2" xfId="23688"/>
    <cellStyle name="20 % - Accent3 2 2 11 3" xfId="17403"/>
    <cellStyle name="20 % - Accent3 2 2 12" xfId="4041"/>
    <cellStyle name="20 % - Accent3 2 2 12 2" xfId="10329"/>
    <cellStyle name="20 % - Accent3 2 2 12 2 2" xfId="24473"/>
    <cellStyle name="20 % - Accent3 2 2 12 3" xfId="18188"/>
    <cellStyle name="20 % - Accent3 2 2 13" xfId="4830"/>
    <cellStyle name="20 % - Accent3 2 2 13 2" xfId="11118"/>
    <cellStyle name="20 % - Accent3 2 2 13 2 2" xfId="25262"/>
    <cellStyle name="20 % - Accent3 2 2 13 3" xfId="18977"/>
    <cellStyle name="20 % - Accent3 2 2 14" xfId="5619"/>
    <cellStyle name="20 % - Accent3 2 2 14 2" xfId="11904"/>
    <cellStyle name="20 % - Accent3 2 2 14 2 2" xfId="26048"/>
    <cellStyle name="20 % - Accent3 2 2 14 3" xfId="19763"/>
    <cellStyle name="20 % - Accent3 2 2 15" xfId="6405"/>
    <cellStyle name="20 % - Accent3 2 2 15 2" xfId="12690"/>
    <cellStyle name="20 % - Accent3 2 2 15 2 2" xfId="26834"/>
    <cellStyle name="20 % - Accent3 2 2 15 3" xfId="20549"/>
    <cellStyle name="20 % - Accent3 2 2 16" xfId="7189"/>
    <cellStyle name="20 % - Accent3 2 2 16 2" xfId="13474"/>
    <cellStyle name="20 % - Accent3 2 2 16 2 2" xfId="27618"/>
    <cellStyle name="20 % - Accent3 2 2 16 3" xfId="21333"/>
    <cellStyle name="20 % - Accent3 2 2 17" xfId="7974"/>
    <cellStyle name="20 % - Accent3 2 2 17 2" xfId="22118"/>
    <cellStyle name="20 % - Accent3 2 2 18" xfId="1686"/>
    <cellStyle name="20 % - Accent3 2 2 18 2" xfId="15833"/>
    <cellStyle name="20 % - Accent3 2 2 19" xfId="14261"/>
    <cellStyle name="20 % - Accent3 2 2 2" xfId="129"/>
    <cellStyle name="20 % - Accent3 2 2 2 10" xfId="7217"/>
    <cellStyle name="20 % - Accent3 2 2 2 10 2" xfId="13502"/>
    <cellStyle name="20 % - Accent3 2 2 2 10 2 2" xfId="27646"/>
    <cellStyle name="20 % - Accent3 2 2 2 10 3" xfId="21361"/>
    <cellStyle name="20 % - Accent3 2 2 2 11" xfId="8002"/>
    <cellStyle name="20 % - Accent3 2 2 2 11 2" xfId="22146"/>
    <cellStyle name="20 % - Accent3 2 2 2 12" xfId="1714"/>
    <cellStyle name="20 % - Accent3 2 2 2 12 2" xfId="15861"/>
    <cellStyle name="20 % - Accent3 2 2 2 13" xfId="14289"/>
    <cellStyle name="20 % - Accent3 2 2 2 2" xfId="325"/>
    <cellStyle name="20 % - Accent3 2 2 2 2 10" xfId="8198"/>
    <cellStyle name="20 % - Accent3 2 2 2 2 10 2" xfId="22342"/>
    <cellStyle name="20 % - Accent3 2 2 2 2 11" xfId="1910"/>
    <cellStyle name="20 % - Accent3 2 2 2 2 11 2" xfId="16057"/>
    <cellStyle name="20 % - Accent3 2 2 2 2 12" xfId="14485"/>
    <cellStyle name="20 % - Accent3 2 2 2 2 2" xfId="722"/>
    <cellStyle name="20 % - Accent3 2 2 2 2 2 10" xfId="2302"/>
    <cellStyle name="20 % - Accent3 2 2 2 2 2 10 2" xfId="16449"/>
    <cellStyle name="20 % - Accent3 2 2 2 2 2 11" xfId="14877"/>
    <cellStyle name="20 % - Accent3 2 2 2 2 2 2" xfId="1512"/>
    <cellStyle name="20 % - Accent3 2 2 2 2 2 2 2" xfId="9375"/>
    <cellStyle name="20 % - Accent3 2 2 2 2 2 2 2 2" xfId="23519"/>
    <cellStyle name="20 % - Accent3 2 2 2 2 2 2 3" xfId="3087"/>
    <cellStyle name="20 % - Accent3 2 2 2 2 2 2 3 2" xfId="17234"/>
    <cellStyle name="20 % - Accent3 2 2 2 2 2 2 4" xfId="15662"/>
    <cellStyle name="20 % - Accent3 2 2 2 2 2 3" xfId="3872"/>
    <cellStyle name="20 % - Accent3 2 2 2 2 2 3 2" xfId="10160"/>
    <cellStyle name="20 % - Accent3 2 2 2 2 2 3 2 2" xfId="24304"/>
    <cellStyle name="20 % - Accent3 2 2 2 2 2 3 3" xfId="18019"/>
    <cellStyle name="20 % - Accent3 2 2 2 2 2 4" xfId="4657"/>
    <cellStyle name="20 % - Accent3 2 2 2 2 2 4 2" xfId="10945"/>
    <cellStyle name="20 % - Accent3 2 2 2 2 2 4 2 2" xfId="25089"/>
    <cellStyle name="20 % - Accent3 2 2 2 2 2 4 3" xfId="18804"/>
    <cellStyle name="20 % - Accent3 2 2 2 2 2 5" xfId="5446"/>
    <cellStyle name="20 % - Accent3 2 2 2 2 2 5 2" xfId="11734"/>
    <cellStyle name="20 % - Accent3 2 2 2 2 2 5 2 2" xfId="25878"/>
    <cellStyle name="20 % - Accent3 2 2 2 2 2 5 3" xfId="19593"/>
    <cellStyle name="20 % - Accent3 2 2 2 2 2 6" xfId="6235"/>
    <cellStyle name="20 % - Accent3 2 2 2 2 2 6 2" xfId="12520"/>
    <cellStyle name="20 % - Accent3 2 2 2 2 2 6 2 2" xfId="26664"/>
    <cellStyle name="20 % - Accent3 2 2 2 2 2 6 3" xfId="20379"/>
    <cellStyle name="20 % - Accent3 2 2 2 2 2 7" xfId="7021"/>
    <cellStyle name="20 % - Accent3 2 2 2 2 2 7 2" xfId="13306"/>
    <cellStyle name="20 % - Accent3 2 2 2 2 2 7 2 2" xfId="27450"/>
    <cellStyle name="20 % - Accent3 2 2 2 2 2 7 3" xfId="21165"/>
    <cellStyle name="20 % - Accent3 2 2 2 2 2 8" xfId="7805"/>
    <cellStyle name="20 % - Accent3 2 2 2 2 2 8 2" xfId="14090"/>
    <cellStyle name="20 % - Accent3 2 2 2 2 2 8 2 2" xfId="28234"/>
    <cellStyle name="20 % - Accent3 2 2 2 2 2 8 3" xfId="21949"/>
    <cellStyle name="20 % - Accent3 2 2 2 2 2 9" xfId="8590"/>
    <cellStyle name="20 % - Accent3 2 2 2 2 2 9 2" xfId="22734"/>
    <cellStyle name="20 % - Accent3 2 2 2 2 3" xfId="1120"/>
    <cellStyle name="20 % - Accent3 2 2 2 2 3 2" xfId="8983"/>
    <cellStyle name="20 % - Accent3 2 2 2 2 3 2 2" xfId="23127"/>
    <cellStyle name="20 % - Accent3 2 2 2 2 3 3" xfId="2695"/>
    <cellStyle name="20 % - Accent3 2 2 2 2 3 3 2" xfId="16842"/>
    <cellStyle name="20 % - Accent3 2 2 2 2 3 4" xfId="15270"/>
    <cellStyle name="20 % - Accent3 2 2 2 2 4" xfId="3480"/>
    <cellStyle name="20 % - Accent3 2 2 2 2 4 2" xfId="9768"/>
    <cellStyle name="20 % - Accent3 2 2 2 2 4 2 2" xfId="23912"/>
    <cellStyle name="20 % - Accent3 2 2 2 2 4 3" xfId="17627"/>
    <cellStyle name="20 % - Accent3 2 2 2 2 5" xfId="4265"/>
    <cellStyle name="20 % - Accent3 2 2 2 2 5 2" xfId="10553"/>
    <cellStyle name="20 % - Accent3 2 2 2 2 5 2 2" xfId="24697"/>
    <cellStyle name="20 % - Accent3 2 2 2 2 5 3" xfId="18412"/>
    <cellStyle name="20 % - Accent3 2 2 2 2 6" xfId="5054"/>
    <cellStyle name="20 % - Accent3 2 2 2 2 6 2" xfId="11342"/>
    <cellStyle name="20 % - Accent3 2 2 2 2 6 2 2" xfId="25486"/>
    <cellStyle name="20 % - Accent3 2 2 2 2 6 3" xfId="19201"/>
    <cellStyle name="20 % - Accent3 2 2 2 2 7" xfId="5843"/>
    <cellStyle name="20 % - Accent3 2 2 2 2 7 2" xfId="12128"/>
    <cellStyle name="20 % - Accent3 2 2 2 2 7 2 2" xfId="26272"/>
    <cellStyle name="20 % - Accent3 2 2 2 2 7 3" xfId="19987"/>
    <cellStyle name="20 % - Accent3 2 2 2 2 8" xfId="6629"/>
    <cellStyle name="20 % - Accent3 2 2 2 2 8 2" xfId="12914"/>
    <cellStyle name="20 % - Accent3 2 2 2 2 8 2 2" xfId="27058"/>
    <cellStyle name="20 % - Accent3 2 2 2 2 8 3" xfId="20773"/>
    <cellStyle name="20 % - Accent3 2 2 2 2 9" xfId="7413"/>
    <cellStyle name="20 % - Accent3 2 2 2 2 9 2" xfId="13698"/>
    <cellStyle name="20 % - Accent3 2 2 2 2 9 2 2" xfId="27842"/>
    <cellStyle name="20 % - Accent3 2 2 2 2 9 3" xfId="21557"/>
    <cellStyle name="20 % - Accent3 2 2 2 3" xfId="526"/>
    <cellStyle name="20 % - Accent3 2 2 2 3 10" xfId="2106"/>
    <cellStyle name="20 % - Accent3 2 2 2 3 10 2" xfId="16253"/>
    <cellStyle name="20 % - Accent3 2 2 2 3 11" xfId="14681"/>
    <cellStyle name="20 % - Accent3 2 2 2 3 2" xfId="1316"/>
    <cellStyle name="20 % - Accent3 2 2 2 3 2 2" xfId="9179"/>
    <cellStyle name="20 % - Accent3 2 2 2 3 2 2 2" xfId="23323"/>
    <cellStyle name="20 % - Accent3 2 2 2 3 2 3" xfId="2891"/>
    <cellStyle name="20 % - Accent3 2 2 2 3 2 3 2" xfId="17038"/>
    <cellStyle name="20 % - Accent3 2 2 2 3 2 4" xfId="15466"/>
    <cellStyle name="20 % - Accent3 2 2 2 3 3" xfId="3676"/>
    <cellStyle name="20 % - Accent3 2 2 2 3 3 2" xfId="9964"/>
    <cellStyle name="20 % - Accent3 2 2 2 3 3 2 2" xfId="24108"/>
    <cellStyle name="20 % - Accent3 2 2 2 3 3 3" xfId="17823"/>
    <cellStyle name="20 % - Accent3 2 2 2 3 4" xfId="4461"/>
    <cellStyle name="20 % - Accent3 2 2 2 3 4 2" xfId="10749"/>
    <cellStyle name="20 % - Accent3 2 2 2 3 4 2 2" xfId="24893"/>
    <cellStyle name="20 % - Accent3 2 2 2 3 4 3" xfId="18608"/>
    <cellStyle name="20 % - Accent3 2 2 2 3 5" xfId="5250"/>
    <cellStyle name="20 % - Accent3 2 2 2 3 5 2" xfId="11538"/>
    <cellStyle name="20 % - Accent3 2 2 2 3 5 2 2" xfId="25682"/>
    <cellStyle name="20 % - Accent3 2 2 2 3 5 3" xfId="19397"/>
    <cellStyle name="20 % - Accent3 2 2 2 3 6" xfId="6039"/>
    <cellStyle name="20 % - Accent3 2 2 2 3 6 2" xfId="12324"/>
    <cellStyle name="20 % - Accent3 2 2 2 3 6 2 2" xfId="26468"/>
    <cellStyle name="20 % - Accent3 2 2 2 3 6 3" xfId="20183"/>
    <cellStyle name="20 % - Accent3 2 2 2 3 7" xfId="6825"/>
    <cellStyle name="20 % - Accent3 2 2 2 3 7 2" xfId="13110"/>
    <cellStyle name="20 % - Accent3 2 2 2 3 7 2 2" xfId="27254"/>
    <cellStyle name="20 % - Accent3 2 2 2 3 7 3" xfId="20969"/>
    <cellStyle name="20 % - Accent3 2 2 2 3 8" xfId="7609"/>
    <cellStyle name="20 % - Accent3 2 2 2 3 8 2" xfId="13894"/>
    <cellStyle name="20 % - Accent3 2 2 2 3 8 2 2" xfId="28038"/>
    <cellStyle name="20 % - Accent3 2 2 2 3 8 3" xfId="21753"/>
    <cellStyle name="20 % - Accent3 2 2 2 3 9" xfId="8394"/>
    <cellStyle name="20 % - Accent3 2 2 2 3 9 2" xfId="22538"/>
    <cellStyle name="20 % - Accent3 2 2 2 4" xfId="924"/>
    <cellStyle name="20 % - Accent3 2 2 2 4 2" xfId="8787"/>
    <cellStyle name="20 % - Accent3 2 2 2 4 2 2" xfId="22931"/>
    <cellStyle name="20 % - Accent3 2 2 2 4 3" xfId="2499"/>
    <cellStyle name="20 % - Accent3 2 2 2 4 3 2" xfId="16646"/>
    <cellStyle name="20 % - Accent3 2 2 2 4 4" xfId="15074"/>
    <cellStyle name="20 % - Accent3 2 2 2 5" xfId="3284"/>
    <cellStyle name="20 % - Accent3 2 2 2 5 2" xfId="9572"/>
    <cellStyle name="20 % - Accent3 2 2 2 5 2 2" xfId="23716"/>
    <cellStyle name="20 % - Accent3 2 2 2 5 3" xfId="17431"/>
    <cellStyle name="20 % - Accent3 2 2 2 6" xfId="4069"/>
    <cellStyle name="20 % - Accent3 2 2 2 6 2" xfId="10357"/>
    <cellStyle name="20 % - Accent3 2 2 2 6 2 2" xfId="24501"/>
    <cellStyle name="20 % - Accent3 2 2 2 6 3" xfId="18216"/>
    <cellStyle name="20 % - Accent3 2 2 2 7" xfId="4858"/>
    <cellStyle name="20 % - Accent3 2 2 2 7 2" xfId="11146"/>
    <cellStyle name="20 % - Accent3 2 2 2 7 2 2" xfId="25290"/>
    <cellStyle name="20 % - Accent3 2 2 2 7 3" xfId="19005"/>
    <cellStyle name="20 % - Accent3 2 2 2 8" xfId="5647"/>
    <cellStyle name="20 % - Accent3 2 2 2 8 2" xfId="11932"/>
    <cellStyle name="20 % - Accent3 2 2 2 8 2 2" xfId="26076"/>
    <cellStyle name="20 % - Accent3 2 2 2 8 3" xfId="19791"/>
    <cellStyle name="20 % - Accent3 2 2 2 9" xfId="6433"/>
    <cellStyle name="20 % - Accent3 2 2 2 9 2" xfId="12718"/>
    <cellStyle name="20 % - Accent3 2 2 2 9 2 2" xfId="26862"/>
    <cellStyle name="20 % - Accent3 2 2 2 9 3" xfId="20577"/>
    <cellStyle name="20 % - Accent3 2 2 3" xfId="157"/>
    <cellStyle name="20 % - Accent3 2 2 3 10" xfId="7245"/>
    <cellStyle name="20 % - Accent3 2 2 3 10 2" xfId="13530"/>
    <cellStyle name="20 % - Accent3 2 2 3 10 2 2" xfId="27674"/>
    <cellStyle name="20 % - Accent3 2 2 3 10 3" xfId="21389"/>
    <cellStyle name="20 % - Accent3 2 2 3 11" xfId="8030"/>
    <cellStyle name="20 % - Accent3 2 2 3 11 2" xfId="22174"/>
    <cellStyle name="20 % - Accent3 2 2 3 12" xfId="1742"/>
    <cellStyle name="20 % - Accent3 2 2 3 12 2" xfId="15889"/>
    <cellStyle name="20 % - Accent3 2 2 3 13" xfId="14317"/>
    <cellStyle name="20 % - Accent3 2 2 3 2" xfId="353"/>
    <cellStyle name="20 % - Accent3 2 2 3 2 10" xfId="8226"/>
    <cellStyle name="20 % - Accent3 2 2 3 2 10 2" xfId="22370"/>
    <cellStyle name="20 % - Accent3 2 2 3 2 11" xfId="1938"/>
    <cellStyle name="20 % - Accent3 2 2 3 2 11 2" xfId="16085"/>
    <cellStyle name="20 % - Accent3 2 2 3 2 12" xfId="14513"/>
    <cellStyle name="20 % - Accent3 2 2 3 2 2" xfId="750"/>
    <cellStyle name="20 % - Accent3 2 2 3 2 2 10" xfId="2330"/>
    <cellStyle name="20 % - Accent3 2 2 3 2 2 10 2" xfId="16477"/>
    <cellStyle name="20 % - Accent3 2 2 3 2 2 11" xfId="14905"/>
    <cellStyle name="20 % - Accent3 2 2 3 2 2 2" xfId="1540"/>
    <cellStyle name="20 % - Accent3 2 2 3 2 2 2 2" xfId="9403"/>
    <cellStyle name="20 % - Accent3 2 2 3 2 2 2 2 2" xfId="23547"/>
    <cellStyle name="20 % - Accent3 2 2 3 2 2 2 3" xfId="3115"/>
    <cellStyle name="20 % - Accent3 2 2 3 2 2 2 3 2" xfId="17262"/>
    <cellStyle name="20 % - Accent3 2 2 3 2 2 2 4" xfId="15690"/>
    <cellStyle name="20 % - Accent3 2 2 3 2 2 3" xfId="3900"/>
    <cellStyle name="20 % - Accent3 2 2 3 2 2 3 2" xfId="10188"/>
    <cellStyle name="20 % - Accent3 2 2 3 2 2 3 2 2" xfId="24332"/>
    <cellStyle name="20 % - Accent3 2 2 3 2 2 3 3" xfId="18047"/>
    <cellStyle name="20 % - Accent3 2 2 3 2 2 4" xfId="4685"/>
    <cellStyle name="20 % - Accent3 2 2 3 2 2 4 2" xfId="10973"/>
    <cellStyle name="20 % - Accent3 2 2 3 2 2 4 2 2" xfId="25117"/>
    <cellStyle name="20 % - Accent3 2 2 3 2 2 4 3" xfId="18832"/>
    <cellStyle name="20 % - Accent3 2 2 3 2 2 5" xfId="5474"/>
    <cellStyle name="20 % - Accent3 2 2 3 2 2 5 2" xfId="11762"/>
    <cellStyle name="20 % - Accent3 2 2 3 2 2 5 2 2" xfId="25906"/>
    <cellStyle name="20 % - Accent3 2 2 3 2 2 5 3" xfId="19621"/>
    <cellStyle name="20 % - Accent3 2 2 3 2 2 6" xfId="6263"/>
    <cellStyle name="20 % - Accent3 2 2 3 2 2 6 2" xfId="12548"/>
    <cellStyle name="20 % - Accent3 2 2 3 2 2 6 2 2" xfId="26692"/>
    <cellStyle name="20 % - Accent3 2 2 3 2 2 6 3" xfId="20407"/>
    <cellStyle name="20 % - Accent3 2 2 3 2 2 7" xfId="7049"/>
    <cellStyle name="20 % - Accent3 2 2 3 2 2 7 2" xfId="13334"/>
    <cellStyle name="20 % - Accent3 2 2 3 2 2 7 2 2" xfId="27478"/>
    <cellStyle name="20 % - Accent3 2 2 3 2 2 7 3" xfId="21193"/>
    <cellStyle name="20 % - Accent3 2 2 3 2 2 8" xfId="7833"/>
    <cellStyle name="20 % - Accent3 2 2 3 2 2 8 2" xfId="14118"/>
    <cellStyle name="20 % - Accent3 2 2 3 2 2 8 2 2" xfId="28262"/>
    <cellStyle name="20 % - Accent3 2 2 3 2 2 8 3" xfId="21977"/>
    <cellStyle name="20 % - Accent3 2 2 3 2 2 9" xfId="8618"/>
    <cellStyle name="20 % - Accent3 2 2 3 2 2 9 2" xfId="22762"/>
    <cellStyle name="20 % - Accent3 2 2 3 2 3" xfId="1148"/>
    <cellStyle name="20 % - Accent3 2 2 3 2 3 2" xfId="9011"/>
    <cellStyle name="20 % - Accent3 2 2 3 2 3 2 2" xfId="23155"/>
    <cellStyle name="20 % - Accent3 2 2 3 2 3 3" xfId="2723"/>
    <cellStyle name="20 % - Accent3 2 2 3 2 3 3 2" xfId="16870"/>
    <cellStyle name="20 % - Accent3 2 2 3 2 3 4" xfId="15298"/>
    <cellStyle name="20 % - Accent3 2 2 3 2 4" xfId="3508"/>
    <cellStyle name="20 % - Accent3 2 2 3 2 4 2" xfId="9796"/>
    <cellStyle name="20 % - Accent3 2 2 3 2 4 2 2" xfId="23940"/>
    <cellStyle name="20 % - Accent3 2 2 3 2 4 3" xfId="17655"/>
    <cellStyle name="20 % - Accent3 2 2 3 2 5" xfId="4293"/>
    <cellStyle name="20 % - Accent3 2 2 3 2 5 2" xfId="10581"/>
    <cellStyle name="20 % - Accent3 2 2 3 2 5 2 2" xfId="24725"/>
    <cellStyle name="20 % - Accent3 2 2 3 2 5 3" xfId="18440"/>
    <cellStyle name="20 % - Accent3 2 2 3 2 6" xfId="5082"/>
    <cellStyle name="20 % - Accent3 2 2 3 2 6 2" xfId="11370"/>
    <cellStyle name="20 % - Accent3 2 2 3 2 6 2 2" xfId="25514"/>
    <cellStyle name="20 % - Accent3 2 2 3 2 6 3" xfId="19229"/>
    <cellStyle name="20 % - Accent3 2 2 3 2 7" xfId="5871"/>
    <cellStyle name="20 % - Accent3 2 2 3 2 7 2" xfId="12156"/>
    <cellStyle name="20 % - Accent3 2 2 3 2 7 2 2" xfId="26300"/>
    <cellStyle name="20 % - Accent3 2 2 3 2 7 3" xfId="20015"/>
    <cellStyle name="20 % - Accent3 2 2 3 2 8" xfId="6657"/>
    <cellStyle name="20 % - Accent3 2 2 3 2 8 2" xfId="12942"/>
    <cellStyle name="20 % - Accent3 2 2 3 2 8 2 2" xfId="27086"/>
    <cellStyle name="20 % - Accent3 2 2 3 2 8 3" xfId="20801"/>
    <cellStyle name="20 % - Accent3 2 2 3 2 9" xfId="7441"/>
    <cellStyle name="20 % - Accent3 2 2 3 2 9 2" xfId="13726"/>
    <cellStyle name="20 % - Accent3 2 2 3 2 9 2 2" xfId="27870"/>
    <cellStyle name="20 % - Accent3 2 2 3 2 9 3" xfId="21585"/>
    <cellStyle name="20 % - Accent3 2 2 3 3" xfId="554"/>
    <cellStyle name="20 % - Accent3 2 2 3 3 10" xfId="2134"/>
    <cellStyle name="20 % - Accent3 2 2 3 3 10 2" xfId="16281"/>
    <cellStyle name="20 % - Accent3 2 2 3 3 11" xfId="14709"/>
    <cellStyle name="20 % - Accent3 2 2 3 3 2" xfId="1344"/>
    <cellStyle name="20 % - Accent3 2 2 3 3 2 2" xfId="9207"/>
    <cellStyle name="20 % - Accent3 2 2 3 3 2 2 2" xfId="23351"/>
    <cellStyle name="20 % - Accent3 2 2 3 3 2 3" xfId="2919"/>
    <cellStyle name="20 % - Accent3 2 2 3 3 2 3 2" xfId="17066"/>
    <cellStyle name="20 % - Accent3 2 2 3 3 2 4" xfId="15494"/>
    <cellStyle name="20 % - Accent3 2 2 3 3 3" xfId="3704"/>
    <cellStyle name="20 % - Accent3 2 2 3 3 3 2" xfId="9992"/>
    <cellStyle name="20 % - Accent3 2 2 3 3 3 2 2" xfId="24136"/>
    <cellStyle name="20 % - Accent3 2 2 3 3 3 3" xfId="17851"/>
    <cellStyle name="20 % - Accent3 2 2 3 3 4" xfId="4489"/>
    <cellStyle name="20 % - Accent3 2 2 3 3 4 2" xfId="10777"/>
    <cellStyle name="20 % - Accent3 2 2 3 3 4 2 2" xfId="24921"/>
    <cellStyle name="20 % - Accent3 2 2 3 3 4 3" xfId="18636"/>
    <cellStyle name="20 % - Accent3 2 2 3 3 5" xfId="5278"/>
    <cellStyle name="20 % - Accent3 2 2 3 3 5 2" xfId="11566"/>
    <cellStyle name="20 % - Accent3 2 2 3 3 5 2 2" xfId="25710"/>
    <cellStyle name="20 % - Accent3 2 2 3 3 5 3" xfId="19425"/>
    <cellStyle name="20 % - Accent3 2 2 3 3 6" xfId="6067"/>
    <cellStyle name="20 % - Accent3 2 2 3 3 6 2" xfId="12352"/>
    <cellStyle name="20 % - Accent3 2 2 3 3 6 2 2" xfId="26496"/>
    <cellStyle name="20 % - Accent3 2 2 3 3 6 3" xfId="20211"/>
    <cellStyle name="20 % - Accent3 2 2 3 3 7" xfId="6853"/>
    <cellStyle name="20 % - Accent3 2 2 3 3 7 2" xfId="13138"/>
    <cellStyle name="20 % - Accent3 2 2 3 3 7 2 2" xfId="27282"/>
    <cellStyle name="20 % - Accent3 2 2 3 3 7 3" xfId="20997"/>
    <cellStyle name="20 % - Accent3 2 2 3 3 8" xfId="7637"/>
    <cellStyle name="20 % - Accent3 2 2 3 3 8 2" xfId="13922"/>
    <cellStyle name="20 % - Accent3 2 2 3 3 8 2 2" xfId="28066"/>
    <cellStyle name="20 % - Accent3 2 2 3 3 8 3" xfId="21781"/>
    <cellStyle name="20 % - Accent3 2 2 3 3 9" xfId="8422"/>
    <cellStyle name="20 % - Accent3 2 2 3 3 9 2" xfId="22566"/>
    <cellStyle name="20 % - Accent3 2 2 3 4" xfId="952"/>
    <cellStyle name="20 % - Accent3 2 2 3 4 2" xfId="8815"/>
    <cellStyle name="20 % - Accent3 2 2 3 4 2 2" xfId="22959"/>
    <cellStyle name="20 % - Accent3 2 2 3 4 3" xfId="2527"/>
    <cellStyle name="20 % - Accent3 2 2 3 4 3 2" xfId="16674"/>
    <cellStyle name="20 % - Accent3 2 2 3 4 4" xfId="15102"/>
    <cellStyle name="20 % - Accent3 2 2 3 5" xfId="3312"/>
    <cellStyle name="20 % - Accent3 2 2 3 5 2" xfId="9600"/>
    <cellStyle name="20 % - Accent3 2 2 3 5 2 2" xfId="23744"/>
    <cellStyle name="20 % - Accent3 2 2 3 5 3" xfId="17459"/>
    <cellStyle name="20 % - Accent3 2 2 3 6" xfId="4097"/>
    <cellStyle name="20 % - Accent3 2 2 3 6 2" xfId="10385"/>
    <cellStyle name="20 % - Accent3 2 2 3 6 2 2" xfId="24529"/>
    <cellStyle name="20 % - Accent3 2 2 3 6 3" xfId="18244"/>
    <cellStyle name="20 % - Accent3 2 2 3 7" xfId="4886"/>
    <cellStyle name="20 % - Accent3 2 2 3 7 2" xfId="11174"/>
    <cellStyle name="20 % - Accent3 2 2 3 7 2 2" xfId="25318"/>
    <cellStyle name="20 % - Accent3 2 2 3 7 3" xfId="19033"/>
    <cellStyle name="20 % - Accent3 2 2 3 8" xfId="5675"/>
    <cellStyle name="20 % - Accent3 2 2 3 8 2" xfId="11960"/>
    <cellStyle name="20 % - Accent3 2 2 3 8 2 2" xfId="26104"/>
    <cellStyle name="20 % - Accent3 2 2 3 8 3" xfId="19819"/>
    <cellStyle name="20 % - Accent3 2 2 3 9" xfId="6461"/>
    <cellStyle name="20 % - Accent3 2 2 3 9 2" xfId="12746"/>
    <cellStyle name="20 % - Accent3 2 2 3 9 2 2" xfId="26890"/>
    <cellStyle name="20 % - Accent3 2 2 3 9 3" xfId="20605"/>
    <cellStyle name="20 % - Accent3 2 2 4" xfId="185"/>
    <cellStyle name="20 % - Accent3 2 2 4 10" xfId="7273"/>
    <cellStyle name="20 % - Accent3 2 2 4 10 2" xfId="13558"/>
    <cellStyle name="20 % - Accent3 2 2 4 10 2 2" xfId="27702"/>
    <cellStyle name="20 % - Accent3 2 2 4 10 3" xfId="21417"/>
    <cellStyle name="20 % - Accent3 2 2 4 11" xfId="8058"/>
    <cellStyle name="20 % - Accent3 2 2 4 11 2" xfId="22202"/>
    <cellStyle name="20 % - Accent3 2 2 4 12" xfId="1770"/>
    <cellStyle name="20 % - Accent3 2 2 4 12 2" xfId="15917"/>
    <cellStyle name="20 % - Accent3 2 2 4 13" xfId="14345"/>
    <cellStyle name="20 % - Accent3 2 2 4 2" xfId="381"/>
    <cellStyle name="20 % - Accent3 2 2 4 2 10" xfId="8254"/>
    <cellStyle name="20 % - Accent3 2 2 4 2 10 2" xfId="22398"/>
    <cellStyle name="20 % - Accent3 2 2 4 2 11" xfId="1966"/>
    <cellStyle name="20 % - Accent3 2 2 4 2 11 2" xfId="16113"/>
    <cellStyle name="20 % - Accent3 2 2 4 2 12" xfId="14541"/>
    <cellStyle name="20 % - Accent3 2 2 4 2 2" xfId="778"/>
    <cellStyle name="20 % - Accent3 2 2 4 2 2 10" xfId="2358"/>
    <cellStyle name="20 % - Accent3 2 2 4 2 2 10 2" xfId="16505"/>
    <cellStyle name="20 % - Accent3 2 2 4 2 2 11" xfId="14933"/>
    <cellStyle name="20 % - Accent3 2 2 4 2 2 2" xfId="1568"/>
    <cellStyle name="20 % - Accent3 2 2 4 2 2 2 2" xfId="9431"/>
    <cellStyle name="20 % - Accent3 2 2 4 2 2 2 2 2" xfId="23575"/>
    <cellStyle name="20 % - Accent3 2 2 4 2 2 2 3" xfId="3143"/>
    <cellStyle name="20 % - Accent3 2 2 4 2 2 2 3 2" xfId="17290"/>
    <cellStyle name="20 % - Accent3 2 2 4 2 2 2 4" xfId="15718"/>
    <cellStyle name="20 % - Accent3 2 2 4 2 2 3" xfId="3928"/>
    <cellStyle name="20 % - Accent3 2 2 4 2 2 3 2" xfId="10216"/>
    <cellStyle name="20 % - Accent3 2 2 4 2 2 3 2 2" xfId="24360"/>
    <cellStyle name="20 % - Accent3 2 2 4 2 2 3 3" xfId="18075"/>
    <cellStyle name="20 % - Accent3 2 2 4 2 2 4" xfId="4713"/>
    <cellStyle name="20 % - Accent3 2 2 4 2 2 4 2" xfId="11001"/>
    <cellStyle name="20 % - Accent3 2 2 4 2 2 4 2 2" xfId="25145"/>
    <cellStyle name="20 % - Accent3 2 2 4 2 2 4 3" xfId="18860"/>
    <cellStyle name="20 % - Accent3 2 2 4 2 2 5" xfId="5502"/>
    <cellStyle name="20 % - Accent3 2 2 4 2 2 5 2" xfId="11790"/>
    <cellStyle name="20 % - Accent3 2 2 4 2 2 5 2 2" xfId="25934"/>
    <cellStyle name="20 % - Accent3 2 2 4 2 2 5 3" xfId="19649"/>
    <cellStyle name="20 % - Accent3 2 2 4 2 2 6" xfId="6291"/>
    <cellStyle name="20 % - Accent3 2 2 4 2 2 6 2" xfId="12576"/>
    <cellStyle name="20 % - Accent3 2 2 4 2 2 6 2 2" xfId="26720"/>
    <cellStyle name="20 % - Accent3 2 2 4 2 2 6 3" xfId="20435"/>
    <cellStyle name="20 % - Accent3 2 2 4 2 2 7" xfId="7077"/>
    <cellStyle name="20 % - Accent3 2 2 4 2 2 7 2" xfId="13362"/>
    <cellStyle name="20 % - Accent3 2 2 4 2 2 7 2 2" xfId="27506"/>
    <cellStyle name="20 % - Accent3 2 2 4 2 2 7 3" xfId="21221"/>
    <cellStyle name="20 % - Accent3 2 2 4 2 2 8" xfId="7861"/>
    <cellStyle name="20 % - Accent3 2 2 4 2 2 8 2" xfId="14146"/>
    <cellStyle name="20 % - Accent3 2 2 4 2 2 8 2 2" xfId="28290"/>
    <cellStyle name="20 % - Accent3 2 2 4 2 2 8 3" xfId="22005"/>
    <cellStyle name="20 % - Accent3 2 2 4 2 2 9" xfId="8646"/>
    <cellStyle name="20 % - Accent3 2 2 4 2 2 9 2" xfId="22790"/>
    <cellStyle name="20 % - Accent3 2 2 4 2 3" xfId="1176"/>
    <cellStyle name="20 % - Accent3 2 2 4 2 3 2" xfId="9039"/>
    <cellStyle name="20 % - Accent3 2 2 4 2 3 2 2" xfId="23183"/>
    <cellStyle name="20 % - Accent3 2 2 4 2 3 3" xfId="2751"/>
    <cellStyle name="20 % - Accent3 2 2 4 2 3 3 2" xfId="16898"/>
    <cellStyle name="20 % - Accent3 2 2 4 2 3 4" xfId="15326"/>
    <cellStyle name="20 % - Accent3 2 2 4 2 4" xfId="3536"/>
    <cellStyle name="20 % - Accent3 2 2 4 2 4 2" xfId="9824"/>
    <cellStyle name="20 % - Accent3 2 2 4 2 4 2 2" xfId="23968"/>
    <cellStyle name="20 % - Accent3 2 2 4 2 4 3" xfId="17683"/>
    <cellStyle name="20 % - Accent3 2 2 4 2 5" xfId="4321"/>
    <cellStyle name="20 % - Accent3 2 2 4 2 5 2" xfId="10609"/>
    <cellStyle name="20 % - Accent3 2 2 4 2 5 2 2" xfId="24753"/>
    <cellStyle name="20 % - Accent3 2 2 4 2 5 3" xfId="18468"/>
    <cellStyle name="20 % - Accent3 2 2 4 2 6" xfId="5110"/>
    <cellStyle name="20 % - Accent3 2 2 4 2 6 2" xfId="11398"/>
    <cellStyle name="20 % - Accent3 2 2 4 2 6 2 2" xfId="25542"/>
    <cellStyle name="20 % - Accent3 2 2 4 2 6 3" xfId="19257"/>
    <cellStyle name="20 % - Accent3 2 2 4 2 7" xfId="5899"/>
    <cellStyle name="20 % - Accent3 2 2 4 2 7 2" xfId="12184"/>
    <cellStyle name="20 % - Accent3 2 2 4 2 7 2 2" xfId="26328"/>
    <cellStyle name="20 % - Accent3 2 2 4 2 7 3" xfId="20043"/>
    <cellStyle name="20 % - Accent3 2 2 4 2 8" xfId="6685"/>
    <cellStyle name="20 % - Accent3 2 2 4 2 8 2" xfId="12970"/>
    <cellStyle name="20 % - Accent3 2 2 4 2 8 2 2" xfId="27114"/>
    <cellStyle name="20 % - Accent3 2 2 4 2 8 3" xfId="20829"/>
    <cellStyle name="20 % - Accent3 2 2 4 2 9" xfId="7469"/>
    <cellStyle name="20 % - Accent3 2 2 4 2 9 2" xfId="13754"/>
    <cellStyle name="20 % - Accent3 2 2 4 2 9 2 2" xfId="27898"/>
    <cellStyle name="20 % - Accent3 2 2 4 2 9 3" xfId="21613"/>
    <cellStyle name="20 % - Accent3 2 2 4 3" xfId="582"/>
    <cellStyle name="20 % - Accent3 2 2 4 3 10" xfId="2162"/>
    <cellStyle name="20 % - Accent3 2 2 4 3 10 2" xfId="16309"/>
    <cellStyle name="20 % - Accent3 2 2 4 3 11" xfId="14737"/>
    <cellStyle name="20 % - Accent3 2 2 4 3 2" xfId="1372"/>
    <cellStyle name="20 % - Accent3 2 2 4 3 2 2" xfId="9235"/>
    <cellStyle name="20 % - Accent3 2 2 4 3 2 2 2" xfId="23379"/>
    <cellStyle name="20 % - Accent3 2 2 4 3 2 3" xfId="2947"/>
    <cellStyle name="20 % - Accent3 2 2 4 3 2 3 2" xfId="17094"/>
    <cellStyle name="20 % - Accent3 2 2 4 3 2 4" xfId="15522"/>
    <cellStyle name="20 % - Accent3 2 2 4 3 3" xfId="3732"/>
    <cellStyle name="20 % - Accent3 2 2 4 3 3 2" xfId="10020"/>
    <cellStyle name="20 % - Accent3 2 2 4 3 3 2 2" xfId="24164"/>
    <cellStyle name="20 % - Accent3 2 2 4 3 3 3" xfId="17879"/>
    <cellStyle name="20 % - Accent3 2 2 4 3 4" xfId="4517"/>
    <cellStyle name="20 % - Accent3 2 2 4 3 4 2" xfId="10805"/>
    <cellStyle name="20 % - Accent3 2 2 4 3 4 2 2" xfId="24949"/>
    <cellStyle name="20 % - Accent3 2 2 4 3 4 3" xfId="18664"/>
    <cellStyle name="20 % - Accent3 2 2 4 3 5" xfId="5306"/>
    <cellStyle name="20 % - Accent3 2 2 4 3 5 2" xfId="11594"/>
    <cellStyle name="20 % - Accent3 2 2 4 3 5 2 2" xfId="25738"/>
    <cellStyle name="20 % - Accent3 2 2 4 3 5 3" xfId="19453"/>
    <cellStyle name="20 % - Accent3 2 2 4 3 6" xfId="6095"/>
    <cellStyle name="20 % - Accent3 2 2 4 3 6 2" xfId="12380"/>
    <cellStyle name="20 % - Accent3 2 2 4 3 6 2 2" xfId="26524"/>
    <cellStyle name="20 % - Accent3 2 2 4 3 6 3" xfId="20239"/>
    <cellStyle name="20 % - Accent3 2 2 4 3 7" xfId="6881"/>
    <cellStyle name="20 % - Accent3 2 2 4 3 7 2" xfId="13166"/>
    <cellStyle name="20 % - Accent3 2 2 4 3 7 2 2" xfId="27310"/>
    <cellStyle name="20 % - Accent3 2 2 4 3 7 3" xfId="21025"/>
    <cellStyle name="20 % - Accent3 2 2 4 3 8" xfId="7665"/>
    <cellStyle name="20 % - Accent3 2 2 4 3 8 2" xfId="13950"/>
    <cellStyle name="20 % - Accent3 2 2 4 3 8 2 2" xfId="28094"/>
    <cellStyle name="20 % - Accent3 2 2 4 3 8 3" xfId="21809"/>
    <cellStyle name="20 % - Accent3 2 2 4 3 9" xfId="8450"/>
    <cellStyle name="20 % - Accent3 2 2 4 3 9 2" xfId="22594"/>
    <cellStyle name="20 % - Accent3 2 2 4 4" xfId="980"/>
    <cellStyle name="20 % - Accent3 2 2 4 4 2" xfId="8843"/>
    <cellStyle name="20 % - Accent3 2 2 4 4 2 2" xfId="22987"/>
    <cellStyle name="20 % - Accent3 2 2 4 4 3" xfId="2555"/>
    <cellStyle name="20 % - Accent3 2 2 4 4 3 2" xfId="16702"/>
    <cellStyle name="20 % - Accent3 2 2 4 4 4" xfId="15130"/>
    <cellStyle name="20 % - Accent3 2 2 4 5" xfId="3340"/>
    <cellStyle name="20 % - Accent3 2 2 4 5 2" xfId="9628"/>
    <cellStyle name="20 % - Accent3 2 2 4 5 2 2" xfId="23772"/>
    <cellStyle name="20 % - Accent3 2 2 4 5 3" xfId="17487"/>
    <cellStyle name="20 % - Accent3 2 2 4 6" xfId="4125"/>
    <cellStyle name="20 % - Accent3 2 2 4 6 2" xfId="10413"/>
    <cellStyle name="20 % - Accent3 2 2 4 6 2 2" xfId="24557"/>
    <cellStyle name="20 % - Accent3 2 2 4 6 3" xfId="18272"/>
    <cellStyle name="20 % - Accent3 2 2 4 7" xfId="4914"/>
    <cellStyle name="20 % - Accent3 2 2 4 7 2" xfId="11202"/>
    <cellStyle name="20 % - Accent3 2 2 4 7 2 2" xfId="25346"/>
    <cellStyle name="20 % - Accent3 2 2 4 7 3" xfId="19061"/>
    <cellStyle name="20 % - Accent3 2 2 4 8" xfId="5703"/>
    <cellStyle name="20 % - Accent3 2 2 4 8 2" xfId="11988"/>
    <cellStyle name="20 % - Accent3 2 2 4 8 2 2" xfId="26132"/>
    <cellStyle name="20 % - Accent3 2 2 4 8 3" xfId="19847"/>
    <cellStyle name="20 % - Accent3 2 2 4 9" xfId="6489"/>
    <cellStyle name="20 % - Accent3 2 2 4 9 2" xfId="12774"/>
    <cellStyle name="20 % - Accent3 2 2 4 9 2 2" xfId="26918"/>
    <cellStyle name="20 % - Accent3 2 2 4 9 3" xfId="20633"/>
    <cellStyle name="20 % - Accent3 2 2 5" xfId="213"/>
    <cellStyle name="20 % - Accent3 2 2 5 10" xfId="7301"/>
    <cellStyle name="20 % - Accent3 2 2 5 10 2" xfId="13586"/>
    <cellStyle name="20 % - Accent3 2 2 5 10 2 2" xfId="27730"/>
    <cellStyle name="20 % - Accent3 2 2 5 10 3" xfId="21445"/>
    <cellStyle name="20 % - Accent3 2 2 5 11" xfId="8086"/>
    <cellStyle name="20 % - Accent3 2 2 5 11 2" xfId="22230"/>
    <cellStyle name="20 % - Accent3 2 2 5 12" xfId="1798"/>
    <cellStyle name="20 % - Accent3 2 2 5 12 2" xfId="15945"/>
    <cellStyle name="20 % - Accent3 2 2 5 13" xfId="14373"/>
    <cellStyle name="20 % - Accent3 2 2 5 2" xfId="409"/>
    <cellStyle name="20 % - Accent3 2 2 5 2 10" xfId="8282"/>
    <cellStyle name="20 % - Accent3 2 2 5 2 10 2" xfId="22426"/>
    <cellStyle name="20 % - Accent3 2 2 5 2 11" xfId="1994"/>
    <cellStyle name="20 % - Accent3 2 2 5 2 11 2" xfId="16141"/>
    <cellStyle name="20 % - Accent3 2 2 5 2 12" xfId="14569"/>
    <cellStyle name="20 % - Accent3 2 2 5 2 2" xfId="806"/>
    <cellStyle name="20 % - Accent3 2 2 5 2 2 10" xfId="2386"/>
    <cellStyle name="20 % - Accent3 2 2 5 2 2 10 2" xfId="16533"/>
    <cellStyle name="20 % - Accent3 2 2 5 2 2 11" xfId="14961"/>
    <cellStyle name="20 % - Accent3 2 2 5 2 2 2" xfId="1596"/>
    <cellStyle name="20 % - Accent3 2 2 5 2 2 2 2" xfId="9459"/>
    <cellStyle name="20 % - Accent3 2 2 5 2 2 2 2 2" xfId="23603"/>
    <cellStyle name="20 % - Accent3 2 2 5 2 2 2 3" xfId="3171"/>
    <cellStyle name="20 % - Accent3 2 2 5 2 2 2 3 2" xfId="17318"/>
    <cellStyle name="20 % - Accent3 2 2 5 2 2 2 4" xfId="15746"/>
    <cellStyle name="20 % - Accent3 2 2 5 2 2 3" xfId="3956"/>
    <cellStyle name="20 % - Accent3 2 2 5 2 2 3 2" xfId="10244"/>
    <cellStyle name="20 % - Accent3 2 2 5 2 2 3 2 2" xfId="24388"/>
    <cellStyle name="20 % - Accent3 2 2 5 2 2 3 3" xfId="18103"/>
    <cellStyle name="20 % - Accent3 2 2 5 2 2 4" xfId="4741"/>
    <cellStyle name="20 % - Accent3 2 2 5 2 2 4 2" xfId="11029"/>
    <cellStyle name="20 % - Accent3 2 2 5 2 2 4 2 2" xfId="25173"/>
    <cellStyle name="20 % - Accent3 2 2 5 2 2 4 3" xfId="18888"/>
    <cellStyle name="20 % - Accent3 2 2 5 2 2 5" xfId="5530"/>
    <cellStyle name="20 % - Accent3 2 2 5 2 2 5 2" xfId="11818"/>
    <cellStyle name="20 % - Accent3 2 2 5 2 2 5 2 2" xfId="25962"/>
    <cellStyle name="20 % - Accent3 2 2 5 2 2 5 3" xfId="19677"/>
    <cellStyle name="20 % - Accent3 2 2 5 2 2 6" xfId="6319"/>
    <cellStyle name="20 % - Accent3 2 2 5 2 2 6 2" xfId="12604"/>
    <cellStyle name="20 % - Accent3 2 2 5 2 2 6 2 2" xfId="26748"/>
    <cellStyle name="20 % - Accent3 2 2 5 2 2 6 3" xfId="20463"/>
    <cellStyle name="20 % - Accent3 2 2 5 2 2 7" xfId="7105"/>
    <cellStyle name="20 % - Accent3 2 2 5 2 2 7 2" xfId="13390"/>
    <cellStyle name="20 % - Accent3 2 2 5 2 2 7 2 2" xfId="27534"/>
    <cellStyle name="20 % - Accent3 2 2 5 2 2 7 3" xfId="21249"/>
    <cellStyle name="20 % - Accent3 2 2 5 2 2 8" xfId="7889"/>
    <cellStyle name="20 % - Accent3 2 2 5 2 2 8 2" xfId="14174"/>
    <cellStyle name="20 % - Accent3 2 2 5 2 2 8 2 2" xfId="28318"/>
    <cellStyle name="20 % - Accent3 2 2 5 2 2 8 3" xfId="22033"/>
    <cellStyle name="20 % - Accent3 2 2 5 2 2 9" xfId="8674"/>
    <cellStyle name="20 % - Accent3 2 2 5 2 2 9 2" xfId="22818"/>
    <cellStyle name="20 % - Accent3 2 2 5 2 3" xfId="1204"/>
    <cellStyle name="20 % - Accent3 2 2 5 2 3 2" xfId="9067"/>
    <cellStyle name="20 % - Accent3 2 2 5 2 3 2 2" xfId="23211"/>
    <cellStyle name="20 % - Accent3 2 2 5 2 3 3" xfId="2779"/>
    <cellStyle name="20 % - Accent3 2 2 5 2 3 3 2" xfId="16926"/>
    <cellStyle name="20 % - Accent3 2 2 5 2 3 4" xfId="15354"/>
    <cellStyle name="20 % - Accent3 2 2 5 2 4" xfId="3564"/>
    <cellStyle name="20 % - Accent3 2 2 5 2 4 2" xfId="9852"/>
    <cellStyle name="20 % - Accent3 2 2 5 2 4 2 2" xfId="23996"/>
    <cellStyle name="20 % - Accent3 2 2 5 2 4 3" xfId="17711"/>
    <cellStyle name="20 % - Accent3 2 2 5 2 5" xfId="4349"/>
    <cellStyle name="20 % - Accent3 2 2 5 2 5 2" xfId="10637"/>
    <cellStyle name="20 % - Accent3 2 2 5 2 5 2 2" xfId="24781"/>
    <cellStyle name="20 % - Accent3 2 2 5 2 5 3" xfId="18496"/>
    <cellStyle name="20 % - Accent3 2 2 5 2 6" xfId="5138"/>
    <cellStyle name="20 % - Accent3 2 2 5 2 6 2" xfId="11426"/>
    <cellStyle name="20 % - Accent3 2 2 5 2 6 2 2" xfId="25570"/>
    <cellStyle name="20 % - Accent3 2 2 5 2 6 3" xfId="19285"/>
    <cellStyle name="20 % - Accent3 2 2 5 2 7" xfId="5927"/>
    <cellStyle name="20 % - Accent3 2 2 5 2 7 2" xfId="12212"/>
    <cellStyle name="20 % - Accent3 2 2 5 2 7 2 2" xfId="26356"/>
    <cellStyle name="20 % - Accent3 2 2 5 2 7 3" xfId="20071"/>
    <cellStyle name="20 % - Accent3 2 2 5 2 8" xfId="6713"/>
    <cellStyle name="20 % - Accent3 2 2 5 2 8 2" xfId="12998"/>
    <cellStyle name="20 % - Accent3 2 2 5 2 8 2 2" xfId="27142"/>
    <cellStyle name="20 % - Accent3 2 2 5 2 8 3" xfId="20857"/>
    <cellStyle name="20 % - Accent3 2 2 5 2 9" xfId="7497"/>
    <cellStyle name="20 % - Accent3 2 2 5 2 9 2" xfId="13782"/>
    <cellStyle name="20 % - Accent3 2 2 5 2 9 2 2" xfId="27926"/>
    <cellStyle name="20 % - Accent3 2 2 5 2 9 3" xfId="21641"/>
    <cellStyle name="20 % - Accent3 2 2 5 3" xfId="610"/>
    <cellStyle name="20 % - Accent3 2 2 5 3 10" xfId="2190"/>
    <cellStyle name="20 % - Accent3 2 2 5 3 10 2" xfId="16337"/>
    <cellStyle name="20 % - Accent3 2 2 5 3 11" xfId="14765"/>
    <cellStyle name="20 % - Accent3 2 2 5 3 2" xfId="1400"/>
    <cellStyle name="20 % - Accent3 2 2 5 3 2 2" xfId="9263"/>
    <cellStyle name="20 % - Accent3 2 2 5 3 2 2 2" xfId="23407"/>
    <cellStyle name="20 % - Accent3 2 2 5 3 2 3" xfId="2975"/>
    <cellStyle name="20 % - Accent3 2 2 5 3 2 3 2" xfId="17122"/>
    <cellStyle name="20 % - Accent3 2 2 5 3 2 4" xfId="15550"/>
    <cellStyle name="20 % - Accent3 2 2 5 3 3" xfId="3760"/>
    <cellStyle name="20 % - Accent3 2 2 5 3 3 2" xfId="10048"/>
    <cellStyle name="20 % - Accent3 2 2 5 3 3 2 2" xfId="24192"/>
    <cellStyle name="20 % - Accent3 2 2 5 3 3 3" xfId="17907"/>
    <cellStyle name="20 % - Accent3 2 2 5 3 4" xfId="4545"/>
    <cellStyle name="20 % - Accent3 2 2 5 3 4 2" xfId="10833"/>
    <cellStyle name="20 % - Accent3 2 2 5 3 4 2 2" xfId="24977"/>
    <cellStyle name="20 % - Accent3 2 2 5 3 4 3" xfId="18692"/>
    <cellStyle name="20 % - Accent3 2 2 5 3 5" xfId="5334"/>
    <cellStyle name="20 % - Accent3 2 2 5 3 5 2" xfId="11622"/>
    <cellStyle name="20 % - Accent3 2 2 5 3 5 2 2" xfId="25766"/>
    <cellStyle name="20 % - Accent3 2 2 5 3 5 3" xfId="19481"/>
    <cellStyle name="20 % - Accent3 2 2 5 3 6" xfId="6123"/>
    <cellStyle name="20 % - Accent3 2 2 5 3 6 2" xfId="12408"/>
    <cellStyle name="20 % - Accent3 2 2 5 3 6 2 2" xfId="26552"/>
    <cellStyle name="20 % - Accent3 2 2 5 3 6 3" xfId="20267"/>
    <cellStyle name="20 % - Accent3 2 2 5 3 7" xfId="6909"/>
    <cellStyle name="20 % - Accent3 2 2 5 3 7 2" xfId="13194"/>
    <cellStyle name="20 % - Accent3 2 2 5 3 7 2 2" xfId="27338"/>
    <cellStyle name="20 % - Accent3 2 2 5 3 7 3" xfId="21053"/>
    <cellStyle name="20 % - Accent3 2 2 5 3 8" xfId="7693"/>
    <cellStyle name="20 % - Accent3 2 2 5 3 8 2" xfId="13978"/>
    <cellStyle name="20 % - Accent3 2 2 5 3 8 2 2" xfId="28122"/>
    <cellStyle name="20 % - Accent3 2 2 5 3 8 3" xfId="21837"/>
    <cellStyle name="20 % - Accent3 2 2 5 3 9" xfId="8478"/>
    <cellStyle name="20 % - Accent3 2 2 5 3 9 2" xfId="22622"/>
    <cellStyle name="20 % - Accent3 2 2 5 4" xfId="1008"/>
    <cellStyle name="20 % - Accent3 2 2 5 4 2" xfId="8871"/>
    <cellStyle name="20 % - Accent3 2 2 5 4 2 2" xfId="23015"/>
    <cellStyle name="20 % - Accent3 2 2 5 4 3" xfId="2583"/>
    <cellStyle name="20 % - Accent3 2 2 5 4 3 2" xfId="16730"/>
    <cellStyle name="20 % - Accent3 2 2 5 4 4" xfId="15158"/>
    <cellStyle name="20 % - Accent3 2 2 5 5" xfId="3368"/>
    <cellStyle name="20 % - Accent3 2 2 5 5 2" xfId="9656"/>
    <cellStyle name="20 % - Accent3 2 2 5 5 2 2" xfId="23800"/>
    <cellStyle name="20 % - Accent3 2 2 5 5 3" xfId="17515"/>
    <cellStyle name="20 % - Accent3 2 2 5 6" xfId="4153"/>
    <cellStyle name="20 % - Accent3 2 2 5 6 2" xfId="10441"/>
    <cellStyle name="20 % - Accent3 2 2 5 6 2 2" xfId="24585"/>
    <cellStyle name="20 % - Accent3 2 2 5 6 3" xfId="18300"/>
    <cellStyle name="20 % - Accent3 2 2 5 7" xfId="4942"/>
    <cellStyle name="20 % - Accent3 2 2 5 7 2" xfId="11230"/>
    <cellStyle name="20 % - Accent3 2 2 5 7 2 2" xfId="25374"/>
    <cellStyle name="20 % - Accent3 2 2 5 7 3" xfId="19089"/>
    <cellStyle name="20 % - Accent3 2 2 5 8" xfId="5731"/>
    <cellStyle name="20 % - Accent3 2 2 5 8 2" xfId="12016"/>
    <cellStyle name="20 % - Accent3 2 2 5 8 2 2" xfId="26160"/>
    <cellStyle name="20 % - Accent3 2 2 5 8 3" xfId="19875"/>
    <cellStyle name="20 % - Accent3 2 2 5 9" xfId="6517"/>
    <cellStyle name="20 % - Accent3 2 2 5 9 2" xfId="12802"/>
    <cellStyle name="20 % - Accent3 2 2 5 9 2 2" xfId="26946"/>
    <cellStyle name="20 % - Accent3 2 2 5 9 3" xfId="20661"/>
    <cellStyle name="20 % - Accent3 2 2 6" xfId="241"/>
    <cellStyle name="20 % - Accent3 2 2 6 10" xfId="7329"/>
    <cellStyle name="20 % - Accent3 2 2 6 10 2" xfId="13614"/>
    <cellStyle name="20 % - Accent3 2 2 6 10 2 2" xfId="27758"/>
    <cellStyle name="20 % - Accent3 2 2 6 10 3" xfId="21473"/>
    <cellStyle name="20 % - Accent3 2 2 6 11" xfId="8114"/>
    <cellStyle name="20 % - Accent3 2 2 6 11 2" xfId="22258"/>
    <cellStyle name="20 % - Accent3 2 2 6 12" xfId="1826"/>
    <cellStyle name="20 % - Accent3 2 2 6 12 2" xfId="15973"/>
    <cellStyle name="20 % - Accent3 2 2 6 13" xfId="14401"/>
    <cellStyle name="20 % - Accent3 2 2 6 2" xfId="437"/>
    <cellStyle name="20 % - Accent3 2 2 6 2 10" xfId="8310"/>
    <cellStyle name="20 % - Accent3 2 2 6 2 10 2" xfId="22454"/>
    <cellStyle name="20 % - Accent3 2 2 6 2 11" xfId="2022"/>
    <cellStyle name="20 % - Accent3 2 2 6 2 11 2" xfId="16169"/>
    <cellStyle name="20 % - Accent3 2 2 6 2 12" xfId="14597"/>
    <cellStyle name="20 % - Accent3 2 2 6 2 2" xfId="834"/>
    <cellStyle name="20 % - Accent3 2 2 6 2 2 10" xfId="2414"/>
    <cellStyle name="20 % - Accent3 2 2 6 2 2 10 2" xfId="16561"/>
    <cellStyle name="20 % - Accent3 2 2 6 2 2 11" xfId="14989"/>
    <cellStyle name="20 % - Accent3 2 2 6 2 2 2" xfId="1624"/>
    <cellStyle name="20 % - Accent3 2 2 6 2 2 2 2" xfId="9487"/>
    <cellStyle name="20 % - Accent3 2 2 6 2 2 2 2 2" xfId="23631"/>
    <cellStyle name="20 % - Accent3 2 2 6 2 2 2 3" xfId="3199"/>
    <cellStyle name="20 % - Accent3 2 2 6 2 2 2 3 2" xfId="17346"/>
    <cellStyle name="20 % - Accent3 2 2 6 2 2 2 4" xfId="15774"/>
    <cellStyle name="20 % - Accent3 2 2 6 2 2 3" xfId="3984"/>
    <cellStyle name="20 % - Accent3 2 2 6 2 2 3 2" xfId="10272"/>
    <cellStyle name="20 % - Accent3 2 2 6 2 2 3 2 2" xfId="24416"/>
    <cellStyle name="20 % - Accent3 2 2 6 2 2 3 3" xfId="18131"/>
    <cellStyle name="20 % - Accent3 2 2 6 2 2 4" xfId="4769"/>
    <cellStyle name="20 % - Accent3 2 2 6 2 2 4 2" xfId="11057"/>
    <cellStyle name="20 % - Accent3 2 2 6 2 2 4 2 2" xfId="25201"/>
    <cellStyle name="20 % - Accent3 2 2 6 2 2 4 3" xfId="18916"/>
    <cellStyle name="20 % - Accent3 2 2 6 2 2 5" xfId="5558"/>
    <cellStyle name="20 % - Accent3 2 2 6 2 2 5 2" xfId="11846"/>
    <cellStyle name="20 % - Accent3 2 2 6 2 2 5 2 2" xfId="25990"/>
    <cellStyle name="20 % - Accent3 2 2 6 2 2 5 3" xfId="19705"/>
    <cellStyle name="20 % - Accent3 2 2 6 2 2 6" xfId="6347"/>
    <cellStyle name="20 % - Accent3 2 2 6 2 2 6 2" xfId="12632"/>
    <cellStyle name="20 % - Accent3 2 2 6 2 2 6 2 2" xfId="26776"/>
    <cellStyle name="20 % - Accent3 2 2 6 2 2 6 3" xfId="20491"/>
    <cellStyle name="20 % - Accent3 2 2 6 2 2 7" xfId="7133"/>
    <cellStyle name="20 % - Accent3 2 2 6 2 2 7 2" xfId="13418"/>
    <cellStyle name="20 % - Accent3 2 2 6 2 2 7 2 2" xfId="27562"/>
    <cellStyle name="20 % - Accent3 2 2 6 2 2 7 3" xfId="21277"/>
    <cellStyle name="20 % - Accent3 2 2 6 2 2 8" xfId="7917"/>
    <cellStyle name="20 % - Accent3 2 2 6 2 2 8 2" xfId="14202"/>
    <cellStyle name="20 % - Accent3 2 2 6 2 2 8 2 2" xfId="28346"/>
    <cellStyle name="20 % - Accent3 2 2 6 2 2 8 3" xfId="22061"/>
    <cellStyle name="20 % - Accent3 2 2 6 2 2 9" xfId="8702"/>
    <cellStyle name="20 % - Accent3 2 2 6 2 2 9 2" xfId="22846"/>
    <cellStyle name="20 % - Accent3 2 2 6 2 3" xfId="1232"/>
    <cellStyle name="20 % - Accent3 2 2 6 2 3 2" xfId="9095"/>
    <cellStyle name="20 % - Accent3 2 2 6 2 3 2 2" xfId="23239"/>
    <cellStyle name="20 % - Accent3 2 2 6 2 3 3" xfId="2807"/>
    <cellStyle name="20 % - Accent3 2 2 6 2 3 3 2" xfId="16954"/>
    <cellStyle name="20 % - Accent3 2 2 6 2 3 4" xfId="15382"/>
    <cellStyle name="20 % - Accent3 2 2 6 2 4" xfId="3592"/>
    <cellStyle name="20 % - Accent3 2 2 6 2 4 2" xfId="9880"/>
    <cellStyle name="20 % - Accent3 2 2 6 2 4 2 2" xfId="24024"/>
    <cellStyle name="20 % - Accent3 2 2 6 2 4 3" xfId="17739"/>
    <cellStyle name="20 % - Accent3 2 2 6 2 5" xfId="4377"/>
    <cellStyle name="20 % - Accent3 2 2 6 2 5 2" xfId="10665"/>
    <cellStyle name="20 % - Accent3 2 2 6 2 5 2 2" xfId="24809"/>
    <cellStyle name="20 % - Accent3 2 2 6 2 5 3" xfId="18524"/>
    <cellStyle name="20 % - Accent3 2 2 6 2 6" xfId="5166"/>
    <cellStyle name="20 % - Accent3 2 2 6 2 6 2" xfId="11454"/>
    <cellStyle name="20 % - Accent3 2 2 6 2 6 2 2" xfId="25598"/>
    <cellStyle name="20 % - Accent3 2 2 6 2 6 3" xfId="19313"/>
    <cellStyle name="20 % - Accent3 2 2 6 2 7" xfId="5955"/>
    <cellStyle name="20 % - Accent3 2 2 6 2 7 2" xfId="12240"/>
    <cellStyle name="20 % - Accent3 2 2 6 2 7 2 2" xfId="26384"/>
    <cellStyle name="20 % - Accent3 2 2 6 2 7 3" xfId="20099"/>
    <cellStyle name="20 % - Accent3 2 2 6 2 8" xfId="6741"/>
    <cellStyle name="20 % - Accent3 2 2 6 2 8 2" xfId="13026"/>
    <cellStyle name="20 % - Accent3 2 2 6 2 8 2 2" xfId="27170"/>
    <cellStyle name="20 % - Accent3 2 2 6 2 8 3" xfId="20885"/>
    <cellStyle name="20 % - Accent3 2 2 6 2 9" xfId="7525"/>
    <cellStyle name="20 % - Accent3 2 2 6 2 9 2" xfId="13810"/>
    <cellStyle name="20 % - Accent3 2 2 6 2 9 2 2" xfId="27954"/>
    <cellStyle name="20 % - Accent3 2 2 6 2 9 3" xfId="21669"/>
    <cellStyle name="20 % - Accent3 2 2 6 3" xfId="638"/>
    <cellStyle name="20 % - Accent3 2 2 6 3 10" xfId="2218"/>
    <cellStyle name="20 % - Accent3 2 2 6 3 10 2" xfId="16365"/>
    <cellStyle name="20 % - Accent3 2 2 6 3 11" xfId="14793"/>
    <cellStyle name="20 % - Accent3 2 2 6 3 2" xfId="1428"/>
    <cellStyle name="20 % - Accent3 2 2 6 3 2 2" xfId="9291"/>
    <cellStyle name="20 % - Accent3 2 2 6 3 2 2 2" xfId="23435"/>
    <cellStyle name="20 % - Accent3 2 2 6 3 2 3" xfId="3003"/>
    <cellStyle name="20 % - Accent3 2 2 6 3 2 3 2" xfId="17150"/>
    <cellStyle name="20 % - Accent3 2 2 6 3 2 4" xfId="15578"/>
    <cellStyle name="20 % - Accent3 2 2 6 3 3" xfId="3788"/>
    <cellStyle name="20 % - Accent3 2 2 6 3 3 2" xfId="10076"/>
    <cellStyle name="20 % - Accent3 2 2 6 3 3 2 2" xfId="24220"/>
    <cellStyle name="20 % - Accent3 2 2 6 3 3 3" xfId="17935"/>
    <cellStyle name="20 % - Accent3 2 2 6 3 4" xfId="4573"/>
    <cellStyle name="20 % - Accent3 2 2 6 3 4 2" xfId="10861"/>
    <cellStyle name="20 % - Accent3 2 2 6 3 4 2 2" xfId="25005"/>
    <cellStyle name="20 % - Accent3 2 2 6 3 4 3" xfId="18720"/>
    <cellStyle name="20 % - Accent3 2 2 6 3 5" xfId="5362"/>
    <cellStyle name="20 % - Accent3 2 2 6 3 5 2" xfId="11650"/>
    <cellStyle name="20 % - Accent3 2 2 6 3 5 2 2" xfId="25794"/>
    <cellStyle name="20 % - Accent3 2 2 6 3 5 3" xfId="19509"/>
    <cellStyle name="20 % - Accent3 2 2 6 3 6" xfId="6151"/>
    <cellStyle name="20 % - Accent3 2 2 6 3 6 2" xfId="12436"/>
    <cellStyle name="20 % - Accent3 2 2 6 3 6 2 2" xfId="26580"/>
    <cellStyle name="20 % - Accent3 2 2 6 3 6 3" xfId="20295"/>
    <cellStyle name="20 % - Accent3 2 2 6 3 7" xfId="6937"/>
    <cellStyle name="20 % - Accent3 2 2 6 3 7 2" xfId="13222"/>
    <cellStyle name="20 % - Accent3 2 2 6 3 7 2 2" xfId="27366"/>
    <cellStyle name="20 % - Accent3 2 2 6 3 7 3" xfId="21081"/>
    <cellStyle name="20 % - Accent3 2 2 6 3 8" xfId="7721"/>
    <cellStyle name="20 % - Accent3 2 2 6 3 8 2" xfId="14006"/>
    <cellStyle name="20 % - Accent3 2 2 6 3 8 2 2" xfId="28150"/>
    <cellStyle name="20 % - Accent3 2 2 6 3 8 3" xfId="21865"/>
    <cellStyle name="20 % - Accent3 2 2 6 3 9" xfId="8506"/>
    <cellStyle name="20 % - Accent3 2 2 6 3 9 2" xfId="22650"/>
    <cellStyle name="20 % - Accent3 2 2 6 4" xfId="1036"/>
    <cellStyle name="20 % - Accent3 2 2 6 4 2" xfId="8899"/>
    <cellStyle name="20 % - Accent3 2 2 6 4 2 2" xfId="23043"/>
    <cellStyle name="20 % - Accent3 2 2 6 4 3" xfId="2611"/>
    <cellStyle name="20 % - Accent3 2 2 6 4 3 2" xfId="16758"/>
    <cellStyle name="20 % - Accent3 2 2 6 4 4" xfId="15186"/>
    <cellStyle name="20 % - Accent3 2 2 6 5" xfId="3396"/>
    <cellStyle name="20 % - Accent3 2 2 6 5 2" xfId="9684"/>
    <cellStyle name="20 % - Accent3 2 2 6 5 2 2" xfId="23828"/>
    <cellStyle name="20 % - Accent3 2 2 6 5 3" xfId="17543"/>
    <cellStyle name="20 % - Accent3 2 2 6 6" xfId="4181"/>
    <cellStyle name="20 % - Accent3 2 2 6 6 2" xfId="10469"/>
    <cellStyle name="20 % - Accent3 2 2 6 6 2 2" xfId="24613"/>
    <cellStyle name="20 % - Accent3 2 2 6 6 3" xfId="18328"/>
    <cellStyle name="20 % - Accent3 2 2 6 7" xfId="4970"/>
    <cellStyle name="20 % - Accent3 2 2 6 7 2" xfId="11258"/>
    <cellStyle name="20 % - Accent3 2 2 6 7 2 2" xfId="25402"/>
    <cellStyle name="20 % - Accent3 2 2 6 7 3" xfId="19117"/>
    <cellStyle name="20 % - Accent3 2 2 6 8" xfId="5759"/>
    <cellStyle name="20 % - Accent3 2 2 6 8 2" xfId="12044"/>
    <cellStyle name="20 % - Accent3 2 2 6 8 2 2" xfId="26188"/>
    <cellStyle name="20 % - Accent3 2 2 6 8 3" xfId="19903"/>
    <cellStyle name="20 % - Accent3 2 2 6 9" xfId="6545"/>
    <cellStyle name="20 % - Accent3 2 2 6 9 2" xfId="12830"/>
    <cellStyle name="20 % - Accent3 2 2 6 9 2 2" xfId="26974"/>
    <cellStyle name="20 % - Accent3 2 2 6 9 3" xfId="20689"/>
    <cellStyle name="20 % - Accent3 2 2 7" xfId="269"/>
    <cellStyle name="20 % - Accent3 2 2 7 10" xfId="7357"/>
    <cellStyle name="20 % - Accent3 2 2 7 10 2" xfId="13642"/>
    <cellStyle name="20 % - Accent3 2 2 7 10 2 2" xfId="27786"/>
    <cellStyle name="20 % - Accent3 2 2 7 10 3" xfId="21501"/>
    <cellStyle name="20 % - Accent3 2 2 7 11" xfId="8142"/>
    <cellStyle name="20 % - Accent3 2 2 7 11 2" xfId="22286"/>
    <cellStyle name="20 % - Accent3 2 2 7 12" xfId="1854"/>
    <cellStyle name="20 % - Accent3 2 2 7 12 2" xfId="16001"/>
    <cellStyle name="20 % - Accent3 2 2 7 13" xfId="14429"/>
    <cellStyle name="20 % - Accent3 2 2 7 2" xfId="465"/>
    <cellStyle name="20 % - Accent3 2 2 7 2 10" xfId="8338"/>
    <cellStyle name="20 % - Accent3 2 2 7 2 10 2" xfId="22482"/>
    <cellStyle name="20 % - Accent3 2 2 7 2 11" xfId="2050"/>
    <cellStyle name="20 % - Accent3 2 2 7 2 11 2" xfId="16197"/>
    <cellStyle name="20 % - Accent3 2 2 7 2 12" xfId="14625"/>
    <cellStyle name="20 % - Accent3 2 2 7 2 2" xfId="862"/>
    <cellStyle name="20 % - Accent3 2 2 7 2 2 10" xfId="2442"/>
    <cellStyle name="20 % - Accent3 2 2 7 2 2 10 2" xfId="16589"/>
    <cellStyle name="20 % - Accent3 2 2 7 2 2 11" xfId="15017"/>
    <cellStyle name="20 % - Accent3 2 2 7 2 2 2" xfId="1652"/>
    <cellStyle name="20 % - Accent3 2 2 7 2 2 2 2" xfId="9515"/>
    <cellStyle name="20 % - Accent3 2 2 7 2 2 2 2 2" xfId="23659"/>
    <cellStyle name="20 % - Accent3 2 2 7 2 2 2 3" xfId="3227"/>
    <cellStyle name="20 % - Accent3 2 2 7 2 2 2 3 2" xfId="17374"/>
    <cellStyle name="20 % - Accent3 2 2 7 2 2 2 4" xfId="15802"/>
    <cellStyle name="20 % - Accent3 2 2 7 2 2 3" xfId="4012"/>
    <cellStyle name="20 % - Accent3 2 2 7 2 2 3 2" xfId="10300"/>
    <cellStyle name="20 % - Accent3 2 2 7 2 2 3 2 2" xfId="24444"/>
    <cellStyle name="20 % - Accent3 2 2 7 2 2 3 3" xfId="18159"/>
    <cellStyle name="20 % - Accent3 2 2 7 2 2 4" xfId="4797"/>
    <cellStyle name="20 % - Accent3 2 2 7 2 2 4 2" xfId="11085"/>
    <cellStyle name="20 % - Accent3 2 2 7 2 2 4 2 2" xfId="25229"/>
    <cellStyle name="20 % - Accent3 2 2 7 2 2 4 3" xfId="18944"/>
    <cellStyle name="20 % - Accent3 2 2 7 2 2 5" xfId="5586"/>
    <cellStyle name="20 % - Accent3 2 2 7 2 2 5 2" xfId="11874"/>
    <cellStyle name="20 % - Accent3 2 2 7 2 2 5 2 2" xfId="26018"/>
    <cellStyle name="20 % - Accent3 2 2 7 2 2 5 3" xfId="19733"/>
    <cellStyle name="20 % - Accent3 2 2 7 2 2 6" xfId="6375"/>
    <cellStyle name="20 % - Accent3 2 2 7 2 2 6 2" xfId="12660"/>
    <cellStyle name="20 % - Accent3 2 2 7 2 2 6 2 2" xfId="26804"/>
    <cellStyle name="20 % - Accent3 2 2 7 2 2 6 3" xfId="20519"/>
    <cellStyle name="20 % - Accent3 2 2 7 2 2 7" xfId="7161"/>
    <cellStyle name="20 % - Accent3 2 2 7 2 2 7 2" xfId="13446"/>
    <cellStyle name="20 % - Accent3 2 2 7 2 2 7 2 2" xfId="27590"/>
    <cellStyle name="20 % - Accent3 2 2 7 2 2 7 3" xfId="21305"/>
    <cellStyle name="20 % - Accent3 2 2 7 2 2 8" xfId="7945"/>
    <cellStyle name="20 % - Accent3 2 2 7 2 2 8 2" xfId="14230"/>
    <cellStyle name="20 % - Accent3 2 2 7 2 2 8 2 2" xfId="28374"/>
    <cellStyle name="20 % - Accent3 2 2 7 2 2 8 3" xfId="22089"/>
    <cellStyle name="20 % - Accent3 2 2 7 2 2 9" xfId="8730"/>
    <cellStyle name="20 % - Accent3 2 2 7 2 2 9 2" xfId="22874"/>
    <cellStyle name="20 % - Accent3 2 2 7 2 3" xfId="1260"/>
    <cellStyle name="20 % - Accent3 2 2 7 2 3 2" xfId="9123"/>
    <cellStyle name="20 % - Accent3 2 2 7 2 3 2 2" xfId="23267"/>
    <cellStyle name="20 % - Accent3 2 2 7 2 3 3" xfId="2835"/>
    <cellStyle name="20 % - Accent3 2 2 7 2 3 3 2" xfId="16982"/>
    <cellStyle name="20 % - Accent3 2 2 7 2 3 4" xfId="15410"/>
    <cellStyle name="20 % - Accent3 2 2 7 2 4" xfId="3620"/>
    <cellStyle name="20 % - Accent3 2 2 7 2 4 2" xfId="9908"/>
    <cellStyle name="20 % - Accent3 2 2 7 2 4 2 2" xfId="24052"/>
    <cellStyle name="20 % - Accent3 2 2 7 2 4 3" xfId="17767"/>
    <cellStyle name="20 % - Accent3 2 2 7 2 5" xfId="4405"/>
    <cellStyle name="20 % - Accent3 2 2 7 2 5 2" xfId="10693"/>
    <cellStyle name="20 % - Accent3 2 2 7 2 5 2 2" xfId="24837"/>
    <cellStyle name="20 % - Accent3 2 2 7 2 5 3" xfId="18552"/>
    <cellStyle name="20 % - Accent3 2 2 7 2 6" xfId="5194"/>
    <cellStyle name="20 % - Accent3 2 2 7 2 6 2" xfId="11482"/>
    <cellStyle name="20 % - Accent3 2 2 7 2 6 2 2" xfId="25626"/>
    <cellStyle name="20 % - Accent3 2 2 7 2 6 3" xfId="19341"/>
    <cellStyle name="20 % - Accent3 2 2 7 2 7" xfId="5983"/>
    <cellStyle name="20 % - Accent3 2 2 7 2 7 2" xfId="12268"/>
    <cellStyle name="20 % - Accent3 2 2 7 2 7 2 2" xfId="26412"/>
    <cellStyle name="20 % - Accent3 2 2 7 2 7 3" xfId="20127"/>
    <cellStyle name="20 % - Accent3 2 2 7 2 8" xfId="6769"/>
    <cellStyle name="20 % - Accent3 2 2 7 2 8 2" xfId="13054"/>
    <cellStyle name="20 % - Accent3 2 2 7 2 8 2 2" xfId="27198"/>
    <cellStyle name="20 % - Accent3 2 2 7 2 8 3" xfId="20913"/>
    <cellStyle name="20 % - Accent3 2 2 7 2 9" xfId="7553"/>
    <cellStyle name="20 % - Accent3 2 2 7 2 9 2" xfId="13838"/>
    <cellStyle name="20 % - Accent3 2 2 7 2 9 2 2" xfId="27982"/>
    <cellStyle name="20 % - Accent3 2 2 7 2 9 3" xfId="21697"/>
    <cellStyle name="20 % - Accent3 2 2 7 3" xfId="666"/>
    <cellStyle name="20 % - Accent3 2 2 7 3 10" xfId="2246"/>
    <cellStyle name="20 % - Accent3 2 2 7 3 10 2" xfId="16393"/>
    <cellStyle name="20 % - Accent3 2 2 7 3 11" xfId="14821"/>
    <cellStyle name="20 % - Accent3 2 2 7 3 2" xfId="1456"/>
    <cellStyle name="20 % - Accent3 2 2 7 3 2 2" xfId="9319"/>
    <cellStyle name="20 % - Accent3 2 2 7 3 2 2 2" xfId="23463"/>
    <cellStyle name="20 % - Accent3 2 2 7 3 2 3" xfId="3031"/>
    <cellStyle name="20 % - Accent3 2 2 7 3 2 3 2" xfId="17178"/>
    <cellStyle name="20 % - Accent3 2 2 7 3 2 4" xfId="15606"/>
    <cellStyle name="20 % - Accent3 2 2 7 3 3" xfId="3816"/>
    <cellStyle name="20 % - Accent3 2 2 7 3 3 2" xfId="10104"/>
    <cellStyle name="20 % - Accent3 2 2 7 3 3 2 2" xfId="24248"/>
    <cellStyle name="20 % - Accent3 2 2 7 3 3 3" xfId="17963"/>
    <cellStyle name="20 % - Accent3 2 2 7 3 4" xfId="4601"/>
    <cellStyle name="20 % - Accent3 2 2 7 3 4 2" xfId="10889"/>
    <cellStyle name="20 % - Accent3 2 2 7 3 4 2 2" xfId="25033"/>
    <cellStyle name="20 % - Accent3 2 2 7 3 4 3" xfId="18748"/>
    <cellStyle name="20 % - Accent3 2 2 7 3 5" xfId="5390"/>
    <cellStyle name="20 % - Accent3 2 2 7 3 5 2" xfId="11678"/>
    <cellStyle name="20 % - Accent3 2 2 7 3 5 2 2" xfId="25822"/>
    <cellStyle name="20 % - Accent3 2 2 7 3 5 3" xfId="19537"/>
    <cellStyle name="20 % - Accent3 2 2 7 3 6" xfId="6179"/>
    <cellStyle name="20 % - Accent3 2 2 7 3 6 2" xfId="12464"/>
    <cellStyle name="20 % - Accent3 2 2 7 3 6 2 2" xfId="26608"/>
    <cellStyle name="20 % - Accent3 2 2 7 3 6 3" xfId="20323"/>
    <cellStyle name="20 % - Accent3 2 2 7 3 7" xfId="6965"/>
    <cellStyle name="20 % - Accent3 2 2 7 3 7 2" xfId="13250"/>
    <cellStyle name="20 % - Accent3 2 2 7 3 7 2 2" xfId="27394"/>
    <cellStyle name="20 % - Accent3 2 2 7 3 7 3" xfId="21109"/>
    <cellStyle name="20 % - Accent3 2 2 7 3 8" xfId="7749"/>
    <cellStyle name="20 % - Accent3 2 2 7 3 8 2" xfId="14034"/>
    <cellStyle name="20 % - Accent3 2 2 7 3 8 2 2" xfId="28178"/>
    <cellStyle name="20 % - Accent3 2 2 7 3 8 3" xfId="21893"/>
    <cellStyle name="20 % - Accent3 2 2 7 3 9" xfId="8534"/>
    <cellStyle name="20 % - Accent3 2 2 7 3 9 2" xfId="22678"/>
    <cellStyle name="20 % - Accent3 2 2 7 4" xfId="1064"/>
    <cellStyle name="20 % - Accent3 2 2 7 4 2" xfId="8927"/>
    <cellStyle name="20 % - Accent3 2 2 7 4 2 2" xfId="23071"/>
    <cellStyle name="20 % - Accent3 2 2 7 4 3" xfId="2639"/>
    <cellStyle name="20 % - Accent3 2 2 7 4 3 2" xfId="16786"/>
    <cellStyle name="20 % - Accent3 2 2 7 4 4" xfId="15214"/>
    <cellStyle name="20 % - Accent3 2 2 7 5" xfId="3424"/>
    <cellStyle name="20 % - Accent3 2 2 7 5 2" xfId="9712"/>
    <cellStyle name="20 % - Accent3 2 2 7 5 2 2" xfId="23856"/>
    <cellStyle name="20 % - Accent3 2 2 7 5 3" xfId="17571"/>
    <cellStyle name="20 % - Accent3 2 2 7 6" xfId="4209"/>
    <cellStyle name="20 % - Accent3 2 2 7 6 2" xfId="10497"/>
    <cellStyle name="20 % - Accent3 2 2 7 6 2 2" xfId="24641"/>
    <cellStyle name="20 % - Accent3 2 2 7 6 3" xfId="18356"/>
    <cellStyle name="20 % - Accent3 2 2 7 7" xfId="4998"/>
    <cellStyle name="20 % - Accent3 2 2 7 7 2" xfId="11286"/>
    <cellStyle name="20 % - Accent3 2 2 7 7 2 2" xfId="25430"/>
    <cellStyle name="20 % - Accent3 2 2 7 7 3" xfId="19145"/>
    <cellStyle name="20 % - Accent3 2 2 7 8" xfId="5787"/>
    <cellStyle name="20 % - Accent3 2 2 7 8 2" xfId="12072"/>
    <cellStyle name="20 % - Accent3 2 2 7 8 2 2" xfId="26216"/>
    <cellStyle name="20 % - Accent3 2 2 7 8 3" xfId="19931"/>
    <cellStyle name="20 % - Accent3 2 2 7 9" xfId="6573"/>
    <cellStyle name="20 % - Accent3 2 2 7 9 2" xfId="12858"/>
    <cellStyle name="20 % - Accent3 2 2 7 9 2 2" xfId="27002"/>
    <cellStyle name="20 % - Accent3 2 2 7 9 3" xfId="20717"/>
    <cellStyle name="20 % - Accent3 2 2 8" xfId="297"/>
    <cellStyle name="20 % - Accent3 2 2 8 10" xfId="8170"/>
    <cellStyle name="20 % - Accent3 2 2 8 10 2" xfId="22314"/>
    <cellStyle name="20 % - Accent3 2 2 8 11" xfId="1882"/>
    <cellStyle name="20 % - Accent3 2 2 8 11 2" xfId="16029"/>
    <cellStyle name="20 % - Accent3 2 2 8 12" xfId="14457"/>
    <cellStyle name="20 % - Accent3 2 2 8 2" xfId="694"/>
    <cellStyle name="20 % - Accent3 2 2 8 2 10" xfId="2274"/>
    <cellStyle name="20 % - Accent3 2 2 8 2 10 2" xfId="16421"/>
    <cellStyle name="20 % - Accent3 2 2 8 2 11" xfId="14849"/>
    <cellStyle name="20 % - Accent3 2 2 8 2 2" xfId="1484"/>
    <cellStyle name="20 % - Accent3 2 2 8 2 2 2" xfId="9347"/>
    <cellStyle name="20 % - Accent3 2 2 8 2 2 2 2" xfId="23491"/>
    <cellStyle name="20 % - Accent3 2 2 8 2 2 3" xfId="3059"/>
    <cellStyle name="20 % - Accent3 2 2 8 2 2 3 2" xfId="17206"/>
    <cellStyle name="20 % - Accent3 2 2 8 2 2 4" xfId="15634"/>
    <cellStyle name="20 % - Accent3 2 2 8 2 3" xfId="3844"/>
    <cellStyle name="20 % - Accent3 2 2 8 2 3 2" xfId="10132"/>
    <cellStyle name="20 % - Accent3 2 2 8 2 3 2 2" xfId="24276"/>
    <cellStyle name="20 % - Accent3 2 2 8 2 3 3" xfId="17991"/>
    <cellStyle name="20 % - Accent3 2 2 8 2 4" xfId="4629"/>
    <cellStyle name="20 % - Accent3 2 2 8 2 4 2" xfId="10917"/>
    <cellStyle name="20 % - Accent3 2 2 8 2 4 2 2" xfId="25061"/>
    <cellStyle name="20 % - Accent3 2 2 8 2 4 3" xfId="18776"/>
    <cellStyle name="20 % - Accent3 2 2 8 2 5" xfId="5418"/>
    <cellStyle name="20 % - Accent3 2 2 8 2 5 2" xfId="11706"/>
    <cellStyle name="20 % - Accent3 2 2 8 2 5 2 2" xfId="25850"/>
    <cellStyle name="20 % - Accent3 2 2 8 2 5 3" xfId="19565"/>
    <cellStyle name="20 % - Accent3 2 2 8 2 6" xfId="6207"/>
    <cellStyle name="20 % - Accent3 2 2 8 2 6 2" xfId="12492"/>
    <cellStyle name="20 % - Accent3 2 2 8 2 6 2 2" xfId="26636"/>
    <cellStyle name="20 % - Accent3 2 2 8 2 6 3" xfId="20351"/>
    <cellStyle name="20 % - Accent3 2 2 8 2 7" xfId="6993"/>
    <cellStyle name="20 % - Accent3 2 2 8 2 7 2" xfId="13278"/>
    <cellStyle name="20 % - Accent3 2 2 8 2 7 2 2" xfId="27422"/>
    <cellStyle name="20 % - Accent3 2 2 8 2 7 3" xfId="21137"/>
    <cellStyle name="20 % - Accent3 2 2 8 2 8" xfId="7777"/>
    <cellStyle name="20 % - Accent3 2 2 8 2 8 2" xfId="14062"/>
    <cellStyle name="20 % - Accent3 2 2 8 2 8 2 2" xfId="28206"/>
    <cellStyle name="20 % - Accent3 2 2 8 2 8 3" xfId="21921"/>
    <cellStyle name="20 % - Accent3 2 2 8 2 9" xfId="8562"/>
    <cellStyle name="20 % - Accent3 2 2 8 2 9 2" xfId="22706"/>
    <cellStyle name="20 % - Accent3 2 2 8 3" xfId="1092"/>
    <cellStyle name="20 % - Accent3 2 2 8 3 2" xfId="8955"/>
    <cellStyle name="20 % - Accent3 2 2 8 3 2 2" xfId="23099"/>
    <cellStyle name="20 % - Accent3 2 2 8 3 3" xfId="2667"/>
    <cellStyle name="20 % - Accent3 2 2 8 3 3 2" xfId="16814"/>
    <cellStyle name="20 % - Accent3 2 2 8 3 4" xfId="15242"/>
    <cellStyle name="20 % - Accent3 2 2 8 4" xfId="3452"/>
    <cellStyle name="20 % - Accent3 2 2 8 4 2" xfId="9740"/>
    <cellStyle name="20 % - Accent3 2 2 8 4 2 2" xfId="23884"/>
    <cellStyle name="20 % - Accent3 2 2 8 4 3" xfId="17599"/>
    <cellStyle name="20 % - Accent3 2 2 8 5" xfId="4237"/>
    <cellStyle name="20 % - Accent3 2 2 8 5 2" xfId="10525"/>
    <cellStyle name="20 % - Accent3 2 2 8 5 2 2" xfId="24669"/>
    <cellStyle name="20 % - Accent3 2 2 8 5 3" xfId="18384"/>
    <cellStyle name="20 % - Accent3 2 2 8 6" xfId="5026"/>
    <cellStyle name="20 % - Accent3 2 2 8 6 2" xfId="11314"/>
    <cellStyle name="20 % - Accent3 2 2 8 6 2 2" xfId="25458"/>
    <cellStyle name="20 % - Accent3 2 2 8 6 3" xfId="19173"/>
    <cellStyle name="20 % - Accent3 2 2 8 7" xfId="5815"/>
    <cellStyle name="20 % - Accent3 2 2 8 7 2" xfId="12100"/>
    <cellStyle name="20 % - Accent3 2 2 8 7 2 2" xfId="26244"/>
    <cellStyle name="20 % - Accent3 2 2 8 7 3" xfId="19959"/>
    <cellStyle name="20 % - Accent3 2 2 8 8" xfId="6601"/>
    <cellStyle name="20 % - Accent3 2 2 8 8 2" xfId="12886"/>
    <cellStyle name="20 % - Accent3 2 2 8 8 2 2" xfId="27030"/>
    <cellStyle name="20 % - Accent3 2 2 8 8 3" xfId="20745"/>
    <cellStyle name="20 % - Accent3 2 2 8 9" xfId="7385"/>
    <cellStyle name="20 % - Accent3 2 2 8 9 2" xfId="13670"/>
    <cellStyle name="20 % - Accent3 2 2 8 9 2 2" xfId="27814"/>
    <cellStyle name="20 % - Accent3 2 2 8 9 3" xfId="21529"/>
    <cellStyle name="20 % - Accent3 2 2 9" xfId="498"/>
    <cellStyle name="20 % - Accent3 2 2 9 10" xfId="2078"/>
    <cellStyle name="20 % - Accent3 2 2 9 10 2" xfId="16225"/>
    <cellStyle name="20 % - Accent3 2 2 9 11" xfId="14653"/>
    <cellStyle name="20 % - Accent3 2 2 9 2" xfId="1288"/>
    <cellStyle name="20 % - Accent3 2 2 9 2 2" xfId="9151"/>
    <cellStyle name="20 % - Accent3 2 2 9 2 2 2" xfId="23295"/>
    <cellStyle name="20 % - Accent3 2 2 9 2 3" xfId="2863"/>
    <cellStyle name="20 % - Accent3 2 2 9 2 3 2" xfId="17010"/>
    <cellStyle name="20 % - Accent3 2 2 9 2 4" xfId="15438"/>
    <cellStyle name="20 % - Accent3 2 2 9 3" xfId="3648"/>
    <cellStyle name="20 % - Accent3 2 2 9 3 2" xfId="9936"/>
    <cellStyle name="20 % - Accent3 2 2 9 3 2 2" xfId="24080"/>
    <cellStyle name="20 % - Accent3 2 2 9 3 3" xfId="17795"/>
    <cellStyle name="20 % - Accent3 2 2 9 4" xfId="4433"/>
    <cellStyle name="20 % - Accent3 2 2 9 4 2" xfId="10721"/>
    <cellStyle name="20 % - Accent3 2 2 9 4 2 2" xfId="24865"/>
    <cellStyle name="20 % - Accent3 2 2 9 4 3" xfId="18580"/>
    <cellStyle name="20 % - Accent3 2 2 9 5" xfId="5222"/>
    <cellStyle name="20 % - Accent3 2 2 9 5 2" xfId="11510"/>
    <cellStyle name="20 % - Accent3 2 2 9 5 2 2" xfId="25654"/>
    <cellStyle name="20 % - Accent3 2 2 9 5 3" xfId="19369"/>
    <cellStyle name="20 % - Accent3 2 2 9 6" xfId="6011"/>
    <cellStyle name="20 % - Accent3 2 2 9 6 2" xfId="12296"/>
    <cellStyle name="20 % - Accent3 2 2 9 6 2 2" xfId="26440"/>
    <cellStyle name="20 % - Accent3 2 2 9 6 3" xfId="20155"/>
    <cellStyle name="20 % - Accent3 2 2 9 7" xfId="6797"/>
    <cellStyle name="20 % - Accent3 2 2 9 7 2" xfId="13082"/>
    <cellStyle name="20 % - Accent3 2 2 9 7 2 2" xfId="27226"/>
    <cellStyle name="20 % - Accent3 2 2 9 7 3" xfId="20941"/>
    <cellStyle name="20 % - Accent3 2 2 9 8" xfId="7581"/>
    <cellStyle name="20 % - Accent3 2 2 9 8 2" xfId="13866"/>
    <cellStyle name="20 % - Accent3 2 2 9 8 2 2" xfId="28010"/>
    <cellStyle name="20 % - Accent3 2 2 9 8 3" xfId="21725"/>
    <cellStyle name="20 % - Accent3 2 2 9 9" xfId="8366"/>
    <cellStyle name="20 % - Accent3 2 2 9 9 2" xfId="22510"/>
    <cellStyle name="20 % - Accent3 2 20" xfId="14247"/>
    <cellStyle name="20 % - Accent3 2 3" xfId="114"/>
    <cellStyle name="20 % - Accent3 2 3 10" xfId="7203"/>
    <cellStyle name="20 % - Accent3 2 3 10 2" xfId="13488"/>
    <cellStyle name="20 % - Accent3 2 3 10 2 2" xfId="27632"/>
    <cellStyle name="20 % - Accent3 2 3 10 3" xfId="21347"/>
    <cellStyle name="20 % - Accent3 2 3 11" xfId="7988"/>
    <cellStyle name="20 % - Accent3 2 3 11 2" xfId="22132"/>
    <cellStyle name="20 % - Accent3 2 3 12" xfId="1700"/>
    <cellStyle name="20 % - Accent3 2 3 12 2" xfId="15847"/>
    <cellStyle name="20 % - Accent3 2 3 13" xfId="14275"/>
    <cellStyle name="20 % - Accent3 2 3 2" xfId="311"/>
    <cellStyle name="20 % - Accent3 2 3 2 10" xfId="8184"/>
    <cellStyle name="20 % - Accent3 2 3 2 10 2" xfId="22328"/>
    <cellStyle name="20 % - Accent3 2 3 2 11" xfId="1896"/>
    <cellStyle name="20 % - Accent3 2 3 2 11 2" xfId="16043"/>
    <cellStyle name="20 % - Accent3 2 3 2 12" xfId="14471"/>
    <cellStyle name="20 % - Accent3 2 3 2 2" xfId="708"/>
    <cellStyle name="20 % - Accent3 2 3 2 2 10" xfId="2288"/>
    <cellStyle name="20 % - Accent3 2 3 2 2 10 2" xfId="16435"/>
    <cellStyle name="20 % - Accent3 2 3 2 2 11" xfId="14863"/>
    <cellStyle name="20 % - Accent3 2 3 2 2 2" xfId="1498"/>
    <cellStyle name="20 % - Accent3 2 3 2 2 2 2" xfId="9361"/>
    <cellStyle name="20 % - Accent3 2 3 2 2 2 2 2" xfId="23505"/>
    <cellStyle name="20 % - Accent3 2 3 2 2 2 3" xfId="3073"/>
    <cellStyle name="20 % - Accent3 2 3 2 2 2 3 2" xfId="17220"/>
    <cellStyle name="20 % - Accent3 2 3 2 2 2 4" xfId="15648"/>
    <cellStyle name="20 % - Accent3 2 3 2 2 3" xfId="3858"/>
    <cellStyle name="20 % - Accent3 2 3 2 2 3 2" xfId="10146"/>
    <cellStyle name="20 % - Accent3 2 3 2 2 3 2 2" xfId="24290"/>
    <cellStyle name="20 % - Accent3 2 3 2 2 3 3" xfId="18005"/>
    <cellStyle name="20 % - Accent3 2 3 2 2 4" xfId="4643"/>
    <cellStyle name="20 % - Accent3 2 3 2 2 4 2" xfId="10931"/>
    <cellStyle name="20 % - Accent3 2 3 2 2 4 2 2" xfId="25075"/>
    <cellStyle name="20 % - Accent3 2 3 2 2 4 3" xfId="18790"/>
    <cellStyle name="20 % - Accent3 2 3 2 2 5" xfId="5432"/>
    <cellStyle name="20 % - Accent3 2 3 2 2 5 2" xfId="11720"/>
    <cellStyle name="20 % - Accent3 2 3 2 2 5 2 2" xfId="25864"/>
    <cellStyle name="20 % - Accent3 2 3 2 2 5 3" xfId="19579"/>
    <cellStyle name="20 % - Accent3 2 3 2 2 6" xfId="6221"/>
    <cellStyle name="20 % - Accent3 2 3 2 2 6 2" xfId="12506"/>
    <cellStyle name="20 % - Accent3 2 3 2 2 6 2 2" xfId="26650"/>
    <cellStyle name="20 % - Accent3 2 3 2 2 6 3" xfId="20365"/>
    <cellStyle name="20 % - Accent3 2 3 2 2 7" xfId="7007"/>
    <cellStyle name="20 % - Accent3 2 3 2 2 7 2" xfId="13292"/>
    <cellStyle name="20 % - Accent3 2 3 2 2 7 2 2" xfId="27436"/>
    <cellStyle name="20 % - Accent3 2 3 2 2 7 3" xfId="21151"/>
    <cellStyle name="20 % - Accent3 2 3 2 2 8" xfId="7791"/>
    <cellStyle name="20 % - Accent3 2 3 2 2 8 2" xfId="14076"/>
    <cellStyle name="20 % - Accent3 2 3 2 2 8 2 2" xfId="28220"/>
    <cellStyle name="20 % - Accent3 2 3 2 2 8 3" xfId="21935"/>
    <cellStyle name="20 % - Accent3 2 3 2 2 9" xfId="8576"/>
    <cellStyle name="20 % - Accent3 2 3 2 2 9 2" xfId="22720"/>
    <cellStyle name="20 % - Accent3 2 3 2 3" xfId="1106"/>
    <cellStyle name="20 % - Accent3 2 3 2 3 2" xfId="8969"/>
    <cellStyle name="20 % - Accent3 2 3 2 3 2 2" xfId="23113"/>
    <cellStyle name="20 % - Accent3 2 3 2 3 3" xfId="2681"/>
    <cellStyle name="20 % - Accent3 2 3 2 3 3 2" xfId="16828"/>
    <cellStyle name="20 % - Accent3 2 3 2 3 4" xfId="15256"/>
    <cellStyle name="20 % - Accent3 2 3 2 4" xfId="3466"/>
    <cellStyle name="20 % - Accent3 2 3 2 4 2" xfId="9754"/>
    <cellStyle name="20 % - Accent3 2 3 2 4 2 2" xfId="23898"/>
    <cellStyle name="20 % - Accent3 2 3 2 4 3" xfId="17613"/>
    <cellStyle name="20 % - Accent3 2 3 2 5" xfId="4251"/>
    <cellStyle name="20 % - Accent3 2 3 2 5 2" xfId="10539"/>
    <cellStyle name="20 % - Accent3 2 3 2 5 2 2" xfId="24683"/>
    <cellStyle name="20 % - Accent3 2 3 2 5 3" xfId="18398"/>
    <cellStyle name="20 % - Accent3 2 3 2 6" xfId="5040"/>
    <cellStyle name="20 % - Accent3 2 3 2 6 2" xfId="11328"/>
    <cellStyle name="20 % - Accent3 2 3 2 6 2 2" xfId="25472"/>
    <cellStyle name="20 % - Accent3 2 3 2 6 3" xfId="19187"/>
    <cellStyle name="20 % - Accent3 2 3 2 7" xfId="5829"/>
    <cellStyle name="20 % - Accent3 2 3 2 7 2" xfId="12114"/>
    <cellStyle name="20 % - Accent3 2 3 2 7 2 2" xfId="26258"/>
    <cellStyle name="20 % - Accent3 2 3 2 7 3" xfId="19973"/>
    <cellStyle name="20 % - Accent3 2 3 2 8" xfId="6615"/>
    <cellStyle name="20 % - Accent3 2 3 2 8 2" xfId="12900"/>
    <cellStyle name="20 % - Accent3 2 3 2 8 2 2" xfId="27044"/>
    <cellStyle name="20 % - Accent3 2 3 2 8 3" xfId="20759"/>
    <cellStyle name="20 % - Accent3 2 3 2 9" xfId="7399"/>
    <cellStyle name="20 % - Accent3 2 3 2 9 2" xfId="13684"/>
    <cellStyle name="20 % - Accent3 2 3 2 9 2 2" xfId="27828"/>
    <cellStyle name="20 % - Accent3 2 3 2 9 3" xfId="21543"/>
    <cellStyle name="20 % - Accent3 2 3 3" xfId="512"/>
    <cellStyle name="20 % - Accent3 2 3 3 10" xfId="2092"/>
    <cellStyle name="20 % - Accent3 2 3 3 10 2" xfId="16239"/>
    <cellStyle name="20 % - Accent3 2 3 3 11" xfId="14667"/>
    <cellStyle name="20 % - Accent3 2 3 3 2" xfId="1302"/>
    <cellStyle name="20 % - Accent3 2 3 3 2 2" xfId="9165"/>
    <cellStyle name="20 % - Accent3 2 3 3 2 2 2" xfId="23309"/>
    <cellStyle name="20 % - Accent3 2 3 3 2 3" xfId="2877"/>
    <cellStyle name="20 % - Accent3 2 3 3 2 3 2" xfId="17024"/>
    <cellStyle name="20 % - Accent3 2 3 3 2 4" xfId="15452"/>
    <cellStyle name="20 % - Accent3 2 3 3 3" xfId="3662"/>
    <cellStyle name="20 % - Accent3 2 3 3 3 2" xfId="9950"/>
    <cellStyle name="20 % - Accent3 2 3 3 3 2 2" xfId="24094"/>
    <cellStyle name="20 % - Accent3 2 3 3 3 3" xfId="17809"/>
    <cellStyle name="20 % - Accent3 2 3 3 4" xfId="4447"/>
    <cellStyle name="20 % - Accent3 2 3 3 4 2" xfId="10735"/>
    <cellStyle name="20 % - Accent3 2 3 3 4 2 2" xfId="24879"/>
    <cellStyle name="20 % - Accent3 2 3 3 4 3" xfId="18594"/>
    <cellStyle name="20 % - Accent3 2 3 3 5" xfId="5236"/>
    <cellStyle name="20 % - Accent3 2 3 3 5 2" xfId="11524"/>
    <cellStyle name="20 % - Accent3 2 3 3 5 2 2" xfId="25668"/>
    <cellStyle name="20 % - Accent3 2 3 3 5 3" xfId="19383"/>
    <cellStyle name="20 % - Accent3 2 3 3 6" xfId="6025"/>
    <cellStyle name="20 % - Accent3 2 3 3 6 2" xfId="12310"/>
    <cellStyle name="20 % - Accent3 2 3 3 6 2 2" xfId="26454"/>
    <cellStyle name="20 % - Accent3 2 3 3 6 3" xfId="20169"/>
    <cellStyle name="20 % - Accent3 2 3 3 7" xfId="6811"/>
    <cellStyle name="20 % - Accent3 2 3 3 7 2" xfId="13096"/>
    <cellStyle name="20 % - Accent3 2 3 3 7 2 2" xfId="27240"/>
    <cellStyle name="20 % - Accent3 2 3 3 7 3" xfId="20955"/>
    <cellStyle name="20 % - Accent3 2 3 3 8" xfId="7595"/>
    <cellStyle name="20 % - Accent3 2 3 3 8 2" xfId="13880"/>
    <cellStyle name="20 % - Accent3 2 3 3 8 2 2" xfId="28024"/>
    <cellStyle name="20 % - Accent3 2 3 3 8 3" xfId="21739"/>
    <cellStyle name="20 % - Accent3 2 3 3 9" xfId="8380"/>
    <cellStyle name="20 % - Accent3 2 3 3 9 2" xfId="22524"/>
    <cellStyle name="20 % - Accent3 2 3 4" xfId="910"/>
    <cellStyle name="20 % - Accent3 2 3 4 2" xfId="8773"/>
    <cellStyle name="20 % - Accent3 2 3 4 2 2" xfId="22917"/>
    <cellStyle name="20 % - Accent3 2 3 4 3" xfId="2485"/>
    <cellStyle name="20 % - Accent3 2 3 4 3 2" xfId="16632"/>
    <cellStyle name="20 % - Accent3 2 3 4 4" xfId="15060"/>
    <cellStyle name="20 % - Accent3 2 3 5" xfId="3270"/>
    <cellStyle name="20 % - Accent3 2 3 5 2" xfId="9558"/>
    <cellStyle name="20 % - Accent3 2 3 5 2 2" xfId="23702"/>
    <cellStyle name="20 % - Accent3 2 3 5 3" xfId="17417"/>
    <cellStyle name="20 % - Accent3 2 3 6" xfId="4055"/>
    <cellStyle name="20 % - Accent3 2 3 6 2" xfId="10343"/>
    <cellStyle name="20 % - Accent3 2 3 6 2 2" xfId="24487"/>
    <cellStyle name="20 % - Accent3 2 3 6 3" xfId="18202"/>
    <cellStyle name="20 % - Accent3 2 3 7" xfId="4844"/>
    <cellStyle name="20 % - Accent3 2 3 7 2" xfId="11132"/>
    <cellStyle name="20 % - Accent3 2 3 7 2 2" xfId="25276"/>
    <cellStyle name="20 % - Accent3 2 3 7 3" xfId="18991"/>
    <cellStyle name="20 % - Accent3 2 3 8" xfId="5633"/>
    <cellStyle name="20 % - Accent3 2 3 8 2" xfId="11918"/>
    <cellStyle name="20 % - Accent3 2 3 8 2 2" xfId="26062"/>
    <cellStyle name="20 % - Accent3 2 3 8 3" xfId="19777"/>
    <cellStyle name="20 % - Accent3 2 3 9" xfId="6419"/>
    <cellStyle name="20 % - Accent3 2 3 9 2" xfId="12704"/>
    <cellStyle name="20 % - Accent3 2 3 9 2 2" xfId="26848"/>
    <cellStyle name="20 % - Accent3 2 3 9 3" xfId="20563"/>
    <cellStyle name="20 % - Accent3 2 4" xfId="143"/>
    <cellStyle name="20 % - Accent3 2 4 10" xfId="7231"/>
    <cellStyle name="20 % - Accent3 2 4 10 2" xfId="13516"/>
    <cellStyle name="20 % - Accent3 2 4 10 2 2" xfId="27660"/>
    <cellStyle name="20 % - Accent3 2 4 10 3" xfId="21375"/>
    <cellStyle name="20 % - Accent3 2 4 11" xfId="8016"/>
    <cellStyle name="20 % - Accent3 2 4 11 2" xfId="22160"/>
    <cellStyle name="20 % - Accent3 2 4 12" xfId="1728"/>
    <cellStyle name="20 % - Accent3 2 4 12 2" xfId="15875"/>
    <cellStyle name="20 % - Accent3 2 4 13" xfId="14303"/>
    <cellStyle name="20 % - Accent3 2 4 2" xfId="339"/>
    <cellStyle name="20 % - Accent3 2 4 2 10" xfId="8212"/>
    <cellStyle name="20 % - Accent3 2 4 2 10 2" xfId="22356"/>
    <cellStyle name="20 % - Accent3 2 4 2 11" xfId="1924"/>
    <cellStyle name="20 % - Accent3 2 4 2 11 2" xfId="16071"/>
    <cellStyle name="20 % - Accent3 2 4 2 12" xfId="14499"/>
    <cellStyle name="20 % - Accent3 2 4 2 2" xfId="736"/>
    <cellStyle name="20 % - Accent3 2 4 2 2 10" xfId="2316"/>
    <cellStyle name="20 % - Accent3 2 4 2 2 10 2" xfId="16463"/>
    <cellStyle name="20 % - Accent3 2 4 2 2 11" xfId="14891"/>
    <cellStyle name="20 % - Accent3 2 4 2 2 2" xfId="1526"/>
    <cellStyle name="20 % - Accent3 2 4 2 2 2 2" xfId="9389"/>
    <cellStyle name="20 % - Accent3 2 4 2 2 2 2 2" xfId="23533"/>
    <cellStyle name="20 % - Accent3 2 4 2 2 2 3" xfId="3101"/>
    <cellStyle name="20 % - Accent3 2 4 2 2 2 3 2" xfId="17248"/>
    <cellStyle name="20 % - Accent3 2 4 2 2 2 4" xfId="15676"/>
    <cellStyle name="20 % - Accent3 2 4 2 2 3" xfId="3886"/>
    <cellStyle name="20 % - Accent3 2 4 2 2 3 2" xfId="10174"/>
    <cellStyle name="20 % - Accent3 2 4 2 2 3 2 2" xfId="24318"/>
    <cellStyle name="20 % - Accent3 2 4 2 2 3 3" xfId="18033"/>
    <cellStyle name="20 % - Accent3 2 4 2 2 4" xfId="4671"/>
    <cellStyle name="20 % - Accent3 2 4 2 2 4 2" xfId="10959"/>
    <cellStyle name="20 % - Accent3 2 4 2 2 4 2 2" xfId="25103"/>
    <cellStyle name="20 % - Accent3 2 4 2 2 4 3" xfId="18818"/>
    <cellStyle name="20 % - Accent3 2 4 2 2 5" xfId="5460"/>
    <cellStyle name="20 % - Accent3 2 4 2 2 5 2" xfId="11748"/>
    <cellStyle name="20 % - Accent3 2 4 2 2 5 2 2" xfId="25892"/>
    <cellStyle name="20 % - Accent3 2 4 2 2 5 3" xfId="19607"/>
    <cellStyle name="20 % - Accent3 2 4 2 2 6" xfId="6249"/>
    <cellStyle name="20 % - Accent3 2 4 2 2 6 2" xfId="12534"/>
    <cellStyle name="20 % - Accent3 2 4 2 2 6 2 2" xfId="26678"/>
    <cellStyle name="20 % - Accent3 2 4 2 2 6 3" xfId="20393"/>
    <cellStyle name="20 % - Accent3 2 4 2 2 7" xfId="7035"/>
    <cellStyle name="20 % - Accent3 2 4 2 2 7 2" xfId="13320"/>
    <cellStyle name="20 % - Accent3 2 4 2 2 7 2 2" xfId="27464"/>
    <cellStyle name="20 % - Accent3 2 4 2 2 7 3" xfId="21179"/>
    <cellStyle name="20 % - Accent3 2 4 2 2 8" xfId="7819"/>
    <cellStyle name="20 % - Accent3 2 4 2 2 8 2" xfId="14104"/>
    <cellStyle name="20 % - Accent3 2 4 2 2 8 2 2" xfId="28248"/>
    <cellStyle name="20 % - Accent3 2 4 2 2 8 3" xfId="21963"/>
    <cellStyle name="20 % - Accent3 2 4 2 2 9" xfId="8604"/>
    <cellStyle name="20 % - Accent3 2 4 2 2 9 2" xfId="22748"/>
    <cellStyle name="20 % - Accent3 2 4 2 3" xfId="1134"/>
    <cellStyle name="20 % - Accent3 2 4 2 3 2" xfId="8997"/>
    <cellStyle name="20 % - Accent3 2 4 2 3 2 2" xfId="23141"/>
    <cellStyle name="20 % - Accent3 2 4 2 3 3" xfId="2709"/>
    <cellStyle name="20 % - Accent3 2 4 2 3 3 2" xfId="16856"/>
    <cellStyle name="20 % - Accent3 2 4 2 3 4" xfId="15284"/>
    <cellStyle name="20 % - Accent3 2 4 2 4" xfId="3494"/>
    <cellStyle name="20 % - Accent3 2 4 2 4 2" xfId="9782"/>
    <cellStyle name="20 % - Accent3 2 4 2 4 2 2" xfId="23926"/>
    <cellStyle name="20 % - Accent3 2 4 2 4 3" xfId="17641"/>
    <cellStyle name="20 % - Accent3 2 4 2 5" xfId="4279"/>
    <cellStyle name="20 % - Accent3 2 4 2 5 2" xfId="10567"/>
    <cellStyle name="20 % - Accent3 2 4 2 5 2 2" xfId="24711"/>
    <cellStyle name="20 % - Accent3 2 4 2 5 3" xfId="18426"/>
    <cellStyle name="20 % - Accent3 2 4 2 6" xfId="5068"/>
    <cellStyle name="20 % - Accent3 2 4 2 6 2" xfId="11356"/>
    <cellStyle name="20 % - Accent3 2 4 2 6 2 2" xfId="25500"/>
    <cellStyle name="20 % - Accent3 2 4 2 6 3" xfId="19215"/>
    <cellStyle name="20 % - Accent3 2 4 2 7" xfId="5857"/>
    <cellStyle name="20 % - Accent3 2 4 2 7 2" xfId="12142"/>
    <cellStyle name="20 % - Accent3 2 4 2 7 2 2" xfId="26286"/>
    <cellStyle name="20 % - Accent3 2 4 2 7 3" xfId="20001"/>
    <cellStyle name="20 % - Accent3 2 4 2 8" xfId="6643"/>
    <cellStyle name="20 % - Accent3 2 4 2 8 2" xfId="12928"/>
    <cellStyle name="20 % - Accent3 2 4 2 8 2 2" xfId="27072"/>
    <cellStyle name="20 % - Accent3 2 4 2 8 3" xfId="20787"/>
    <cellStyle name="20 % - Accent3 2 4 2 9" xfId="7427"/>
    <cellStyle name="20 % - Accent3 2 4 2 9 2" xfId="13712"/>
    <cellStyle name="20 % - Accent3 2 4 2 9 2 2" xfId="27856"/>
    <cellStyle name="20 % - Accent3 2 4 2 9 3" xfId="21571"/>
    <cellStyle name="20 % - Accent3 2 4 3" xfId="540"/>
    <cellStyle name="20 % - Accent3 2 4 3 10" xfId="2120"/>
    <cellStyle name="20 % - Accent3 2 4 3 10 2" xfId="16267"/>
    <cellStyle name="20 % - Accent3 2 4 3 11" xfId="14695"/>
    <cellStyle name="20 % - Accent3 2 4 3 2" xfId="1330"/>
    <cellStyle name="20 % - Accent3 2 4 3 2 2" xfId="9193"/>
    <cellStyle name="20 % - Accent3 2 4 3 2 2 2" xfId="23337"/>
    <cellStyle name="20 % - Accent3 2 4 3 2 3" xfId="2905"/>
    <cellStyle name="20 % - Accent3 2 4 3 2 3 2" xfId="17052"/>
    <cellStyle name="20 % - Accent3 2 4 3 2 4" xfId="15480"/>
    <cellStyle name="20 % - Accent3 2 4 3 3" xfId="3690"/>
    <cellStyle name="20 % - Accent3 2 4 3 3 2" xfId="9978"/>
    <cellStyle name="20 % - Accent3 2 4 3 3 2 2" xfId="24122"/>
    <cellStyle name="20 % - Accent3 2 4 3 3 3" xfId="17837"/>
    <cellStyle name="20 % - Accent3 2 4 3 4" xfId="4475"/>
    <cellStyle name="20 % - Accent3 2 4 3 4 2" xfId="10763"/>
    <cellStyle name="20 % - Accent3 2 4 3 4 2 2" xfId="24907"/>
    <cellStyle name="20 % - Accent3 2 4 3 4 3" xfId="18622"/>
    <cellStyle name="20 % - Accent3 2 4 3 5" xfId="5264"/>
    <cellStyle name="20 % - Accent3 2 4 3 5 2" xfId="11552"/>
    <cellStyle name="20 % - Accent3 2 4 3 5 2 2" xfId="25696"/>
    <cellStyle name="20 % - Accent3 2 4 3 5 3" xfId="19411"/>
    <cellStyle name="20 % - Accent3 2 4 3 6" xfId="6053"/>
    <cellStyle name="20 % - Accent3 2 4 3 6 2" xfId="12338"/>
    <cellStyle name="20 % - Accent3 2 4 3 6 2 2" xfId="26482"/>
    <cellStyle name="20 % - Accent3 2 4 3 6 3" xfId="20197"/>
    <cellStyle name="20 % - Accent3 2 4 3 7" xfId="6839"/>
    <cellStyle name="20 % - Accent3 2 4 3 7 2" xfId="13124"/>
    <cellStyle name="20 % - Accent3 2 4 3 7 2 2" xfId="27268"/>
    <cellStyle name="20 % - Accent3 2 4 3 7 3" xfId="20983"/>
    <cellStyle name="20 % - Accent3 2 4 3 8" xfId="7623"/>
    <cellStyle name="20 % - Accent3 2 4 3 8 2" xfId="13908"/>
    <cellStyle name="20 % - Accent3 2 4 3 8 2 2" xfId="28052"/>
    <cellStyle name="20 % - Accent3 2 4 3 8 3" xfId="21767"/>
    <cellStyle name="20 % - Accent3 2 4 3 9" xfId="8408"/>
    <cellStyle name="20 % - Accent3 2 4 3 9 2" xfId="22552"/>
    <cellStyle name="20 % - Accent3 2 4 4" xfId="938"/>
    <cellStyle name="20 % - Accent3 2 4 4 2" xfId="8801"/>
    <cellStyle name="20 % - Accent3 2 4 4 2 2" xfId="22945"/>
    <cellStyle name="20 % - Accent3 2 4 4 3" xfId="2513"/>
    <cellStyle name="20 % - Accent3 2 4 4 3 2" xfId="16660"/>
    <cellStyle name="20 % - Accent3 2 4 4 4" xfId="15088"/>
    <cellStyle name="20 % - Accent3 2 4 5" xfId="3298"/>
    <cellStyle name="20 % - Accent3 2 4 5 2" xfId="9586"/>
    <cellStyle name="20 % - Accent3 2 4 5 2 2" xfId="23730"/>
    <cellStyle name="20 % - Accent3 2 4 5 3" xfId="17445"/>
    <cellStyle name="20 % - Accent3 2 4 6" xfId="4083"/>
    <cellStyle name="20 % - Accent3 2 4 6 2" xfId="10371"/>
    <cellStyle name="20 % - Accent3 2 4 6 2 2" xfId="24515"/>
    <cellStyle name="20 % - Accent3 2 4 6 3" xfId="18230"/>
    <cellStyle name="20 % - Accent3 2 4 7" xfId="4872"/>
    <cellStyle name="20 % - Accent3 2 4 7 2" xfId="11160"/>
    <cellStyle name="20 % - Accent3 2 4 7 2 2" xfId="25304"/>
    <cellStyle name="20 % - Accent3 2 4 7 3" xfId="19019"/>
    <cellStyle name="20 % - Accent3 2 4 8" xfId="5661"/>
    <cellStyle name="20 % - Accent3 2 4 8 2" xfId="11946"/>
    <cellStyle name="20 % - Accent3 2 4 8 2 2" xfId="26090"/>
    <cellStyle name="20 % - Accent3 2 4 8 3" xfId="19805"/>
    <cellStyle name="20 % - Accent3 2 4 9" xfId="6447"/>
    <cellStyle name="20 % - Accent3 2 4 9 2" xfId="12732"/>
    <cellStyle name="20 % - Accent3 2 4 9 2 2" xfId="26876"/>
    <cellStyle name="20 % - Accent3 2 4 9 3" xfId="20591"/>
    <cellStyle name="20 % - Accent3 2 5" xfId="171"/>
    <cellStyle name="20 % - Accent3 2 5 10" xfId="7259"/>
    <cellStyle name="20 % - Accent3 2 5 10 2" xfId="13544"/>
    <cellStyle name="20 % - Accent3 2 5 10 2 2" xfId="27688"/>
    <cellStyle name="20 % - Accent3 2 5 10 3" xfId="21403"/>
    <cellStyle name="20 % - Accent3 2 5 11" xfId="8044"/>
    <cellStyle name="20 % - Accent3 2 5 11 2" xfId="22188"/>
    <cellStyle name="20 % - Accent3 2 5 12" xfId="1756"/>
    <cellStyle name="20 % - Accent3 2 5 12 2" xfId="15903"/>
    <cellStyle name="20 % - Accent3 2 5 13" xfId="14331"/>
    <cellStyle name="20 % - Accent3 2 5 2" xfId="367"/>
    <cellStyle name="20 % - Accent3 2 5 2 10" xfId="8240"/>
    <cellStyle name="20 % - Accent3 2 5 2 10 2" xfId="22384"/>
    <cellStyle name="20 % - Accent3 2 5 2 11" xfId="1952"/>
    <cellStyle name="20 % - Accent3 2 5 2 11 2" xfId="16099"/>
    <cellStyle name="20 % - Accent3 2 5 2 12" xfId="14527"/>
    <cellStyle name="20 % - Accent3 2 5 2 2" xfId="764"/>
    <cellStyle name="20 % - Accent3 2 5 2 2 10" xfId="2344"/>
    <cellStyle name="20 % - Accent3 2 5 2 2 10 2" xfId="16491"/>
    <cellStyle name="20 % - Accent3 2 5 2 2 11" xfId="14919"/>
    <cellStyle name="20 % - Accent3 2 5 2 2 2" xfId="1554"/>
    <cellStyle name="20 % - Accent3 2 5 2 2 2 2" xfId="9417"/>
    <cellStyle name="20 % - Accent3 2 5 2 2 2 2 2" xfId="23561"/>
    <cellStyle name="20 % - Accent3 2 5 2 2 2 3" xfId="3129"/>
    <cellStyle name="20 % - Accent3 2 5 2 2 2 3 2" xfId="17276"/>
    <cellStyle name="20 % - Accent3 2 5 2 2 2 4" xfId="15704"/>
    <cellStyle name="20 % - Accent3 2 5 2 2 3" xfId="3914"/>
    <cellStyle name="20 % - Accent3 2 5 2 2 3 2" xfId="10202"/>
    <cellStyle name="20 % - Accent3 2 5 2 2 3 2 2" xfId="24346"/>
    <cellStyle name="20 % - Accent3 2 5 2 2 3 3" xfId="18061"/>
    <cellStyle name="20 % - Accent3 2 5 2 2 4" xfId="4699"/>
    <cellStyle name="20 % - Accent3 2 5 2 2 4 2" xfId="10987"/>
    <cellStyle name="20 % - Accent3 2 5 2 2 4 2 2" xfId="25131"/>
    <cellStyle name="20 % - Accent3 2 5 2 2 4 3" xfId="18846"/>
    <cellStyle name="20 % - Accent3 2 5 2 2 5" xfId="5488"/>
    <cellStyle name="20 % - Accent3 2 5 2 2 5 2" xfId="11776"/>
    <cellStyle name="20 % - Accent3 2 5 2 2 5 2 2" xfId="25920"/>
    <cellStyle name="20 % - Accent3 2 5 2 2 5 3" xfId="19635"/>
    <cellStyle name="20 % - Accent3 2 5 2 2 6" xfId="6277"/>
    <cellStyle name="20 % - Accent3 2 5 2 2 6 2" xfId="12562"/>
    <cellStyle name="20 % - Accent3 2 5 2 2 6 2 2" xfId="26706"/>
    <cellStyle name="20 % - Accent3 2 5 2 2 6 3" xfId="20421"/>
    <cellStyle name="20 % - Accent3 2 5 2 2 7" xfId="7063"/>
    <cellStyle name="20 % - Accent3 2 5 2 2 7 2" xfId="13348"/>
    <cellStyle name="20 % - Accent3 2 5 2 2 7 2 2" xfId="27492"/>
    <cellStyle name="20 % - Accent3 2 5 2 2 7 3" xfId="21207"/>
    <cellStyle name="20 % - Accent3 2 5 2 2 8" xfId="7847"/>
    <cellStyle name="20 % - Accent3 2 5 2 2 8 2" xfId="14132"/>
    <cellStyle name="20 % - Accent3 2 5 2 2 8 2 2" xfId="28276"/>
    <cellStyle name="20 % - Accent3 2 5 2 2 8 3" xfId="21991"/>
    <cellStyle name="20 % - Accent3 2 5 2 2 9" xfId="8632"/>
    <cellStyle name="20 % - Accent3 2 5 2 2 9 2" xfId="22776"/>
    <cellStyle name="20 % - Accent3 2 5 2 3" xfId="1162"/>
    <cellStyle name="20 % - Accent3 2 5 2 3 2" xfId="9025"/>
    <cellStyle name="20 % - Accent3 2 5 2 3 2 2" xfId="23169"/>
    <cellStyle name="20 % - Accent3 2 5 2 3 3" xfId="2737"/>
    <cellStyle name="20 % - Accent3 2 5 2 3 3 2" xfId="16884"/>
    <cellStyle name="20 % - Accent3 2 5 2 3 4" xfId="15312"/>
    <cellStyle name="20 % - Accent3 2 5 2 4" xfId="3522"/>
    <cellStyle name="20 % - Accent3 2 5 2 4 2" xfId="9810"/>
    <cellStyle name="20 % - Accent3 2 5 2 4 2 2" xfId="23954"/>
    <cellStyle name="20 % - Accent3 2 5 2 4 3" xfId="17669"/>
    <cellStyle name="20 % - Accent3 2 5 2 5" xfId="4307"/>
    <cellStyle name="20 % - Accent3 2 5 2 5 2" xfId="10595"/>
    <cellStyle name="20 % - Accent3 2 5 2 5 2 2" xfId="24739"/>
    <cellStyle name="20 % - Accent3 2 5 2 5 3" xfId="18454"/>
    <cellStyle name="20 % - Accent3 2 5 2 6" xfId="5096"/>
    <cellStyle name="20 % - Accent3 2 5 2 6 2" xfId="11384"/>
    <cellStyle name="20 % - Accent3 2 5 2 6 2 2" xfId="25528"/>
    <cellStyle name="20 % - Accent3 2 5 2 6 3" xfId="19243"/>
    <cellStyle name="20 % - Accent3 2 5 2 7" xfId="5885"/>
    <cellStyle name="20 % - Accent3 2 5 2 7 2" xfId="12170"/>
    <cellStyle name="20 % - Accent3 2 5 2 7 2 2" xfId="26314"/>
    <cellStyle name="20 % - Accent3 2 5 2 7 3" xfId="20029"/>
    <cellStyle name="20 % - Accent3 2 5 2 8" xfId="6671"/>
    <cellStyle name="20 % - Accent3 2 5 2 8 2" xfId="12956"/>
    <cellStyle name="20 % - Accent3 2 5 2 8 2 2" xfId="27100"/>
    <cellStyle name="20 % - Accent3 2 5 2 8 3" xfId="20815"/>
    <cellStyle name="20 % - Accent3 2 5 2 9" xfId="7455"/>
    <cellStyle name="20 % - Accent3 2 5 2 9 2" xfId="13740"/>
    <cellStyle name="20 % - Accent3 2 5 2 9 2 2" xfId="27884"/>
    <cellStyle name="20 % - Accent3 2 5 2 9 3" xfId="21599"/>
    <cellStyle name="20 % - Accent3 2 5 3" xfId="568"/>
    <cellStyle name="20 % - Accent3 2 5 3 10" xfId="2148"/>
    <cellStyle name="20 % - Accent3 2 5 3 10 2" xfId="16295"/>
    <cellStyle name="20 % - Accent3 2 5 3 11" xfId="14723"/>
    <cellStyle name="20 % - Accent3 2 5 3 2" xfId="1358"/>
    <cellStyle name="20 % - Accent3 2 5 3 2 2" xfId="9221"/>
    <cellStyle name="20 % - Accent3 2 5 3 2 2 2" xfId="23365"/>
    <cellStyle name="20 % - Accent3 2 5 3 2 3" xfId="2933"/>
    <cellStyle name="20 % - Accent3 2 5 3 2 3 2" xfId="17080"/>
    <cellStyle name="20 % - Accent3 2 5 3 2 4" xfId="15508"/>
    <cellStyle name="20 % - Accent3 2 5 3 3" xfId="3718"/>
    <cellStyle name="20 % - Accent3 2 5 3 3 2" xfId="10006"/>
    <cellStyle name="20 % - Accent3 2 5 3 3 2 2" xfId="24150"/>
    <cellStyle name="20 % - Accent3 2 5 3 3 3" xfId="17865"/>
    <cellStyle name="20 % - Accent3 2 5 3 4" xfId="4503"/>
    <cellStyle name="20 % - Accent3 2 5 3 4 2" xfId="10791"/>
    <cellStyle name="20 % - Accent3 2 5 3 4 2 2" xfId="24935"/>
    <cellStyle name="20 % - Accent3 2 5 3 4 3" xfId="18650"/>
    <cellStyle name="20 % - Accent3 2 5 3 5" xfId="5292"/>
    <cellStyle name="20 % - Accent3 2 5 3 5 2" xfId="11580"/>
    <cellStyle name="20 % - Accent3 2 5 3 5 2 2" xfId="25724"/>
    <cellStyle name="20 % - Accent3 2 5 3 5 3" xfId="19439"/>
    <cellStyle name="20 % - Accent3 2 5 3 6" xfId="6081"/>
    <cellStyle name="20 % - Accent3 2 5 3 6 2" xfId="12366"/>
    <cellStyle name="20 % - Accent3 2 5 3 6 2 2" xfId="26510"/>
    <cellStyle name="20 % - Accent3 2 5 3 6 3" xfId="20225"/>
    <cellStyle name="20 % - Accent3 2 5 3 7" xfId="6867"/>
    <cellStyle name="20 % - Accent3 2 5 3 7 2" xfId="13152"/>
    <cellStyle name="20 % - Accent3 2 5 3 7 2 2" xfId="27296"/>
    <cellStyle name="20 % - Accent3 2 5 3 7 3" xfId="21011"/>
    <cellStyle name="20 % - Accent3 2 5 3 8" xfId="7651"/>
    <cellStyle name="20 % - Accent3 2 5 3 8 2" xfId="13936"/>
    <cellStyle name="20 % - Accent3 2 5 3 8 2 2" xfId="28080"/>
    <cellStyle name="20 % - Accent3 2 5 3 8 3" xfId="21795"/>
    <cellStyle name="20 % - Accent3 2 5 3 9" xfId="8436"/>
    <cellStyle name="20 % - Accent3 2 5 3 9 2" xfId="22580"/>
    <cellStyle name="20 % - Accent3 2 5 4" xfId="966"/>
    <cellStyle name="20 % - Accent3 2 5 4 2" xfId="8829"/>
    <cellStyle name="20 % - Accent3 2 5 4 2 2" xfId="22973"/>
    <cellStyle name="20 % - Accent3 2 5 4 3" xfId="2541"/>
    <cellStyle name="20 % - Accent3 2 5 4 3 2" xfId="16688"/>
    <cellStyle name="20 % - Accent3 2 5 4 4" xfId="15116"/>
    <cellStyle name="20 % - Accent3 2 5 5" xfId="3326"/>
    <cellStyle name="20 % - Accent3 2 5 5 2" xfId="9614"/>
    <cellStyle name="20 % - Accent3 2 5 5 2 2" xfId="23758"/>
    <cellStyle name="20 % - Accent3 2 5 5 3" xfId="17473"/>
    <cellStyle name="20 % - Accent3 2 5 6" xfId="4111"/>
    <cellStyle name="20 % - Accent3 2 5 6 2" xfId="10399"/>
    <cellStyle name="20 % - Accent3 2 5 6 2 2" xfId="24543"/>
    <cellStyle name="20 % - Accent3 2 5 6 3" xfId="18258"/>
    <cellStyle name="20 % - Accent3 2 5 7" xfId="4900"/>
    <cellStyle name="20 % - Accent3 2 5 7 2" xfId="11188"/>
    <cellStyle name="20 % - Accent3 2 5 7 2 2" xfId="25332"/>
    <cellStyle name="20 % - Accent3 2 5 7 3" xfId="19047"/>
    <cellStyle name="20 % - Accent3 2 5 8" xfId="5689"/>
    <cellStyle name="20 % - Accent3 2 5 8 2" xfId="11974"/>
    <cellStyle name="20 % - Accent3 2 5 8 2 2" xfId="26118"/>
    <cellStyle name="20 % - Accent3 2 5 8 3" xfId="19833"/>
    <cellStyle name="20 % - Accent3 2 5 9" xfId="6475"/>
    <cellStyle name="20 % - Accent3 2 5 9 2" xfId="12760"/>
    <cellStyle name="20 % - Accent3 2 5 9 2 2" xfId="26904"/>
    <cellStyle name="20 % - Accent3 2 5 9 3" xfId="20619"/>
    <cellStyle name="20 % - Accent3 2 6" xfId="199"/>
    <cellStyle name="20 % - Accent3 2 6 10" xfId="7287"/>
    <cellStyle name="20 % - Accent3 2 6 10 2" xfId="13572"/>
    <cellStyle name="20 % - Accent3 2 6 10 2 2" xfId="27716"/>
    <cellStyle name="20 % - Accent3 2 6 10 3" xfId="21431"/>
    <cellStyle name="20 % - Accent3 2 6 11" xfId="8072"/>
    <cellStyle name="20 % - Accent3 2 6 11 2" xfId="22216"/>
    <cellStyle name="20 % - Accent3 2 6 12" xfId="1784"/>
    <cellStyle name="20 % - Accent3 2 6 12 2" xfId="15931"/>
    <cellStyle name="20 % - Accent3 2 6 13" xfId="14359"/>
    <cellStyle name="20 % - Accent3 2 6 2" xfId="395"/>
    <cellStyle name="20 % - Accent3 2 6 2 10" xfId="8268"/>
    <cellStyle name="20 % - Accent3 2 6 2 10 2" xfId="22412"/>
    <cellStyle name="20 % - Accent3 2 6 2 11" xfId="1980"/>
    <cellStyle name="20 % - Accent3 2 6 2 11 2" xfId="16127"/>
    <cellStyle name="20 % - Accent3 2 6 2 12" xfId="14555"/>
    <cellStyle name="20 % - Accent3 2 6 2 2" xfId="792"/>
    <cellStyle name="20 % - Accent3 2 6 2 2 10" xfId="2372"/>
    <cellStyle name="20 % - Accent3 2 6 2 2 10 2" xfId="16519"/>
    <cellStyle name="20 % - Accent3 2 6 2 2 11" xfId="14947"/>
    <cellStyle name="20 % - Accent3 2 6 2 2 2" xfId="1582"/>
    <cellStyle name="20 % - Accent3 2 6 2 2 2 2" xfId="9445"/>
    <cellStyle name="20 % - Accent3 2 6 2 2 2 2 2" xfId="23589"/>
    <cellStyle name="20 % - Accent3 2 6 2 2 2 3" xfId="3157"/>
    <cellStyle name="20 % - Accent3 2 6 2 2 2 3 2" xfId="17304"/>
    <cellStyle name="20 % - Accent3 2 6 2 2 2 4" xfId="15732"/>
    <cellStyle name="20 % - Accent3 2 6 2 2 3" xfId="3942"/>
    <cellStyle name="20 % - Accent3 2 6 2 2 3 2" xfId="10230"/>
    <cellStyle name="20 % - Accent3 2 6 2 2 3 2 2" xfId="24374"/>
    <cellStyle name="20 % - Accent3 2 6 2 2 3 3" xfId="18089"/>
    <cellStyle name="20 % - Accent3 2 6 2 2 4" xfId="4727"/>
    <cellStyle name="20 % - Accent3 2 6 2 2 4 2" xfId="11015"/>
    <cellStyle name="20 % - Accent3 2 6 2 2 4 2 2" xfId="25159"/>
    <cellStyle name="20 % - Accent3 2 6 2 2 4 3" xfId="18874"/>
    <cellStyle name="20 % - Accent3 2 6 2 2 5" xfId="5516"/>
    <cellStyle name="20 % - Accent3 2 6 2 2 5 2" xfId="11804"/>
    <cellStyle name="20 % - Accent3 2 6 2 2 5 2 2" xfId="25948"/>
    <cellStyle name="20 % - Accent3 2 6 2 2 5 3" xfId="19663"/>
    <cellStyle name="20 % - Accent3 2 6 2 2 6" xfId="6305"/>
    <cellStyle name="20 % - Accent3 2 6 2 2 6 2" xfId="12590"/>
    <cellStyle name="20 % - Accent3 2 6 2 2 6 2 2" xfId="26734"/>
    <cellStyle name="20 % - Accent3 2 6 2 2 6 3" xfId="20449"/>
    <cellStyle name="20 % - Accent3 2 6 2 2 7" xfId="7091"/>
    <cellStyle name="20 % - Accent3 2 6 2 2 7 2" xfId="13376"/>
    <cellStyle name="20 % - Accent3 2 6 2 2 7 2 2" xfId="27520"/>
    <cellStyle name="20 % - Accent3 2 6 2 2 7 3" xfId="21235"/>
    <cellStyle name="20 % - Accent3 2 6 2 2 8" xfId="7875"/>
    <cellStyle name="20 % - Accent3 2 6 2 2 8 2" xfId="14160"/>
    <cellStyle name="20 % - Accent3 2 6 2 2 8 2 2" xfId="28304"/>
    <cellStyle name="20 % - Accent3 2 6 2 2 8 3" xfId="22019"/>
    <cellStyle name="20 % - Accent3 2 6 2 2 9" xfId="8660"/>
    <cellStyle name="20 % - Accent3 2 6 2 2 9 2" xfId="22804"/>
    <cellStyle name="20 % - Accent3 2 6 2 3" xfId="1190"/>
    <cellStyle name="20 % - Accent3 2 6 2 3 2" xfId="9053"/>
    <cellStyle name="20 % - Accent3 2 6 2 3 2 2" xfId="23197"/>
    <cellStyle name="20 % - Accent3 2 6 2 3 3" xfId="2765"/>
    <cellStyle name="20 % - Accent3 2 6 2 3 3 2" xfId="16912"/>
    <cellStyle name="20 % - Accent3 2 6 2 3 4" xfId="15340"/>
    <cellStyle name="20 % - Accent3 2 6 2 4" xfId="3550"/>
    <cellStyle name="20 % - Accent3 2 6 2 4 2" xfId="9838"/>
    <cellStyle name="20 % - Accent3 2 6 2 4 2 2" xfId="23982"/>
    <cellStyle name="20 % - Accent3 2 6 2 4 3" xfId="17697"/>
    <cellStyle name="20 % - Accent3 2 6 2 5" xfId="4335"/>
    <cellStyle name="20 % - Accent3 2 6 2 5 2" xfId="10623"/>
    <cellStyle name="20 % - Accent3 2 6 2 5 2 2" xfId="24767"/>
    <cellStyle name="20 % - Accent3 2 6 2 5 3" xfId="18482"/>
    <cellStyle name="20 % - Accent3 2 6 2 6" xfId="5124"/>
    <cellStyle name="20 % - Accent3 2 6 2 6 2" xfId="11412"/>
    <cellStyle name="20 % - Accent3 2 6 2 6 2 2" xfId="25556"/>
    <cellStyle name="20 % - Accent3 2 6 2 6 3" xfId="19271"/>
    <cellStyle name="20 % - Accent3 2 6 2 7" xfId="5913"/>
    <cellStyle name="20 % - Accent3 2 6 2 7 2" xfId="12198"/>
    <cellStyle name="20 % - Accent3 2 6 2 7 2 2" xfId="26342"/>
    <cellStyle name="20 % - Accent3 2 6 2 7 3" xfId="20057"/>
    <cellStyle name="20 % - Accent3 2 6 2 8" xfId="6699"/>
    <cellStyle name="20 % - Accent3 2 6 2 8 2" xfId="12984"/>
    <cellStyle name="20 % - Accent3 2 6 2 8 2 2" xfId="27128"/>
    <cellStyle name="20 % - Accent3 2 6 2 8 3" xfId="20843"/>
    <cellStyle name="20 % - Accent3 2 6 2 9" xfId="7483"/>
    <cellStyle name="20 % - Accent3 2 6 2 9 2" xfId="13768"/>
    <cellStyle name="20 % - Accent3 2 6 2 9 2 2" xfId="27912"/>
    <cellStyle name="20 % - Accent3 2 6 2 9 3" xfId="21627"/>
    <cellStyle name="20 % - Accent3 2 6 3" xfId="596"/>
    <cellStyle name="20 % - Accent3 2 6 3 10" xfId="2176"/>
    <cellStyle name="20 % - Accent3 2 6 3 10 2" xfId="16323"/>
    <cellStyle name="20 % - Accent3 2 6 3 11" xfId="14751"/>
    <cellStyle name="20 % - Accent3 2 6 3 2" xfId="1386"/>
    <cellStyle name="20 % - Accent3 2 6 3 2 2" xfId="9249"/>
    <cellStyle name="20 % - Accent3 2 6 3 2 2 2" xfId="23393"/>
    <cellStyle name="20 % - Accent3 2 6 3 2 3" xfId="2961"/>
    <cellStyle name="20 % - Accent3 2 6 3 2 3 2" xfId="17108"/>
    <cellStyle name="20 % - Accent3 2 6 3 2 4" xfId="15536"/>
    <cellStyle name="20 % - Accent3 2 6 3 3" xfId="3746"/>
    <cellStyle name="20 % - Accent3 2 6 3 3 2" xfId="10034"/>
    <cellStyle name="20 % - Accent3 2 6 3 3 2 2" xfId="24178"/>
    <cellStyle name="20 % - Accent3 2 6 3 3 3" xfId="17893"/>
    <cellStyle name="20 % - Accent3 2 6 3 4" xfId="4531"/>
    <cellStyle name="20 % - Accent3 2 6 3 4 2" xfId="10819"/>
    <cellStyle name="20 % - Accent3 2 6 3 4 2 2" xfId="24963"/>
    <cellStyle name="20 % - Accent3 2 6 3 4 3" xfId="18678"/>
    <cellStyle name="20 % - Accent3 2 6 3 5" xfId="5320"/>
    <cellStyle name="20 % - Accent3 2 6 3 5 2" xfId="11608"/>
    <cellStyle name="20 % - Accent3 2 6 3 5 2 2" xfId="25752"/>
    <cellStyle name="20 % - Accent3 2 6 3 5 3" xfId="19467"/>
    <cellStyle name="20 % - Accent3 2 6 3 6" xfId="6109"/>
    <cellStyle name="20 % - Accent3 2 6 3 6 2" xfId="12394"/>
    <cellStyle name="20 % - Accent3 2 6 3 6 2 2" xfId="26538"/>
    <cellStyle name="20 % - Accent3 2 6 3 6 3" xfId="20253"/>
    <cellStyle name="20 % - Accent3 2 6 3 7" xfId="6895"/>
    <cellStyle name="20 % - Accent3 2 6 3 7 2" xfId="13180"/>
    <cellStyle name="20 % - Accent3 2 6 3 7 2 2" xfId="27324"/>
    <cellStyle name="20 % - Accent3 2 6 3 7 3" xfId="21039"/>
    <cellStyle name="20 % - Accent3 2 6 3 8" xfId="7679"/>
    <cellStyle name="20 % - Accent3 2 6 3 8 2" xfId="13964"/>
    <cellStyle name="20 % - Accent3 2 6 3 8 2 2" xfId="28108"/>
    <cellStyle name="20 % - Accent3 2 6 3 8 3" xfId="21823"/>
    <cellStyle name="20 % - Accent3 2 6 3 9" xfId="8464"/>
    <cellStyle name="20 % - Accent3 2 6 3 9 2" xfId="22608"/>
    <cellStyle name="20 % - Accent3 2 6 4" xfId="994"/>
    <cellStyle name="20 % - Accent3 2 6 4 2" xfId="8857"/>
    <cellStyle name="20 % - Accent3 2 6 4 2 2" xfId="23001"/>
    <cellStyle name="20 % - Accent3 2 6 4 3" xfId="2569"/>
    <cellStyle name="20 % - Accent3 2 6 4 3 2" xfId="16716"/>
    <cellStyle name="20 % - Accent3 2 6 4 4" xfId="15144"/>
    <cellStyle name="20 % - Accent3 2 6 5" xfId="3354"/>
    <cellStyle name="20 % - Accent3 2 6 5 2" xfId="9642"/>
    <cellStyle name="20 % - Accent3 2 6 5 2 2" xfId="23786"/>
    <cellStyle name="20 % - Accent3 2 6 5 3" xfId="17501"/>
    <cellStyle name="20 % - Accent3 2 6 6" xfId="4139"/>
    <cellStyle name="20 % - Accent3 2 6 6 2" xfId="10427"/>
    <cellStyle name="20 % - Accent3 2 6 6 2 2" xfId="24571"/>
    <cellStyle name="20 % - Accent3 2 6 6 3" xfId="18286"/>
    <cellStyle name="20 % - Accent3 2 6 7" xfId="4928"/>
    <cellStyle name="20 % - Accent3 2 6 7 2" xfId="11216"/>
    <cellStyle name="20 % - Accent3 2 6 7 2 2" xfId="25360"/>
    <cellStyle name="20 % - Accent3 2 6 7 3" xfId="19075"/>
    <cellStyle name="20 % - Accent3 2 6 8" xfId="5717"/>
    <cellStyle name="20 % - Accent3 2 6 8 2" xfId="12002"/>
    <cellStyle name="20 % - Accent3 2 6 8 2 2" xfId="26146"/>
    <cellStyle name="20 % - Accent3 2 6 8 3" xfId="19861"/>
    <cellStyle name="20 % - Accent3 2 6 9" xfId="6503"/>
    <cellStyle name="20 % - Accent3 2 6 9 2" xfId="12788"/>
    <cellStyle name="20 % - Accent3 2 6 9 2 2" xfId="26932"/>
    <cellStyle name="20 % - Accent3 2 6 9 3" xfId="20647"/>
    <cellStyle name="20 % - Accent3 2 7" xfId="227"/>
    <cellStyle name="20 % - Accent3 2 7 10" xfId="7315"/>
    <cellStyle name="20 % - Accent3 2 7 10 2" xfId="13600"/>
    <cellStyle name="20 % - Accent3 2 7 10 2 2" xfId="27744"/>
    <cellStyle name="20 % - Accent3 2 7 10 3" xfId="21459"/>
    <cellStyle name="20 % - Accent3 2 7 11" xfId="8100"/>
    <cellStyle name="20 % - Accent3 2 7 11 2" xfId="22244"/>
    <cellStyle name="20 % - Accent3 2 7 12" xfId="1812"/>
    <cellStyle name="20 % - Accent3 2 7 12 2" xfId="15959"/>
    <cellStyle name="20 % - Accent3 2 7 13" xfId="14387"/>
    <cellStyle name="20 % - Accent3 2 7 2" xfId="423"/>
    <cellStyle name="20 % - Accent3 2 7 2 10" xfId="8296"/>
    <cellStyle name="20 % - Accent3 2 7 2 10 2" xfId="22440"/>
    <cellStyle name="20 % - Accent3 2 7 2 11" xfId="2008"/>
    <cellStyle name="20 % - Accent3 2 7 2 11 2" xfId="16155"/>
    <cellStyle name="20 % - Accent3 2 7 2 12" xfId="14583"/>
    <cellStyle name="20 % - Accent3 2 7 2 2" xfId="820"/>
    <cellStyle name="20 % - Accent3 2 7 2 2 10" xfId="2400"/>
    <cellStyle name="20 % - Accent3 2 7 2 2 10 2" xfId="16547"/>
    <cellStyle name="20 % - Accent3 2 7 2 2 11" xfId="14975"/>
    <cellStyle name="20 % - Accent3 2 7 2 2 2" xfId="1610"/>
    <cellStyle name="20 % - Accent3 2 7 2 2 2 2" xfId="9473"/>
    <cellStyle name="20 % - Accent3 2 7 2 2 2 2 2" xfId="23617"/>
    <cellStyle name="20 % - Accent3 2 7 2 2 2 3" xfId="3185"/>
    <cellStyle name="20 % - Accent3 2 7 2 2 2 3 2" xfId="17332"/>
    <cellStyle name="20 % - Accent3 2 7 2 2 2 4" xfId="15760"/>
    <cellStyle name="20 % - Accent3 2 7 2 2 3" xfId="3970"/>
    <cellStyle name="20 % - Accent3 2 7 2 2 3 2" xfId="10258"/>
    <cellStyle name="20 % - Accent3 2 7 2 2 3 2 2" xfId="24402"/>
    <cellStyle name="20 % - Accent3 2 7 2 2 3 3" xfId="18117"/>
    <cellStyle name="20 % - Accent3 2 7 2 2 4" xfId="4755"/>
    <cellStyle name="20 % - Accent3 2 7 2 2 4 2" xfId="11043"/>
    <cellStyle name="20 % - Accent3 2 7 2 2 4 2 2" xfId="25187"/>
    <cellStyle name="20 % - Accent3 2 7 2 2 4 3" xfId="18902"/>
    <cellStyle name="20 % - Accent3 2 7 2 2 5" xfId="5544"/>
    <cellStyle name="20 % - Accent3 2 7 2 2 5 2" xfId="11832"/>
    <cellStyle name="20 % - Accent3 2 7 2 2 5 2 2" xfId="25976"/>
    <cellStyle name="20 % - Accent3 2 7 2 2 5 3" xfId="19691"/>
    <cellStyle name="20 % - Accent3 2 7 2 2 6" xfId="6333"/>
    <cellStyle name="20 % - Accent3 2 7 2 2 6 2" xfId="12618"/>
    <cellStyle name="20 % - Accent3 2 7 2 2 6 2 2" xfId="26762"/>
    <cellStyle name="20 % - Accent3 2 7 2 2 6 3" xfId="20477"/>
    <cellStyle name="20 % - Accent3 2 7 2 2 7" xfId="7119"/>
    <cellStyle name="20 % - Accent3 2 7 2 2 7 2" xfId="13404"/>
    <cellStyle name="20 % - Accent3 2 7 2 2 7 2 2" xfId="27548"/>
    <cellStyle name="20 % - Accent3 2 7 2 2 7 3" xfId="21263"/>
    <cellStyle name="20 % - Accent3 2 7 2 2 8" xfId="7903"/>
    <cellStyle name="20 % - Accent3 2 7 2 2 8 2" xfId="14188"/>
    <cellStyle name="20 % - Accent3 2 7 2 2 8 2 2" xfId="28332"/>
    <cellStyle name="20 % - Accent3 2 7 2 2 8 3" xfId="22047"/>
    <cellStyle name="20 % - Accent3 2 7 2 2 9" xfId="8688"/>
    <cellStyle name="20 % - Accent3 2 7 2 2 9 2" xfId="22832"/>
    <cellStyle name="20 % - Accent3 2 7 2 3" xfId="1218"/>
    <cellStyle name="20 % - Accent3 2 7 2 3 2" xfId="9081"/>
    <cellStyle name="20 % - Accent3 2 7 2 3 2 2" xfId="23225"/>
    <cellStyle name="20 % - Accent3 2 7 2 3 3" xfId="2793"/>
    <cellStyle name="20 % - Accent3 2 7 2 3 3 2" xfId="16940"/>
    <cellStyle name="20 % - Accent3 2 7 2 3 4" xfId="15368"/>
    <cellStyle name="20 % - Accent3 2 7 2 4" xfId="3578"/>
    <cellStyle name="20 % - Accent3 2 7 2 4 2" xfId="9866"/>
    <cellStyle name="20 % - Accent3 2 7 2 4 2 2" xfId="24010"/>
    <cellStyle name="20 % - Accent3 2 7 2 4 3" xfId="17725"/>
    <cellStyle name="20 % - Accent3 2 7 2 5" xfId="4363"/>
    <cellStyle name="20 % - Accent3 2 7 2 5 2" xfId="10651"/>
    <cellStyle name="20 % - Accent3 2 7 2 5 2 2" xfId="24795"/>
    <cellStyle name="20 % - Accent3 2 7 2 5 3" xfId="18510"/>
    <cellStyle name="20 % - Accent3 2 7 2 6" xfId="5152"/>
    <cellStyle name="20 % - Accent3 2 7 2 6 2" xfId="11440"/>
    <cellStyle name="20 % - Accent3 2 7 2 6 2 2" xfId="25584"/>
    <cellStyle name="20 % - Accent3 2 7 2 6 3" xfId="19299"/>
    <cellStyle name="20 % - Accent3 2 7 2 7" xfId="5941"/>
    <cellStyle name="20 % - Accent3 2 7 2 7 2" xfId="12226"/>
    <cellStyle name="20 % - Accent3 2 7 2 7 2 2" xfId="26370"/>
    <cellStyle name="20 % - Accent3 2 7 2 7 3" xfId="20085"/>
    <cellStyle name="20 % - Accent3 2 7 2 8" xfId="6727"/>
    <cellStyle name="20 % - Accent3 2 7 2 8 2" xfId="13012"/>
    <cellStyle name="20 % - Accent3 2 7 2 8 2 2" xfId="27156"/>
    <cellStyle name="20 % - Accent3 2 7 2 8 3" xfId="20871"/>
    <cellStyle name="20 % - Accent3 2 7 2 9" xfId="7511"/>
    <cellStyle name="20 % - Accent3 2 7 2 9 2" xfId="13796"/>
    <cellStyle name="20 % - Accent3 2 7 2 9 2 2" xfId="27940"/>
    <cellStyle name="20 % - Accent3 2 7 2 9 3" xfId="21655"/>
    <cellStyle name="20 % - Accent3 2 7 3" xfId="624"/>
    <cellStyle name="20 % - Accent3 2 7 3 10" xfId="2204"/>
    <cellStyle name="20 % - Accent3 2 7 3 10 2" xfId="16351"/>
    <cellStyle name="20 % - Accent3 2 7 3 11" xfId="14779"/>
    <cellStyle name="20 % - Accent3 2 7 3 2" xfId="1414"/>
    <cellStyle name="20 % - Accent3 2 7 3 2 2" xfId="9277"/>
    <cellStyle name="20 % - Accent3 2 7 3 2 2 2" xfId="23421"/>
    <cellStyle name="20 % - Accent3 2 7 3 2 3" xfId="2989"/>
    <cellStyle name="20 % - Accent3 2 7 3 2 3 2" xfId="17136"/>
    <cellStyle name="20 % - Accent3 2 7 3 2 4" xfId="15564"/>
    <cellStyle name="20 % - Accent3 2 7 3 3" xfId="3774"/>
    <cellStyle name="20 % - Accent3 2 7 3 3 2" xfId="10062"/>
    <cellStyle name="20 % - Accent3 2 7 3 3 2 2" xfId="24206"/>
    <cellStyle name="20 % - Accent3 2 7 3 3 3" xfId="17921"/>
    <cellStyle name="20 % - Accent3 2 7 3 4" xfId="4559"/>
    <cellStyle name="20 % - Accent3 2 7 3 4 2" xfId="10847"/>
    <cellStyle name="20 % - Accent3 2 7 3 4 2 2" xfId="24991"/>
    <cellStyle name="20 % - Accent3 2 7 3 4 3" xfId="18706"/>
    <cellStyle name="20 % - Accent3 2 7 3 5" xfId="5348"/>
    <cellStyle name="20 % - Accent3 2 7 3 5 2" xfId="11636"/>
    <cellStyle name="20 % - Accent3 2 7 3 5 2 2" xfId="25780"/>
    <cellStyle name="20 % - Accent3 2 7 3 5 3" xfId="19495"/>
    <cellStyle name="20 % - Accent3 2 7 3 6" xfId="6137"/>
    <cellStyle name="20 % - Accent3 2 7 3 6 2" xfId="12422"/>
    <cellStyle name="20 % - Accent3 2 7 3 6 2 2" xfId="26566"/>
    <cellStyle name="20 % - Accent3 2 7 3 6 3" xfId="20281"/>
    <cellStyle name="20 % - Accent3 2 7 3 7" xfId="6923"/>
    <cellStyle name="20 % - Accent3 2 7 3 7 2" xfId="13208"/>
    <cellStyle name="20 % - Accent3 2 7 3 7 2 2" xfId="27352"/>
    <cellStyle name="20 % - Accent3 2 7 3 7 3" xfId="21067"/>
    <cellStyle name="20 % - Accent3 2 7 3 8" xfId="7707"/>
    <cellStyle name="20 % - Accent3 2 7 3 8 2" xfId="13992"/>
    <cellStyle name="20 % - Accent3 2 7 3 8 2 2" xfId="28136"/>
    <cellStyle name="20 % - Accent3 2 7 3 8 3" xfId="21851"/>
    <cellStyle name="20 % - Accent3 2 7 3 9" xfId="8492"/>
    <cellStyle name="20 % - Accent3 2 7 3 9 2" xfId="22636"/>
    <cellStyle name="20 % - Accent3 2 7 4" xfId="1022"/>
    <cellStyle name="20 % - Accent3 2 7 4 2" xfId="8885"/>
    <cellStyle name="20 % - Accent3 2 7 4 2 2" xfId="23029"/>
    <cellStyle name="20 % - Accent3 2 7 4 3" xfId="2597"/>
    <cellStyle name="20 % - Accent3 2 7 4 3 2" xfId="16744"/>
    <cellStyle name="20 % - Accent3 2 7 4 4" xfId="15172"/>
    <cellStyle name="20 % - Accent3 2 7 5" xfId="3382"/>
    <cellStyle name="20 % - Accent3 2 7 5 2" xfId="9670"/>
    <cellStyle name="20 % - Accent3 2 7 5 2 2" xfId="23814"/>
    <cellStyle name="20 % - Accent3 2 7 5 3" xfId="17529"/>
    <cellStyle name="20 % - Accent3 2 7 6" xfId="4167"/>
    <cellStyle name="20 % - Accent3 2 7 6 2" xfId="10455"/>
    <cellStyle name="20 % - Accent3 2 7 6 2 2" xfId="24599"/>
    <cellStyle name="20 % - Accent3 2 7 6 3" xfId="18314"/>
    <cellStyle name="20 % - Accent3 2 7 7" xfId="4956"/>
    <cellStyle name="20 % - Accent3 2 7 7 2" xfId="11244"/>
    <cellStyle name="20 % - Accent3 2 7 7 2 2" xfId="25388"/>
    <cellStyle name="20 % - Accent3 2 7 7 3" xfId="19103"/>
    <cellStyle name="20 % - Accent3 2 7 8" xfId="5745"/>
    <cellStyle name="20 % - Accent3 2 7 8 2" xfId="12030"/>
    <cellStyle name="20 % - Accent3 2 7 8 2 2" xfId="26174"/>
    <cellStyle name="20 % - Accent3 2 7 8 3" xfId="19889"/>
    <cellStyle name="20 % - Accent3 2 7 9" xfId="6531"/>
    <cellStyle name="20 % - Accent3 2 7 9 2" xfId="12816"/>
    <cellStyle name="20 % - Accent3 2 7 9 2 2" xfId="26960"/>
    <cellStyle name="20 % - Accent3 2 7 9 3" xfId="20675"/>
    <cellStyle name="20 % - Accent3 2 8" xfId="255"/>
    <cellStyle name="20 % - Accent3 2 8 10" xfId="7343"/>
    <cellStyle name="20 % - Accent3 2 8 10 2" xfId="13628"/>
    <cellStyle name="20 % - Accent3 2 8 10 2 2" xfId="27772"/>
    <cellStyle name="20 % - Accent3 2 8 10 3" xfId="21487"/>
    <cellStyle name="20 % - Accent3 2 8 11" xfId="8128"/>
    <cellStyle name="20 % - Accent3 2 8 11 2" xfId="22272"/>
    <cellStyle name="20 % - Accent3 2 8 12" xfId="1840"/>
    <cellStyle name="20 % - Accent3 2 8 12 2" xfId="15987"/>
    <cellStyle name="20 % - Accent3 2 8 13" xfId="14415"/>
    <cellStyle name="20 % - Accent3 2 8 2" xfId="451"/>
    <cellStyle name="20 % - Accent3 2 8 2 10" xfId="8324"/>
    <cellStyle name="20 % - Accent3 2 8 2 10 2" xfId="22468"/>
    <cellStyle name="20 % - Accent3 2 8 2 11" xfId="2036"/>
    <cellStyle name="20 % - Accent3 2 8 2 11 2" xfId="16183"/>
    <cellStyle name="20 % - Accent3 2 8 2 12" xfId="14611"/>
    <cellStyle name="20 % - Accent3 2 8 2 2" xfId="848"/>
    <cellStyle name="20 % - Accent3 2 8 2 2 10" xfId="2428"/>
    <cellStyle name="20 % - Accent3 2 8 2 2 10 2" xfId="16575"/>
    <cellStyle name="20 % - Accent3 2 8 2 2 11" xfId="15003"/>
    <cellStyle name="20 % - Accent3 2 8 2 2 2" xfId="1638"/>
    <cellStyle name="20 % - Accent3 2 8 2 2 2 2" xfId="9501"/>
    <cellStyle name="20 % - Accent3 2 8 2 2 2 2 2" xfId="23645"/>
    <cellStyle name="20 % - Accent3 2 8 2 2 2 3" xfId="3213"/>
    <cellStyle name="20 % - Accent3 2 8 2 2 2 3 2" xfId="17360"/>
    <cellStyle name="20 % - Accent3 2 8 2 2 2 4" xfId="15788"/>
    <cellStyle name="20 % - Accent3 2 8 2 2 3" xfId="3998"/>
    <cellStyle name="20 % - Accent3 2 8 2 2 3 2" xfId="10286"/>
    <cellStyle name="20 % - Accent3 2 8 2 2 3 2 2" xfId="24430"/>
    <cellStyle name="20 % - Accent3 2 8 2 2 3 3" xfId="18145"/>
    <cellStyle name="20 % - Accent3 2 8 2 2 4" xfId="4783"/>
    <cellStyle name="20 % - Accent3 2 8 2 2 4 2" xfId="11071"/>
    <cellStyle name="20 % - Accent3 2 8 2 2 4 2 2" xfId="25215"/>
    <cellStyle name="20 % - Accent3 2 8 2 2 4 3" xfId="18930"/>
    <cellStyle name="20 % - Accent3 2 8 2 2 5" xfId="5572"/>
    <cellStyle name="20 % - Accent3 2 8 2 2 5 2" xfId="11860"/>
    <cellStyle name="20 % - Accent3 2 8 2 2 5 2 2" xfId="26004"/>
    <cellStyle name="20 % - Accent3 2 8 2 2 5 3" xfId="19719"/>
    <cellStyle name="20 % - Accent3 2 8 2 2 6" xfId="6361"/>
    <cellStyle name="20 % - Accent3 2 8 2 2 6 2" xfId="12646"/>
    <cellStyle name="20 % - Accent3 2 8 2 2 6 2 2" xfId="26790"/>
    <cellStyle name="20 % - Accent3 2 8 2 2 6 3" xfId="20505"/>
    <cellStyle name="20 % - Accent3 2 8 2 2 7" xfId="7147"/>
    <cellStyle name="20 % - Accent3 2 8 2 2 7 2" xfId="13432"/>
    <cellStyle name="20 % - Accent3 2 8 2 2 7 2 2" xfId="27576"/>
    <cellStyle name="20 % - Accent3 2 8 2 2 7 3" xfId="21291"/>
    <cellStyle name="20 % - Accent3 2 8 2 2 8" xfId="7931"/>
    <cellStyle name="20 % - Accent3 2 8 2 2 8 2" xfId="14216"/>
    <cellStyle name="20 % - Accent3 2 8 2 2 8 2 2" xfId="28360"/>
    <cellStyle name="20 % - Accent3 2 8 2 2 8 3" xfId="22075"/>
    <cellStyle name="20 % - Accent3 2 8 2 2 9" xfId="8716"/>
    <cellStyle name="20 % - Accent3 2 8 2 2 9 2" xfId="22860"/>
    <cellStyle name="20 % - Accent3 2 8 2 3" xfId="1246"/>
    <cellStyle name="20 % - Accent3 2 8 2 3 2" xfId="9109"/>
    <cellStyle name="20 % - Accent3 2 8 2 3 2 2" xfId="23253"/>
    <cellStyle name="20 % - Accent3 2 8 2 3 3" xfId="2821"/>
    <cellStyle name="20 % - Accent3 2 8 2 3 3 2" xfId="16968"/>
    <cellStyle name="20 % - Accent3 2 8 2 3 4" xfId="15396"/>
    <cellStyle name="20 % - Accent3 2 8 2 4" xfId="3606"/>
    <cellStyle name="20 % - Accent3 2 8 2 4 2" xfId="9894"/>
    <cellStyle name="20 % - Accent3 2 8 2 4 2 2" xfId="24038"/>
    <cellStyle name="20 % - Accent3 2 8 2 4 3" xfId="17753"/>
    <cellStyle name="20 % - Accent3 2 8 2 5" xfId="4391"/>
    <cellStyle name="20 % - Accent3 2 8 2 5 2" xfId="10679"/>
    <cellStyle name="20 % - Accent3 2 8 2 5 2 2" xfId="24823"/>
    <cellStyle name="20 % - Accent3 2 8 2 5 3" xfId="18538"/>
    <cellStyle name="20 % - Accent3 2 8 2 6" xfId="5180"/>
    <cellStyle name="20 % - Accent3 2 8 2 6 2" xfId="11468"/>
    <cellStyle name="20 % - Accent3 2 8 2 6 2 2" xfId="25612"/>
    <cellStyle name="20 % - Accent3 2 8 2 6 3" xfId="19327"/>
    <cellStyle name="20 % - Accent3 2 8 2 7" xfId="5969"/>
    <cellStyle name="20 % - Accent3 2 8 2 7 2" xfId="12254"/>
    <cellStyle name="20 % - Accent3 2 8 2 7 2 2" xfId="26398"/>
    <cellStyle name="20 % - Accent3 2 8 2 7 3" xfId="20113"/>
    <cellStyle name="20 % - Accent3 2 8 2 8" xfId="6755"/>
    <cellStyle name="20 % - Accent3 2 8 2 8 2" xfId="13040"/>
    <cellStyle name="20 % - Accent3 2 8 2 8 2 2" xfId="27184"/>
    <cellStyle name="20 % - Accent3 2 8 2 8 3" xfId="20899"/>
    <cellStyle name="20 % - Accent3 2 8 2 9" xfId="7539"/>
    <cellStyle name="20 % - Accent3 2 8 2 9 2" xfId="13824"/>
    <cellStyle name="20 % - Accent3 2 8 2 9 2 2" xfId="27968"/>
    <cellStyle name="20 % - Accent3 2 8 2 9 3" xfId="21683"/>
    <cellStyle name="20 % - Accent3 2 8 3" xfId="652"/>
    <cellStyle name="20 % - Accent3 2 8 3 10" xfId="2232"/>
    <cellStyle name="20 % - Accent3 2 8 3 10 2" xfId="16379"/>
    <cellStyle name="20 % - Accent3 2 8 3 11" xfId="14807"/>
    <cellStyle name="20 % - Accent3 2 8 3 2" xfId="1442"/>
    <cellStyle name="20 % - Accent3 2 8 3 2 2" xfId="9305"/>
    <cellStyle name="20 % - Accent3 2 8 3 2 2 2" xfId="23449"/>
    <cellStyle name="20 % - Accent3 2 8 3 2 3" xfId="3017"/>
    <cellStyle name="20 % - Accent3 2 8 3 2 3 2" xfId="17164"/>
    <cellStyle name="20 % - Accent3 2 8 3 2 4" xfId="15592"/>
    <cellStyle name="20 % - Accent3 2 8 3 3" xfId="3802"/>
    <cellStyle name="20 % - Accent3 2 8 3 3 2" xfId="10090"/>
    <cellStyle name="20 % - Accent3 2 8 3 3 2 2" xfId="24234"/>
    <cellStyle name="20 % - Accent3 2 8 3 3 3" xfId="17949"/>
    <cellStyle name="20 % - Accent3 2 8 3 4" xfId="4587"/>
    <cellStyle name="20 % - Accent3 2 8 3 4 2" xfId="10875"/>
    <cellStyle name="20 % - Accent3 2 8 3 4 2 2" xfId="25019"/>
    <cellStyle name="20 % - Accent3 2 8 3 4 3" xfId="18734"/>
    <cellStyle name="20 % - Accent3 2 8 3 5" xfId="5376"/>
    <cellStyle name="20 % - Accent3 2 8 3 5 2" xfId="11664"/>
    <cellStyle name="20 % - Accent3 2 8 3 5 2 2" xfId="25808"/>
    <cellStyle name="20 % - Accent3 2 8 3 5 3" xfId="19523"/>
    <cellStyle name="20 % - Accent3 2 8 3 6" xfId="6165"/>
    <cellStyle name="20 % - Accent3 2 8 3 6 2" xfId="12450"/>
    <cellStyle name="20 % - Accent3 2 8 3 6 2 2" xfId="26594"/>
    <cellStyle name="20 % - Accent3 2 8 3 6 3" xfId="20309"/>
    <cellStyle name="20 % - Accent3 2 8 3 7" xfId="6951"/>
    <cellStyle name="20 % - Accent3 2 8 3 7 2" xfId="13236"/>
    <cellStyle name="20 % - Accent3 2 8 3 7 2 2" xfId="27380"/>
    <cellStyle name="20 % - Accent3 2 8 3 7 3" xfId="21095"/>
    <cellStyle name="20 % - Accent3 2 8 3 8" xfId="7735"/>
    <cellStyle name="20 % - Accent3 2 8 3 8 2" xfId="14020"/>
    <cellStyle name="20 % - Accent3 2 8 3 8 2 2" xfId="28164"/>
    <cellStyle name="20 % - Accent3 2 8 3 8 3" xfId="21879"/>
    <cellStyle name="20 % - Accent3 2 8 3 9" xfId="8520"/>
    <cellStyle name="20 % - Accent3 2 8 3 9 2" xfId="22664"/>
    <cellStyle name="20 % - Accent3 2 8 4" xfId="1050"/>
    <cellStyle name="20 % - Accent3 2 8 4 2" xfId="8913"/>
    <cellStyle name="20 % - Accent3 2 8 4 2 2" xfId="23057"/>
    <cellStyle name="20 % - Accent3 2 8 4 3" xfId="2625"/>
    <cellStyle name="20 % - Accent3 2 8 4 3 2" xfId="16772"/>
    <cellStyle name="20 % - Accent3 2 8 4 4" xfId="15200"/>
    <cellStyle name="20 % - Accent3 2 8 5" xfId="3410"/>
    <cellStyle name="20 % - Accent3 2 8 5 2" xfId="9698"/>
    <cellStyle name="20 % - Accent3 2 8 5 2 2" xfId="23842"/>
    <cellStyle name="20 % - Accent3 2 8 5 3" xfId="17557"/>
    <cellStyle name="20 % - Accent3 2 8 6" xfId="4195"/>
    <cellStyle name="20 % - Accent3 2 8 6 2" xfId="10483"/>
    <cellStyle name="20 % - Accent3 2 8 6 2 2" xfId="24627"/>
    <cellStyle name="20 % - Accent3 2 8 6 3" xfId="18342"/>
    <cellStyle name="20 % - Accent3 2 8 7" xfId="4984"/>
    <cellStyle name="20 % - Accent3 2 8 7 2" xfId="11272"/>
    <cellStyle name="20 % - Accent3 2 8 7 2 2" xfId="25416"/>
    <cellStyle name="20 % - Accent3 2 8 7 3" xfId="19131"/>
    <cellStyle name="20 % - Accent3 2 8 8" xfId="5773"/>
    <cellStyle name="20 % - Accent3 2 8 8 2" xfId="12058"/>
    <cellStyle name="20 % - Accent3 2 8 8 2 2" xfId="26202"/>
    <cellStyle name="20 % - Accent3 2 8 8 3" xfId="19917"/>
    <cellStyle name="20 % - Accent3 2 8 9" xfId="6559"/>
    <cellStyle name="20 % - Accent3 2 8 9 2" xfId="12844"/>
    <cellStyle name="20 % - Accent3 2 8 9 2 2" xfId="26988"/>
    <cellStyle name="20 % - Accent3 2 8 9 3" xfId="20703"/>
    <cellStyle name="20 % - Accent3 2 9" xfId="283"/>
    <cellStyle name="20 % - Accent3 2 9 10" xfId="8156"/>
    <cellStyle name="20 % - Accent3 2 9 10 2" xfId="22300"/>
    <cellStyle name="20 % - Accent3 2 9 11" xfId="1868"/>
    <cellStyle name="20 % - Accent3 2 9 11 2" xfId="16015"/>
    <cellStyle name="20 % - Accent3 2 9 12" xfId="14443"/>
    <cellStyle name="20 % - Accent3 2 9 2" xfId="680"/>
    <cellStyle name="20 % - Accent3 2 9 2 10" xfId="2260"/>
    <cellStyle name="20 % - Accent3 2 9 2 10 2" xfId="16407"/>
    <cellStyle name="20 % - Accent3 2 9 2 11" xfId="14835"/>
    <cellStyle name="20 % - Accent3 2 9 2 2" xfId="1470"/>
    <cellStyle name="20 % - Accent3 2 9 2 2 2" xfId="9333"/>
    <cellStyle name="20 % - Accent3 2 9 2 2 2 2" xfId="23477"/>
    <cellStyle name="20 % - Accent3 2 9 2 2 3" xfId="3045"/>
    <cellStyle name="20 % - Accent3 2 9 2 2 3 2" xfId="17192"/>
    <cellStyle name="20 % - Accent3 2 9 2 2 4" xfId="15620"/>
    <cellStyle name="20 % - Accent3 2 9 2 3" xfId="3830"/>
    <cellStyle name="20 % - Accent3 2 9 2 3 2" xfId="10118"/>
    <cellStyle name="20 % - Accent3 2 9 2 3 2 2" xfId="24262"/>
    <cellStyle name="20 % - Accent3 2 9 2 3 3" xfId="17977"/>
    <cellStyle name="20 % - Accent3 2 9 2 4" xfId="4615"/>
    <cellStyle name="20 % - Accent3 2 9 2 4 2" xfId="10903"/>
    <cellStyle name="20 % - Accent3 2 9 2 4 2 2" xfId="25047"/>
    <cellStyle name="20 % - Accent3 2 9 2 4 3" xfId="18762"/>
    <cellStyle name="20 % - Accent3 2 9 2 5" xfId="5404"/>
    <cellStyle name="20 % - Accent3 2 9 2 5 2" xfId="11692"/>
    <cellStyle name="20 % - Accent3 2 9 2 5 2 2" xfId="25836"/>
    <cellStyle name="20 % - Accent3 2 9 2 5 3" xfId="19551"/>
    <cellStyle name="20 % - Accent3 2 9 2 6" xfId="6193"/>
    <cellStyle name="20 % - Accent3 2 9 2 6 2" xfId="12478"/>
    <cellStyle name="20 % - Accent3 2 9 2 6 2 2" xfId="26622"/>
    <cellStyle name="20 % - Accent3 2 9 2 6 3" xfId="20337"/>
    <cellStyle name="20 % - Accent3 2 9 2 7" xfId="6979"/>
    <cellStyle name="20 % - Accent3 2 9 2 7 2" xfId="13264"/>
    <cellStyle name="20 % - Accent3 2 9 2 7 2 2" xfId="27408"/>
    <cellStyle name="20 % - Accent3 2 9 2 7 3" xfId="21123"/>
    <cellStyle name="20 % - Accent3 2 9 2 8" xfId="7763"/>
    <cellStyle name="20 % - Accent3 2 9 2 8 2" xfId="14048"/>
    <cellStyle name="20 % - Accent3 2 9 2 8 2 2" xfId="28192"/>
    <cellStyle name="20 % - Accent3 2 9 2 8 3" xfId="21907"/>
    <cellStyle name="20 % - Accent3 2 9 2 9" xfId="8548"/>
    <cellStyle name="20 % - Accent3 2 9 2 9 2" xfId="22692"/>
    <cellStyle name="20 % - Accent3 2 9 3" xfId="1078"/>
    <cellStyle name="20 % - Accent3 2 9 3 2" xfId="8941"/>
    <cellStyle name="20 % - Accent3 2 9 3 2 2" xfId="23085"/>
    <cellStyle name="20 % - Accent3 2 9 3 3" xfId="2653"/>
    <cellStyle name="20 % - Accent3 2 9 3 3 2" xfId="16800"/>
    <cellStyle name="20 % - Accent3 2 9 3 4" xfId="15228"/>
    <cellStyle name="20 % - Accent3 2 9 4" xfId="3438"/>
    <cellStyle name="20 % - Accent3 2 9 4 2" xfId="9726"/>
    <cellStyle name="20 % - Accent3 2 9 4 2 2" xfId="23870"/>
    <cellStyle name="20 % - Accent3 2 9 4 3" xfId="17585"/>
    <cellStyle name="20 % - Accent3 2 9 5" xfId="4223"/>
    <cellStyle name="20 % - Accent3 2 9 5 2" xfId="10511"/>
    <cellStyle name="20 % - Accent3 2 9 5 2 2" xfId="24655"/>
    <cellStyle name="20 % - Accent3 2 9 5 3" xfId="18370"/>
    <cellStyle name="20 % - Accent3 2 9 6" xfId="5012"/>
    <cellStyle name="20 % - Accent3 2 9 6 2" xfId="11300"/>
    <cellStyle name="20 % - Accent3 2 9 6 2 2" xfId="25444"/>
    <cellStyle name="20 % - Accent3 2 9 6 3" xfId="19159"/>
    <cellStyle name="20 % - Accent3 2 9 7" xfId="5801"/>
    <cellStyle name="20 % - Accent3 2 9 7 2" xfId="12086"/>
    <cellStyle name="20 % - Accent3 2 9 7 2 2" xfId="26230"/>
    <cellStyle name="20 % - Accent3 2 9 7 3" xfId="19945"/>
    <cellStyle name="20 % - Accent3 2 9 8" xfId="6587"/>
    <cellStyle name="20 % - Accent3 2 9 8 2" xfId="12872"/>
    <cellStyle name="20 % - Accent3 2 9 8 2 2" xfId="27016"/>
    <cellStyle name="20 % - Accent3 2 9 8 3" xfId="20731"/>
    <cellStyle name="20 % - Accent3 2 9 9" xfId="7371"/>
    <cellStyle name="20 % - Accent3 2 9 9 2" xfId="13656"/>
    <cellStyle name="20 % - Accent3 2 9 9 2 2" xfId="27800"/>
    <cellStyle name="20 % - Accent3 2 9 9 3" xfId="21515"/>
    <cellStyle name="20 % - Accent4" xfId="7" builtinId="42" customBuiltin="1"/>
    <cellStyle name="20 % - Accent4 2" xfId="8"/>
    <cellStyle name="20 % - Accent4 2 10" xfId="485"/>
    <cellStyle name="20 % - Accent4 2 10 10" xfId="2065"/>
    <cellStyle name="20 % - Accent4 2 10 10 2" xfId="16212"/>
    <cellStyle name="20 % - Accent4 2 10 11" xfId="14640"/>
    <cellStyle name="20 % - Accent4 2 10 2" xfId="1275"/>
    <cellStyle name="20 % - Accent4 2 10 2 2" xfId="9138"/>
    <cellStyle name="20 % - Accent4 2 10 2 2 2" xfId="23282"/>
    <cellStyle name="20 % - Accent4 2 10 2 3" xfId="2850"/>
    <cellStyle name="20 % - Accent4 2 10 2 3 2" xfId="16997"/>
    <cellStyle name="20 % - Accent4 2 10 2 4" xfId="15425"/>
    <cellStyle name="20 % - Accent4 2 10 3" xfId="3635"/>
    <cellStyle name="20 % - Accent4 2 10 3 2" xfId="9923"/>
    <cellStyle name="20 % - Accent4 2 10 3 2 2" xfId="24067"/>
    <cellStyle name="20 % - Accent4 2 10 3 3" xfId="17782"/>
    <cellStyle name="20 % - Accent4 2 10 4" xfId="4420"/>
    <cellStyle name="20 % - Accent4 2 10 4 2" xfId="10708"/>
    <cellStyle name="20 % - Accent4 2 10 4 2 2" xfId="24852"/>
    <cellStyle name="20 % - Accent4 2 10 4 3" xfId="18567"/>
    <cellStyle name="20 % - Accent4 2 10 5" xfId="5209"/>
    <cellStyle name="20 % - Accent4 2 10 5 2" xfId="11497"/>
    <cellStyle name="20 % - Accent4 2 10 5 2 2" xfId="25641"/>
    <cellStyle name="20 % - Accent4 2 10 5 3" xfId="19356"/>
    <cellStyle name="20 % - Accent4 2 10 6" xfId="5998"/>
    <cellStyle name="20 % - Accent4 2 10 6 2" xfId="12283"/>
    <cellStyle name="20 % - Accent4 2 10 6 2 2" xfId="26427"/>
    <cellStyle name="20 % - Accent4 2 10 6 3" xfId="20142"/>
    <cellStyle name="20 % - Accent4 2 10 7" xfId="6784"/>
    <cellStyle name="20 % - Accent4 2 10 7 2" xfId="13069"/>
    <cellStyle name="20 % - Accent4 2 10 7 2 2" xfId="27213"/>
    <cellStyle name="20 % - Accent4 2 10 7 3" xfId="20928"/>
    <cellStyle name="20 % - Accent4 2 10 8" xfId="7568"/>
    <cellStyle name="20 % - Accent4 2 10 8 2" xfId="13853"/>
    <cellStyle name="20 % - Accent4 2 10 8 2 2" xfId="27997"/>
    <cellStyle name="20 % - Accent4 2 10 8 3" xfId="21712"/>
    <cellStyle name="20 % - Accent4 2 10 9" xfId="8353"/>
    <cellStyle name="20 % - Accent4 2 10 9 2" xfId="22497"/>
    <cellStyle name="20 % - Accent4 2 11" xfId="883"/>
    <cellStyle name="20 % - Accent4 2 11 2" xfId="8746"/>
    <cellStyle name="20 % - Accent4 2 11 2 2" xfId="22890"/>
    <cellStyle name="20 % - Accent4 2 11 3" xfId="2458"/>
    <cellStyle name="20 % - Accent4 2 11 3 2" xfId="16605"/>
    <cellStyle name="20 % - Accent4 2 11 4" xfId="15033"/>
    <cellStyle name="20 % - Accent4 2 12" xfId="3243"/>
    <cellStyle name="20 % - Accent4 2 12 2" xfId="9531"/>
    <cellStyle name="20 % - Accent4 2 12 2 2" xfId="23675"/>
    <cellStyle name="20 % - Accent4 2 12 3" xfId="17390"/>
    <cellStyle name="20 % - Accent4 2 13" xfId="4028"/>
    <cellStyle name="20 % - Accent4 2 13 2" xfId="10316"/>
    <cellStyle name="20 % - Accent4 2 13 2 2" xfId="24460"/>
    <cellStyle name="20 % - Accent4 2 13 3" xfId="18175"/>
    <cellStyle name="20 % - Accent4 2 14" xfId="4817"/>
    <cellStyle name="20 % - Accent4 2 14 2" xfId="11105"/>
    <cellStyle name="20 % - Accent4 2 14 2 2" xfId="25249"/>
    <cellStyle name="20 % - Accent4 2 14 3" xfId="18964"/>
    <cellStyle name="20 % - Accent4 2 15" xfId="5606"/>
    <cellStyle name="20 % - Accent4 2 15 2" xfId="11891"/>
    <cellStyle name="20 % - Accent4 2 15 2 2" xfId="26035"/>
    <cellStyle name="20 % - Accent4 2 15 3" xfId="19750"/>
    <cellStyle name="20 % - Accent4 2 16" xfId="6392"/>
    <cellStyle name="20 % - Accent4 2 16 2" xfId="12677"/>
    <cellStyle name="20 % - Accent4 2 16 2 2" xfId="26821"/>
    <cellStyle name="20 % - Accent4 2 16 3" xfId="20536"/>
    <cellStyle name="20 % - Accent4 2 17" xfId="7176"/>
    <cellStyle name="20 % - Accent4 2 17 2" xfId="13461"/>
    <cellStyle name="20 % - Accent4 2 17 2 2" xfId="27605"/>
    <cellStyle name="20 % - Accent4 2 17 3" xfId="21320"/>
    <cellStyle name="20 % - Accent4 2 18" xfId="7961"/>
    <cellStyle name="20 % - Accent4 2 18 2" xfId="22105"/>
    <cellStyle name="20 % - Accent4 2 19" xfId="1673"/>
    <cellStyle name="20 % - Accent4 2 19 2" xfId="15820"/>
    <cellStyle name="20 % - Accent4 2 2" xfId="99"/>
    <cellStyle name="20 % - Accent4 2 2 10" xfId="897"/>
    <cellStyle name="20 % - Accent4 2 2 10 2" xfId="8760"/>
    <cellStyle name="20 % - Accent4 2 2 10 2 2" xfId="22904"/>
    <cellStyle name="20 % - Accent4 2 2 10 3" xfId="2472"/>
    <cellStyle name="20 % - Accent4 2 2 10 3 2" xfId="16619"/>
    <cellStyle name="20 % - Accent4 2 2 10 4" xfId="15047"/>
    <cellStyle name="20 % - Accent4 2 2 11" xfId="3257"/>
    <cellStyle name="20 % - Accent4 2 2 11 2" xfId="9545"/>
    <cellStyle name="20 % - Accent4 2 2 11 2 2" xfId="23689"/>
    <cellStyle name="20 % - Accent4 2 2 11 3" xfId="17404"/>
    <cellStyle name="20 % - Accent4 2 2 12" xfId="4042"/>
    <cellStyle name="20 % - Accent4 2 2 12 2" xfId="10330"/>
    <cellStyle name="20 % - Accent4 2 2 12 2 2" xfId="24474"/>
    <cellStyle name="20 % - Accent4 2 2 12 3" xfId="18189"/>
    <cellStyle name="20 % - Accent4 2 2 13" xfId="4831"/>
    <cellStyle name="20 % - Accent4 2 2 13 2" xfId="11119"/>
    <cellStyle name="20 % - Accent4 2 2 13 2 2" xfId="25263"/>
    <cellStyle name="20 % - Accent4 2 2 13 3" xfId="18978"/>
    <cellStyle name="20 % - Accent4 2 2 14" xfId="5620"/>
    <cellStyle name="20 % - Accent4 2 2 14 2" xfId="11905"/>
    <cellStyle name="20 % - Accent4 2 2 14 2 2" xfId="26049"/>
    <cellStyle name="20 % - Accent4 2 2 14 3" xfId="19764"/>
    <cellStyle name="20 % - Accent4 2 2 15" xfId="6406"/>
    <cellStyle name="20 % - Accent4 2 2 15 2" xfId="12691"/>
    <cellStyle name="20 % - Accent4 2 2 15 2 2" xfId="26835"/>
    <cellStyle name="20 % - Accent4 2 2 15 3" xfId="20550"/>
    <cellStyle name="20 % - Accent4 2 2 16" xfId="7190"/>
    <cellStyle name="20 % - Accent4 2 2 16 2" xfId="13475"/>
    <cellStyle name="20 % - Accent4 2 2 16 2 2" xfId="27619"/>
    <cellStyle name="20 % - Accent4 2 2 16 3" xfId="21334"/>
    <cellStyle name="20 % - Accent4 2 2 17" xfId="7975"/>
    <cellStyle name="20 % - Accent4 2 2 17 2" xfId="22119"/>
    <cellStyle name="20 % - Accent4 2 2 18" xfId="1687"/>
    <cellStyle name="20 % - Accent4 2 2 18 2" xfId="15834"/>
    <cellStyle name="20 % - Accent4 2 2 19" xfId="14262"/>
    <cellStyle name="20 % - Accent4 2 2 2" xfId="130"/>
    <cellStyle name="20 % - Accent4 2 2 2 10" xfId="7218"/>
    <cellStyle name="20 % - Accent4 2 2 2 10 2" xfId="13503"/>
    <cellStyle name="20 % - Accent4 2 2 2 10 2 2" xfId="27647"/>
    <cellStyle name="20 % - Accent4 2 2 2 10 3" xfId="21362"/>
    <cellStyle name="20 % - Accent4 2 2 2 11" xfId="8003"/>
    <cellStyle name="20 % - Accent4 2 2 2 11 2" xfId="22147"/>
    <cellStyle name="20 % - Accent4 2 2 2 12" xfId="1715"/>
    <cellStyle name="20 % - Accent4 2 2 2 12 2" xfId="15862"/>
    <cellStyle name="20 % - Accent4 2 2 2 13" xfId="14290"/>
    <cellStyle name="20 % - Accent4 2 2 2 2" xfId="326"/>
    <cellStyle name="20 % - Accent4 2 2 2 2 10" xfId="8199"/>
    <cellStyle name="20 % - Accent4 2 2 2 2 10 2" xfId="22343"/>
    <cellStyle name="20 % - Accent4 2 2 2 2 11" xfId="1911"/>
    <cellStyle name="20 % - Accent4 2 2 2 2 11 2" xfId="16058"/>
    <cellStyle name="20 % - Accent4 2 2 2 2 12" xfId="14486"/>
    <cellStyle name="20 % - Accent4 2 2 2 2 2" xfId="723"/>
    <cellStyle name="20 % - Accent4 2 2 2 2 2 10" xfId="2303"/>
    <cellStyle name="20 % - Accent4 2 2 2 2 2 10 2" xfId="16450"/>
    <cellStyle name="20 % - Accent4 2 2 2 2 2 11" xfId="14878"/>
    <cellStyle name="20 % - Accent4 2 2 2 2 2 2" xfId="1513"/>
    <cellStyle name="20 % - Accent4 2 2 2 2 2 2 2" xfId="9376"/>
    <cellStyle name="20 % - Accent4 2 2 2 2 2 2 2 2" xfId="23520"/>
    <cellStyle name="20 % - Accent4 2 2 2 2 2 2 3" xfId="3088"/>
    <cellStyle name="20 % - Accent4 2 2 2 2 2 2 3 2" xfId="17235"/>
    <cellStyle name="20 % - Accent4 2 2 2 2 2 2 4" xfId="15663"/>
    <cellStyle name="20 % - Accent4 2 2 2 2 2 3" xfId="3873"/>
    <cellStyle name="20 % - Accent4 2 2 2 2 2 3 2" xfId="10161"/>
    <cellStyle name="20 % - Accent4 2 2 2 2 2 3 2 2" xfId="24305"/>
    <cellStyle name="20 % - Accent4 2 2 2 2 2 3 3" xfId="18020"/>
    <cellStyle name="20 % - Accent4 2 2 2 2 2 4" xfId="4658"/>
    <cellStyle name="20 % - Accent4 2 2 2 2 2 4 2" xfId="10946"/>
    <cellStyle name="20 % - Accent4 2 2 2 2 2 4 2 2" xfId="25090"/>
    <cellStyle name="20 % - Accent4 2 2 2 2 2 4 3" xfId="18805"/>
    <cellStyle name="20 % - Accent4 2 2 2 2 2 5" xfId="5447"/>
    <cellStyle name="20 % - Accent4 2 2 2 2 2 5 2" xfId="11735"/>
    <cellStyle name="20 % - Accent4 2 2 2 2 2 5 2 2" xfId="25879"/>
    <cellStyle name="20 % - Accent4 2 2 2 2 2 5 3" xfId="19594"/>
    <cellStyle name="20 % - Accent4 2 2 2 2 2 6" xfId="6236"/>
    <cellStyle name="20 % - Accent4 2 2 2 2 2 6 2" xfId="12521"/>
    <cellStyle name="20 % - Accent4 2 2 2 2 2 6 2 2" xfId="26665"/>
    <cellStyle name="20 % - Accent4 2 2 2 2 2 6 3" xfId="20380"/>
    <cellStyle name="20 % - Accent4 2 2 2 2 2 7" xfId="7022"/>
    <cellStyle name="20 % - Accent4 2 2 2 2 2 7 2" xfId="13307"/>
    <cellStyle name="20 % - Accent4 2 2 2 2 2 7 2 2" xfId="27451"/>
    <cellStyle name="20 % - Accent4 2 2 2 2 2 7 3" xfId="21166"/>
    <cellStyle name="20 % - Accent4 2 2 2 2 2 8" xfId="7806"/>
    <cellStyle name="20 % - Accent4 2 2 2 2 2 8 2" xfId="14091"/>
    <cellStyle name="20 % - Accent4 2 2 2 2 2 8 2 2" xfId="28235"/>
    <cellStyle name="20 % - Accent4 2 2 2 2 2 8 3" xfId="21950"/>
    <cellStyle name="20 % - Accent4 2 2 2 2 2 9" xfId="8591"/>
    <cellStyle name="20 % - Accent4 2 2 2 2 2 9 2" xfId="22735"/>
    <cellStyle name="20 % - Accent4 2 2 2 2 3" xfId="1121"/>
    <cellStyle name="20 % - Accent4 2 2 2 2 3 2" xfId="8984"/>
    <cellStyle name="20 % - Accent4 2 2 2 2 3 2 2" xfId="23128"/>
    <cellStyle name="20 % - Accent4 2 2 2 2 3 3" xfId="2696"/>
    <cellStyle name="20 % - Accent4 2 2 2 2 3 3 2" xfId="16843"/>
    <cellStyle name="20 % - Accent4 2 2 2 2 3 4" xfId="15271"/>
    <cellStyle name="20 % - Accent4 2 2 2 2 4" xfId="3481"/>
    <cellStyle name="20 % - Accent4 2 2 2 2 4 2" xfId="9769"/>
    <cellStyle name="20 % - Accent4 2 2 2 2 4 2 2" xfId="23913"/>
    <cellStyle name="20 % - Accent4 2 2 2 2 4 3" xfId="17628"/>
    <cellStyle name="20 % - Accent4 2 2 2 2 5" xfId="4266"/>
    <cellStyle name="20 % - Accent4 2 2 2 2 5 2" xfId="10554"/>
    <cellStyle name="20 % - Accent4 2 2 2 2 5 2 2" xfId="24698"/>
    <cellStyle name="20 % - Accent4 2 2 2 2 5 3" xfId="18413"/>
    <cellStyle name="20 % - Accent4 2 2 2 2 6" xfId="5055"/>
    <cellStyle name="20 % - Accent4 2 2 2 2 6 2" xfId="11343"/>
    <cellStyle name="20 % - Accent4 2 2 2 2 6 2 2" xfId="25487"/>
    <cellStyle name="20 % - Accent4 2 2 2 2 6 3" xfId="19202"/>
    <cellStyle name="20 % - Accent4 2 2 2 2 7" xfId="5844"/>
    <cellStyle name="20 % - Accent4 2 2 2 2 7 2" xfId="12129"/>
    <cellStyle name="20 % - Accent4 2 2 2 2 7 2 2" xfId="26273"/>
    <cellStyle name="20 % - Accent4 2 2 2 2 7 3" xfId="19988"/>
    <cellStyle name="20 % - Accent4 2 2 2 2 8" xfId="6630"/>
    <cellStyle name="20 % - Accent4 2 2 2 2 8 2" xfId="12915"/>
    <cellStyle name="20 % - Accent4 2 2 2 2 8 2 2" xfId="27059"/>
    <cellStyle name="20 % - Accent4 2 2 2 2 8 3" xfId="20774"/>
    <cellStyle name="20 % - Accent4 2 2 2 2 9" xfId="7414"/>
    <cellStyle name="20 % - Accent4 2 2 2 2 9 2" xfId="13699"/>
    <cellStyle name="20 % - Accent4 2 2 2 2 9 2 2" xfId="27843"/>
    <cellStyle name="20 % - Accent4 2 2 2 2 9 3" xfId="21558"/>
    <cellStyle name="20 % - Accent4 2 2 2 3" xfId="527"/>
    <cellStyle name="20 % - Accent4 2 2 2 3 10" xfId="2107"/>
    <cellStyle name="20 % - Accent4 2 2 2 3 10 2" xfId="16254"/>
    <cellStyle name="20 % - Accent4 2 2 2 3 11" xfId="14682"/>
    <cellStyle name="20 % - Accent4 2 2 2 3 2" xfId="1317"/>
    <cellStyle name="20 % - Accent4 2 2 2 3 2 2" xfId="9180"/>
    <cellStyle name="20 % - Accent4 2 2 2 3 2 2 2" xfId="23324"/>
    <cellStyle name="20 % - Accent4 2 2 2 3 2 3" xfId="2892"/>
    <cellStyle name="20 % - Accent4 2 2 2 3 2 3 2" xfId="17039"/>
    <cellStyle name="20 % - Accent4 2 2 2 3 2 4" xfId="15467"/>
    <cellStyle name="20 % - Accent4 2 2 2 3 3" xfId="3677"/>
    <cellStyle name="20 % - Accent4 2 2 2 3 3 2" xfId="9965"/>
    <cellStyle name="20 % - Accent4 2 2 2 3 3 2 2" xfId="24109"/>
    <cellStyle name="20 % - Accent4 2 2 2 3 3 3" xfId="17824"/>
    <cellStyle name="20 % - Accent4 2 2 2 3 4" xfId="4462"/>
    <cellStyle name="20 % - Accent4 2 2 2 3 4 2" xfId="10750"/>
    <cellStyle name="20 % - Accent4 2 2 2 3 4 2 2" xfId="24894"/>
    <cellStyle name="20 % - Accent4 2 2 2 3 4 3" xfId="18609"/>
    <cellStyle name="20 % - Accent4 2 2 2 3 5" xfId="5251"/>
    <cellStyle name="20 % - Accent4 2 2 2 3 5 2" xfId="11539"/>
    <cellStyle name="20 % - Accent4 2 2 2 3 5 2 2" xfId="25683"/>
    <cellStyle name="20 % - Accent4 2 2 2 3 5 3" xfId="19398"/>
    <cellStyle name="20 % - Accent4 2 2 2 3 6" xfId="6040"/>
    <cellStyle name="20 % - Accent4 2 2 2 3 6 2" xfId="12325"/>
    <cellStyle name="20 % - Accent4 2 2 2 3 6 2 2" xfId="26469"/>
    <cellStyle name="20 % - Accent4 2 2 2 3 6 3" xfId="20184"/>
    <cellStyle name="20 % - Accent4 2 2 2 3 7" xfId="6826"/>
    <cellStyle name="20 % - Accent4 2 2 2 3 7 2" xfId="13111"/>
    <cellStyle name="20 % - Accent4 2 2 2 3 7 2 2" xfId="27255"/>
    <cellStyle name="20 % - Accent4 2 2 2 3 7 3" xfId="20970"/>
    <cellStyle name="20 % - Accent4 2 2 2 3 8" xfId="7610"/>
    <cellStyle name="20 % - Accent4 2 2 2 3 8 2" xfId="13895"/>
    <cellStyle name="20 % - Accent4 2 2 2 3 8 2 2" xfId="28039"/>
    <cellStyle name="20 % - Accent4 2 2 2 3 8 3" xfId="21754"/>
    <cellStyle name="20 % - Accent4 2 2 2 3 9" xfId="8395"/>
    <cellStyle name="20 % - Accent4 2 2 2 3 9 2" xfId="22539"/>
    <cellStyle name="20 % - Accent4 2 2 2 4" xfId="925"/>
    <cellStyle name="20 % - Accent4 2 2 2 4 2" xfId="8788"/>
    <cellStyle name="20 % - Accent4 2 2 2 4 2 2" xfId="22932"/>
    <cellStyle name="20 % - Accent4 2 2 2 4 3" xfId="2500"/>
    <cellStyle name="20 % - Accent4 2 2 2 4 3 2" xfId="16647"/>
    <cellStyle name="20 % - Accent4 2 2 2 4 4" xfId="15075"/>
    <cellStyle name="20 % - Accent4 2 2 2 5" xfId="3285"/>
    <cellStyle name="20 % - Accent4 2 2 2 5 2" xfId="9573"/>
    <cellStyle name="20 % - Accent4 2 2 2 5 2 2" xfId="23717"/>
    <cellStyle name="20 % - Accent4 2 2 2 5 3" xfId="17432"/>
    <cellStyle name="20 % - Accent4 2 2 2 6" xfId="4070"/>
    <cellStyle name="20 % - Accent4 2 2 2 6 2" xfId="10358"/>
    <cellStyle name="20 % - Accent4 2 2 2 6 2 2" xfId="24502"/>
    <cellStyle name="20 % - Accent4 2 2 2 6 3" xfId="18217"/>
    <cellStyle name="20 % - Accent4 2 2 2 7" xfId="4859"/>
    <cellStyle name="20 % - Accent4 2 2 2 7 2" xfId="11147"/>
    <cellStyle name="20 % - Accent4 2 2 2 7 2 2" xfId="25291"/>
    <cellStyle name="20 % - Accent4 2 2 2 7 3" xfId="19006"/>
    <cellStyle name="20 % - Accent4 2 2 2 8" xfId="5648"/>
    <cellStyle name="20 % - Accent4 2 2 2 8 2" xfId="11933"/>
    <cellStyle name="20 % - Accent4 2 2 2 8 2 2" xfId="26077"/>
    <cellStyle name="20 % - Accent4 2 2 2 8 3" xfId="19792"/>
    <cellStyle name="20 % - Accent4 2 2 2 9" xfId="6434"/>
    <cellStyle name="20 % - Accent4 2 2 2 9 2" xfId="12719"/>
    <cellStyle name="20 % - Accent4 2 2 2 9 2 2" xfId="26863"/>
    <cellStyle name="20 % - Accent4 2 2 2 9 3" xfId="20578"/>
    <cellStyle name="20 % - Accent4 2 2 3" xfId="158"/>
    <cellStyle name="20 % - Accent4 2 2 3 10" xfId="7246"/>
    <cellStyle name="20 % - Accent4 2 2 3 10 2" xfId="13531"/>
    <cellStyle name="20 % - Accent4 2 2 3 10 2 2" xfId="27675"/>
    <cellStyle name="20 % - Accent4 2 2 3 10 3" xfId="21390"/>
    <cellStyle name="20 % - Accent4 2 2 3 11" xfId="8031"/>
    <cellStyle name="20 % - Accent4 2 2 3 11 2" xfId="22175"/>
    <cellStyle name="20 % - Accent4 2 2 3 12" xfId="1743"/>
    <cellStyle name="20 % - Accent4 2 2 3 12 2" xfId="15890"/>
    <cellStyle name="20 % - Accent4 2 2 3 13" xfId="14318"/>
    <cellStyle name="20 % - Accent4 2 2 3 2" xfId="354"/>
    <cellStyle name="20 % - Accent4 2 2 3 2 10" xfId="8227"/>
    <cellStyle name="20 % - Accent4 2 2 3 2 10 2" xfId="22371"/>
    <cellStyle name="20 % - Accent4 2 2 3 2 11" xfId="1939"/>
    <cellStyle name="20 % - Accent4 2 2 3 2 11 2" xfId="16086"/>
    <cellStyle name="20 % - Accent4 2 2 3 2 12" xfId="14514"/>
    <cellStyle name="20 % - Accent4 2 2 3 2 2" xfId="751"/>
    <cellStyle name="20 % - Accent4 2 2 3 2 2 10" xfId="2331"/>
    <cellStyle name="20 % - Accent4 2 2 3 2 2 10 2" xfId="16478"/>
    <cellStyle name="20 % - Accent4 2 2 3 2 2 11" xfId="14906"/>
    <cellStyle name="20 % - Accent4 2 2 3 2 2 2" xfId="1541"/>
    <cellStyle name="20 % - Accent4 2 2 3 2 2 2 2" xfId="9404"/>
    <cellStyle name="20 % - Accent4 2 2 3 2 2 2 2 2" xfId="23548"/>
    <cellStyle name="20 % - Accent4 2 2 3 2 2 2 3" xfId="3116"/>
    <cellStyle name="20 % - Accent4 2 2 3 2 2 2 3 2" xfId="17263"/>
    <cellStyle name="20 % - Accent4 2 2 3 2 2 2 4" xfId="15691"/>
    <cellStyle name="20 % - Accent4 2 2 3 2 2 3" xfId="3901"/>
    <cellStyle name="20 % - Accent4 2 2 3 2 2 3 2" xfId="10189"/>
    <cellStyle name="20 % - Accent4 2 2 3 2 2 3 2 2" xfId="24333"/>
    <cellStyle name="20 % - Accent4 2 2 3 2 2 3 3" xfId="18048"/>
    <cellStyle name="20 % - Accent4 2 2 3 2 2 4" xfId="4686"/>
    <cellStyle name="20 % - Accent4 2 2 3 2 2 4 2" xfId="10974"/>
    <cellStyle name="20 % - Accent4 2 2 3 2 2 4 2 2" xfId="25118"/>
    <cellStyle name="20 % - Accent4 2 2 3 2 2 4 3" xfId="18833"/>
    <cellStyle name="20 % - Accent4 2 2 3 2 2 5" xfId="5475"/>
    <cellStyle name="20 % - Accent4 2 2 3 2 2 5 2" xfId="11763"/>
    <cellStyle name="20 % - Accent4 2 2 3 2 2 5 2 2" xfId="25907"/>
    <cellStyle name="20 % - Accent4 2 2 3 2 2 5 3" xfId="19622"/>
    <cellStyle name="20 % - Accent4 2 2 3 2 2 6" xfId="6264"/>
    <cellStyle name="20 % - Accent4 2 2 3 2 2 6 2" xfId="12549"/>
    <cellStyle name="20 % - Accent4 2 2 3 2 2 6 2 2" xfId="26693"/>
    <cellStyle name="20 % - Accent4 2 2 3 2 2 6 3" xfId="20408"/>
    <cellStyle name="20 % - Accent4 2 2 3 2 2 7" xfId="7050"/>
    <cellStyle name="20 % - Accent4 2 2 3 2 2 7 2" xfId="13335"/>
    <cellStyle name="20 % - Accent4 2 2 3 2 2 7 2 2" xfId="27479"/>
    <cellStyle name="20 % - Accent4 2 2 3 2 2 7 3" xfId="21194"/>
    <cellStyle name="20 % - Accent4 2 2 3 2 2 8" xfId="7834"/>
    <cellStyle name="20 % - Accent4 2 2 3 2 2 8 2" xfId="14119"/>
    <cellStyle name="20 % - Accent4 2 2 3 2 2 8 2 2" xfId="28263"/>
    <cellStyle name="20 % - Accent4 2 2 3 2 2 8 3" xfId="21978"/>
    <cellStyle name="20 % - Accent4 2 2 3 2 2 9" xfId="8619"/>
    <cellStyle name="20 % - Accent4 2 2 3 2 2 9 2" xfId="22763"/>
    <cellStyle name="20 % - Accent4 2 2 3 2 3" xfId="1149"/>
    <cellStyle name="20 % - Accent4 2 2 3 2 3 2" xfId="9012"/>
    <cellStyle name="20 % - Accent4 2 2 3 2 3 2 2" xfId="23156"/>
    <cellStyle name="20 % - Accent4 2 2 3 2 3 3" xfId="2724"/>
    <cellStyle name="20 % - Accent4 2 2 3 2 3 3 2" xfId="16871"/>
    <cellStyle name="20 % - Accent4 2 2 3 2 3 4" xfId="15299"/>
    <cellStyle name="20 % - Accent4 2 2 3 2 4" xfId="3509"/>
    <cellStyle name="20 % - Accent4 2 2 3 2 4 2" xfId="9797"/>
    <cellStyle name="20 % - Accent4 2 2 3 2 4 2 2" xfId="23941"/>
    <cellStyle name="20 % - Accent4 2 2 3 2 4 3" xfId="17656"/>
    <cellStyle name="20 % - Accent4 2 2 3 2 5" xfId="4294"/>
    <cellStyle name="20 % - Accent4 2 2 3 2 5 2" xfId="10582"/>
    <cellStyle name="20 % - Accent4 2 2 3 2 5 2 2" xfId="24726"/>
    <cellStyle name="20 % - Accent4 2 2 3 2 5 3" xfId="18441"/>
    <cellStyle name="20 % - Accent4 2 2 3 2 6" xfId="5083"/>
    <cellStyle name="20 % - Accent4 2 2 3 2 6 2" xfId="11371"/>
    <cellStyle name="20 % - Accent4 2 2 3 2 6 2 2" xfId="25515"/>
    <cellStyle name="20 % - Accent4 2 2 3 2 6 3" xfId="19230"/>
    <cellStyle name="20 % - Accent4 2 2 3 2 7" xfId="5872"/>
    <cellStyle name="20 % - Accent4 2 2 3 2 7 2" xfId="12157"/>
    <cellStyle name="20 % - Accent4 2 2 3 2 7 2 2" xfId="26301"/>
    <cellStyle name="20 % - Accent4 2 2 3 2 7 3" xfId="20016"/>
    <cellStyle name="20 % - Accent4 2 2 3 2 8" xfId="6658"/>
    <cellStyle name="20 % - Accent4 2 2 3 2 8 2" xfId="12943"/>
    <cellStyle name="20 % - Accent4 2 2 3 2 8 2 2" xfId="27087"/>
    <cellStyle name="20 % - Accent4 2 2 3 2 8 3" xfId="20802"/>
    <cellStyle name="20 % - Accent4 2 2 3 2 9" xfId="7442"/>
    <cellStyle name="20 % - Accent4 2 2 3 2 9 2" xfId="13727"/>
    <cellStyle name="20 % - Accent4 2 2 3 2 9 2 2" xfId="27871"/>
    <cellStyle name="20 % - Accent4 2 2 3 2 9 3" xfId="21586"/>
    <cellStyle name="20 % - Accent4 2 2 3 3" xfId="555"/>
    <cellStyle name="20 % - Accent4 2 2 3 3 10" xfId="2135"/>
    <cellStyle name="20 % - Accent4 2 2 3 3 10 2" xfId="16282"/>
    <cellStyle name="20 % - Accent4 2 2 3 3 11" xfId="14710"/>
    <cellStyle name="20 % - Accent4 2 2 3 3 2" xfId="1345"/>
    <cellStyle name="20 % - Accent4 2 2 3 3 2 2" xfId="9208"/>
    <cellStyle name="20 % - Accent4 2 2 3 3 2 2 2" xfId="23352"/>
    <cellStyle name="20 % - Accent4 2 2 3 3 2 3" xfId="2920"/>
    <cellStyle name="20 % - Accent4 2 2 3 3 2 3 2" xfId="17067"/>
    <cellStyle name="20 % - Accent4 2 2 3 3 2 4" xfId="15495"/>
    <cellStyle name="20 % - Accent4 2 2 3 3 3" xfId="3705"/>
    <cellStyle name="20 % - Accent4 2 2 3 3 3 2" xfId="9993"/>
    <cellStyle name="20 % - Accent4 2 2 3 3 3 2 2" xfId="24137"/>
    <cellStyle name="20 % - Accent4 2 2 3 3 3 3" xfId="17852"/>
    <cellStyle name="20 % - Accent4 2 2 3 3 4" xfId="4490"/>
    <cellStyle name="20 % - Accent4 2 2 3 3 4 2" xfId="10778"/>
    <cellStyle name="20 % - Accent4 2 2 3 3 4 2 2" xfId="24922"/>
    <cellStyle name="20 % - Accent4 2 2 3 3 4 3" xfId="18637"/>
    <cellStyle name="20 % - Accent4 2 2 3 3 5" xfId="5279"/>
    <cellStyle name="20 % - Accent4 2 2 3 3 5 2" xfId="11567"/>
    <cellStyle name="20 % - Accent4 2 2 3 3 5 2 2" xfId="25711"/>
    <cellStyle name="20 % - Accent4 2 2 3 3 5 3" xfId="19426"/>
    <cellStyle name="20 % - Accent4 2 2 3 3 6" xfId="6068"/>
    <cellStyle name="20 % - Accent4 2 2 3 3 6 2" xfId="12353"/>
    <cellStyle name="20 % - Accent4 2 2 3 3 6 2 2" xfId="26497"/>
    <cellStyle name="20 % - Accent4 2 2 3 3 6 3" xfId="20212"/>
    <cellStyle name="20 % - Accent4 2 2 3 3 7" xfId="6854"/>
    <cellStyle name="20 % - Accent4 2 2 3 3 7 2" xfId="13139"/>
    <cellStyle name="20 % - Accent4 2 2 3 3 7 2 2" xfId="27283"/>
    <cellStyle name="20 % - Accent4 2 2 3 3 7 3" xfId="20998"/>
    <cellStyle name="20 % - Accent4 2 2 3 3 8" xfId="7638"/>
    <cellStyle name="20 % - Accent4 2 2 3 3 8 2" xfId="13923"/>
    <cellStyle name="20 % - Accent4 2 2 3 3 8 2 2" xfId="28067"/>
    <cellStyle name="20 % - Accent4 2 2 3 3 8 3" xfId="21782"/>
    <cellStyle name="20 % - Accent4 2 2 3 3 9" xfId="8423"/>
    <cellStyle name="20 % - Accent4 2 2 3 3 9 2" xfId="22567"/>
    <cellStyle name="20 % - Accent4 2 2 3 4" xfId="953"/>
    <cellStyle name="20 % - Accent4 2 2 3 4 2" xfId="8816"/>
    <cellStyle name="20 % - Accent4 2 2 3 4 2 2" xfId="22960"/>
    <cellStyle name="20 % - Accent4 2 2 3 4 3" xfId="2528"/>
    <cellStyle name="20 % - Accent4 2 2 3 4 3 2" xfId="16675"/>
    <cellStyle name="20 % - Accent4 2 2 3 4 4" xfId="15103"/>
    <cellStyle name="20 % - Accent4 2 2 3 5" xfId="3313"/>
    <cellStyle name="20 % - Accent4 2 2 3 5 2" xfId="9601"/>
    <cellStyle name="20 % - Accent4 2 2 3 5 2 2" xfId="23745"/>
    <cellStyle name="20 % - Accent4 2 2 3 5 3" xfId="17460"/>
    <cellStyle name="20 % - Accent4 2 2 3 6" xfId="4098"/>
    <cellStyle name="20 % - Accent4 2 2 3 6 2" xfId="10386"/>
    <cellStyle name="20 % - Accent4 2 2 3 6 2 2" xfId="24530"/>
    <cellStyle name="20 % - Accent4 2 2 3 6 3" xfId="18245"/>
    <cellStyle name="20 % - Accent4 2 2 3 7" xfId="4887"/>
    <cellStyle name="20 % - Accent4 2 2 3 7 2" xfId="11175"/>
    <cellStyle name="20 % - Accent4 2 2 3 7 2 2" xfId="25319"/>
    <cellStyle name="20 % - Accent4 2 2 3 7 3" xfId="19034"/>
    <cellStyle name="20 % - Accent4 2 2 3 8" xfId="5676"/>
    <cellStyle name="20 % - Accent4 2 2 3 8 2" xfId="11961"/>
    <cellStyle name="20 % - Accent4 2 2 3 8 2 2" xfId="26105"/>
    <cellStyle name="20 % - Accent4 2 2 3 8 3" xfId="19820"/>
    <cellStyle name="20 % - Accent4 2 2 3 9" xfId="6462"/>
    <cellStyle name="20 % - Accent4 2 2 3 9 2" xfId="12747"/>
    <cellStyle name="20 % - Accent4 2 2 3 9 2 2" xfId="26891"/>
    <cellStyle name="20 % - Accent4 2 2 3 9 3" xfId="20606"/>
    <cellStyle name="20 % - Accent4 2 2 4" xfId="186"/>
    <cellStyle name="20 % - Accent4 2 2 4 10" xfId="7274"/>
    <cellStyle name="20 % - Accent4 2 2 4 10 2" xfId="13559"/>
    <cellStyle name="20 % - Accent4 2 2 4 10 2 2" xfId="27703"/>
    <cellStyle name="20 % - Accent4 2 2 4 10 3" xfId="21418"/>
    <cellStyle name="20 % - Accent4 2 2 4 11" xfId="8059"/>
    <cellStyle name="20 % - Accent4 2 2 4 11 2" xfId="22203"/>
    <cellStyle name="20 % - Accent4 2 2 4 12" xfId="1771"/>
    <cellStyle name="20 % - Accent4 2 2 4 12 2" xfId="15918"/>
    <cellStyle name="20 % - Accent4 2 2 4 13" xfId="14346"/>
    <cellStyle name="20 % - Accent4 2 2 4 2" xfId="382"/>
    <cellStyle name="20 % - Accent4 2 2 4 2 10" xfId="8255"/>
    <cellStyle name="20 % - Accent4 2 2 4 2 10 2" xfId="22399"/>
    <cellStyle name="20 % - Accent4 2 2 4 2 11" xfId="1967"/>
    <cellStyle name="20 % - Accent4 2 2 4 2 11 2" xfId="16114"/>
    <cellStyle name="20 % - Accent4 2 2 4 2 12" xfId="14542"/>
    <cellStyle name="20 % - Accent4 2 2 4 2 2" xfId="779"/>
    <cellStyle name="20 % - Accent4 2 2 4 2 2 10" xfId="2359"/>
    <cellStyle name="20 % - Accent4 2 2 4 2 2 10 2" xfId="16506"/>
    <cellStyle name="20 % - Accent4 2 2 4 2 2 11" xfId="14934"/>
    <cellStyle name="20 % - Accent4 2 2 4 2 2 2" xfId="1569"/>
    <cellStyle name="20 % - Accent4 2 2 4 2 2 2 2" xfId="9432"/>
    <cellStyle name="20 % - Accent4 2 2 4 2 2 2 2 2" xfId="23576"/>
    <cellStyle name="20 % - Accent4 2 2 4 2 2 2 3" xfId="3144"/>
    <cellStyle name="20 % - Accent4 2 2 4 2 2 2 3 2" xfId="17291"/>
    <cellStyle name="20 % - Accent4 2 2 4 2 2 2 4" xfId="15719"/>
    <cellStyle name="20 % - Accent4 2 2 4 2 2 3" xfId="3929"/>
    <cellStyle name="20 % - Accent4 2 2 4 2 2 3 2" xfId="10217"/>
    <cellStyle name="20 % - Accent4 2 2 4 2 2 3 2 2" xfId="24361"/>
    <cellStyle name="20 % - Accent4 2 2 4 2 2 3 3" xfId="18076"/>
    <cellStyle name="20 % - Accent4 2 2 4 2 2 4" xfId="4714"/>
    <cellStyle name="20 % - Accent4 2 2 4 2 2 4 2" xfId="11002"/>
    <cellStyle name="20 % - Accent4 2 2 4 2 2 4 2 2" xfId="25146"/>
    <cellStyle name="20 % - Accent4 2 2 4 2 2 4 3" xfId="18861"/>
    <cellStyle name="20 % - Accent4 2 2 4 2 2 5" xfId="5503"/>
    <cellStyle name="20 % - Accent4 2 2 4 2 2 5 2" xfId="11791"/>
    <cellStyle name="20 % - Accent4 2 2 4 2 2 5 2 2" xfId="25935"/>
    <cellStyle name="20 % - Accent4 2 2 4 2 2 5 3" xfId="19650"/>
    <cellStyle name="20 % - Accent4 2 2 4 2 2 6" xfId="6292"/>
    <cellStyle name="20 % - Accent4 2 2 4 2 2 6 2" xfId="12577"/>
    <cellStyle name="20 % - Accent4 2 2 4 2 2 6 2 2" xfId="26721"/>
    <cellStyle name="20 % - Accent4 2 2 4 2 2 6 3" xfId="20436"/>
    <cellStyle name="20 % - Accent4 2 2 4 2 2 7" xfId="7078"/>
    <cellStyle name="20 % - Accent4 2 2 4 2 2 7 2" xfId="13363"/>
    <cellStyle name="20 % - Accent4 2 2 4 2 2 7 2 2" xfId="27507"/>
    <cellStyle name="20 % - Accent4 2 2 4 2 2 7 3" xfId="21222"/>
    <cellStyle name="20 % - Accent4 2 2 4 2 2 8" xfId="7862"/>
    <cellStyle name="20 % - Accent4 2 2 4 2 2 8 2" xfId="14147"/>
    <cellStyle name="20 % - Accent4 2 2 4 2 2 8 2 2" xfId="28291"/>
    <cellStyle name="20 % - Accent4 2 2 4 2 2 8 3" xfId="22006"/>
    <cellStyle name="20 % - Accent4 2 2 4 2 2 9" xfId="8647"/>
    <cellStyle name="20 % - Accent4 2 2 4 2 2 9 2" xfId="22791"/>
    <cellStyle name="20 % - Accent4 2 2 4 2 3" xfId="1177"/>
    <cellStyle name="20 % - Accent4 2 2 4 2 3 2" xfId="9040"/>
    <cellStyle name="20 % - Accent4 2 2 4 2 3 2 2" xfId="23184"/>
    <cellStyle name="20 % - Accent4 2 2 4 2 3 3" xfId="2752"/>
    <cellStyle name="20 % - Accent4 2 2 4 2 3 3 2" xfId="16899"/>
    <cellStyle name="20 % - Accent4 2 2 4 2 3 4" xfId="15327"/>
    <cellStyle name="20 % - Accent4 2 2 4 2 4" xfId="3537"/>
    <cellStyle name="20 % - Accent4 2 2 4 2 4 2" xfId="9825"/>
    <cellStyle name="20 % - Accent4 2 2 4 2 4 2 2" xfId="23969"/>
    <cellStyle name="20 % - Accent4 2 2 4 2 4 3" xfId="17684"/>
    <cellStyle name="20 % - Accent4 2 2 4 2 5" xfId="4322"/>
    <cellStyle name="20 % - Accent4 2 2 4 2 5 2" xfId="10610"/>
    <cellStyle name="20 % - Accent4 2 2 4 2 5 2 2" xfId="24754"/>
    <cellStyle name="20 % - Accent4 2 2 4 2 5 3" xfId="18469"/>
    <cellStyle name="20 % - Accent4 2 2 4 2 6" xfId="5111"/>
    <cellStyle name="20 % - Accent4 2 2 4 2 6 2" xfId="11399"/>
    <cellStyle name="20 % - Accent4 2 2 4 2 6 2 2" xfId="25543"/>
    <cellStyle name="20 % - Accent4 2 2 4 2 6 3" xfId="19258"/>
    <cellStyle name="20 % - Accent4 2 2 4 2 7" xfId="5900"/>
    <cellStyle name="20 % - Accent4 2 2 4 2 7 2" xfId="12185"/>
    <cellStyle name="20 % - Accent4 2 2 4 2 7 2 2" xfId="26329"/>
    <cellStyle name="20 % - Accent4 2 2 4 2 7 3" xfId="20044"/>
    <cellStyle name="20 % - Accent4 2 2 4 2 8" xfId="6686"/>
    <cellStyle name="20 % - Accent4 2 2 4 2 8 2" xfId="12971"/>
    <cellStyle name="20 % - Accent4 2 2 4 2 8 2 2" xfId="27115"/>
    <cellStyle name="20 % - Accent4 2 2 4 2 8 3" xfId="20830"/>
    <cellStyle name="20 % - Accent4 2 2 4 2 9" xfId="7470"/>
    <cellStyle name="20 % - Accent4 2 2 4 2 9 2" xfId="13755"/>
    <cellStyle name="20 % - Accent4 2 2 4 2 9 2 2" xfId="27899"/>
    <cellStyle name="20 % - Accent4 2 2 4 2 9 3" xfId="21614"/>
    <cellStyle name="20 % - Accent4 2 2 4 3" xfId="583"/>
    <cellStyle name="20 % - Accent4 2 2 4 3 10" xfId="2163"/>
    <cellStyle name="20 % - Accent4 2 2 4 3 10 2" xfId="16310"/>
    <cellStyle name="20 % - Accent4 2 2 4 3 11" xfId="14738"/>
    <cellStyle name="20 % - Accent4 2 2 4 3 2" xfId="1373"/>
    <cellStyle name="20 % - Accent4 2 2 4 3 2 2" xfId="9236"/>
    <cellStyle name="20 % - Accent4 2 2 4 3 2 2 2" xfId="23380"/>
    <cellStyle name="20 % - Accent4 2 2 4 3 2 3" xfId="2948"/>
    <cellStyle name="20 % - Accent4 2 2 4 3 2 3 2" xfId="17095"/>
    <cellStyle name="20 % - Accent4 2 2 4 3 2 4" xfId="15523"/>
    <cellStyle name="20 % - Accent4 2 2 4 3 3" xfId="3733"/>
    <cellStyle name="20 % - Accent4 2 2 4 3 3 2" xfId="10021"/>
    <cellStyle name="20 % - Accent4 2 2 4 3 3 2 2" xfId="24165"/>
    <cellStyle name="20 % - Accent4 2 2 4 3 3 3" xfId="17880"/>
    <cellStyle name="20 % - Accent4 2 2 4 3 4" xfId="4518"/>
    <cellStyle name="20 % - Accent4 2 2 4 3 4 2" xfId="10806"/>
    <cellStyle name="20 % - Accent4 2 2 4 3 4 2 2" xfId="24950"/>
    <cellStyle name="20 % - Accent4 2 2 4 3 4 3" xfId="18665"/>
    <cellStyle name="20 % - Accent4 2 2 4 3 5" xfId="5307"/>
    <cellStyle name="20 % - Accent4 2 2 4 3 5 2" xfId="11595"/>
    <cellStyle name="20 % - Accent4 2 2 4 3 5 2 2" xfId="25739"/>
    <cellStyle name="20 % - Accent4 2 2 4 3 5 3" xfId="19454"/>
    <cellStyle name="20 % - Accent4 2 2 4 3 6" xfId="6096"/>
    <cellStyle name="20 % - Accent4 2 2 4 3 6 2" xfId="12381"/>
    <cellStyle name="20 % - Accent4 2 2 4 3 6 2 2" xfId="26525"/>
    <cellStyle name="20 % - Accent4 2 2 4 3 6 3" xfId="20240"/>
    <cellStyle name="20 % - Accent4 2 2 4 3 7" xfId="6882"/>
    <cellStyle name="20 % - Accent4 2 2 4 3 7 2" xfId="13167"/>
    <cellStyle name="20 % - Accent4 2 2 4 3 7 2 2" xfId="27311"/>
    <cellStyle name="20 % - Accent4 2 2 4 3 7 3" xfId="21026"/>
    <cellStyle name="20 % - Accent4 2 2 4 3 8" xfId="7666"/>
    <cellStyle name="20 % - Accent4 2 2 4 3 8 2" xfId="13951"/>
    <cellStyle name="20 % - Accent4 2 2 4 3 8 2 2" xfId="28095"/>
    <cellStyle name="20 % - Accent4 2 2 4 3 8 3" xfId="21810"/>
    <cellStyle name="20 % - Accent4 2 2 4 3 9" xfId="8451"/>
    <cellStyle name="20 % - Accent4 2 2 4 3 9 2" xfId="22595"/>
    <cellStyle name="20 % - Accent4 2 2 4 4" xfId="981"/>
    <cellStyle name="20 % - Accent4 2 2 4 4 2" xfId="8844"/>
    <cellStyle name="20 % - Accent4 2 2 4 4 2 2" xfId="22988"/>
    <cellStyle name="20 % - Accent4 2 2 4 4 3" xfId="2556"/>
    <cellStyle name="20 % - Accent4 2 2 4 4 3 2" xfId="16703"/>
    <cellStyle name="20 % - Accent4 2 2 4 4 4" xfId="15131"/>
    <cellStyle name="20 % - Accent4 2 2 4 5" xfId="3341"/>
    <cellStyle name="20 % - Accent4 2 2 4 5 2" xfId="9629"/>
    <cellStyle name="20 % - Accent4 2 2 4 5 2 2" xfId="23773"/>
    <cellStyle name="20 % - Accent4 2 2 4 5 3" xfId="17488"/>
    <cellStyle name="20 % - Accent4 2 2 4 6" xfId="4126"/>
    <cellStyle name="20 % - Accent4 2 2 4 6 2" xfId="10414"/>
    <cellStyle name="20 % - Accent4 2 2 4 6 2 2" xfId="24558"/>
    <cellStyle name="20 % - Accent4 2 2 4 6 3" xfId="18273"/>
    <cellStyle name="20 % - Accent4 2 2 4 7" xfId="4915"/>
    <cellStyle name="20 % - Accent4 2 2 4 7 2" xfId="11203"/>
    <cellStyle name="20 % - Accent4 2 2 4 7 2 2" xfId="25347"/>
    <cellStyle name="20 % - Accent4 2 2 4 7 3" xfId="19062"/>
    <cellStyle name="20 % - Accent4 2 2 4 8" xfId="5704"/>
    <cellStyle name="20 % - Accent4 2 2 4 8 2" xfId="11989"/>
    <cellStyle name="20 % - Accent4 2 2 4 8 2 2" xfId="26133"/>
    <cellStyle name="20 % - Accent4 2 2 4 8 3" xfId="19848"/>
    <cellStyle name="20 % - Accent4 2 2 4 9" xfId="6490"/>
    <cellStyle name="20 % - Accent4 2 2 4 9 2" xfId="12775"/>
    <cellStyle name="20 % - Accent4 2 2 4 9 2 2" xfId="26919"/>
    <cellStyle name="20 % - Accent4 2 2 4 9 3" xfId="20634"/>
    <cellStyle name="20 % - Accent4 2 2 5" xfId="214"/>
    <cellStyle name="20 % - Accent4 2 2 5 10" xfId="7302"/>
    <cellStyle name="20 % - Accent4 2 2 5 10 2" xfId="13587"/>
    <cellStyle name="20 % - Accent4 2 2 5 10 2 2" xfId="27731"/>
    <cellStyle name="20 % - Accent4 2 2 5 10 3" xfId="21446"/>
    <cellStyle name="20 % - Accent4 2 2 5 11" xfId="8087"/>
    <cellStyle name="20 % - Accent4 2 2 5 11 2" xfId="22231"/>
    <cellStyle name="20 % - Accent4 2 2 5 12" xfId="1799"/>
    <cellStyle name="20 % - Accent4 2 2 5 12 2" xfId="15946"/>
    <cellStyle name="20 % - Accent4 2 2 5 13" xfId="14374"/>
    <cellStyle name="20 % - Accent4 2 2 5 2" xfId="410"/>
    <cellStyle name="20 % - Accent4 2 2 5 2 10" xfId="8283"/>
    <cellStyle name="20 % - Accent4 2 2 5 2 10 2" xfId="22427"/>
    <cellStyle name="20 % - Accent4 2 2 5 2 11" xfId="1995"/>
    <cellStyle name="20 % - Accent4 2 2 5 2 11 2" xfId="16142"/>
    <cellStyle name="20 % - Accent4 2 2 5 2 12" xfId="14570"/>
    <cellStyle name="20 % - Accent4 2 2 5 2 2" xfId="807"/>
    <cellStyle name="20 % - Accent4 2 2 5 2 2 10" xfId="2387"/>
    <cellStyle name="20 % - Accent4 2 2 5 2 2 10 2" xfId="16534"/>
    <cellStyle name="20 % - Accent4 2 2 5 2 2 11" xfId="14962"/>
    <cellStyle name="20 % - Accent4 2 2 5 2 2 2" xfId="1597"/>
    <cellStyle name="20 % - Accent4 2 2 5 2 2 2 2" xfId="9460"/>
    <cellStyle name="20 % - Accent4 2 2 5 2 2 2 2 2" xfId="23604"/>
    <cellStyle name="20 % - Accent4 2 2 5 2 2 2 3" xfId="3172"/>
    <cellStyle name="20 % - Accent4 2 2 5 2 2 2 3 2" xfId="17319"/>
    <cellStyle name="20 % - Accent4 2 2 5 2 2 2 4" xfId="15747"/>
    <cellStyle name="20 % - Accent4 2 2 5 2 2 3" xfId="3957"/>
    <cellStyle name="20 % - Accent4 2 2 5 2 2 3 2" xfId="10245"/>
    <cellStyle name="20 % - Accent4 2 2 5 2 2 3 2 2" xfId="24389"/>
    <cellStyle name="20 % - Accent4 2 2 5 2 2 3 3" xfId="18104"/>
    <cellStyle name="20 % - Accent4 2 2 5 2 2 4" xfId="4742"/>
    <cellStyle name="20 % - Accent4 2 2 5 2 2 4 2" xfId="11030"/>
    <cellStyle name="20 % - Accent4 2 2 5 2 2 4 2 2" xfId="25174"/>
    <cellStyle name="20 % - Accent4 2 2 5 2 2 4 3" xfId="18889"/>
    <cellStyle name="20 % - Accent4 2 2 5 2 2 5" xfId="5531"/>
    <cellStyle name="20 % - Accent4 2 2 5 2 2 5 2" xfId="11819"/>
    <cellStyle name="20 % - Accent4 2 2 5 2 2 5 2 2" xfId="25963"/>
    <cellStyle name="20 % - Accent4 2 2 5 2 2 5 3" xfId="19678"/>
    <cellStyle name="20 % - Accent4 2 2 5 2 2 6" xfId="6320"/>
    <cellStyle name="20 % - Accent4 2 2 5 2 2 6 2" xfId="12605"/>
    <cellStyle name="20 % - Accent4 2 2 5 2 2 6 2 2" xfId="26749"/>
    <cellStyle name="20 % - Accent4 2 2 5 2 2 6 3" xfId="20464"/>
    <cellStyle name="20 % - Accent4 2 2 5 2 2 7" xfId="7106"/>
    <cellStyle name="20 % - Accent4 2 2 5 2 2 7 2" xfId="13391"/>
    <cellStyle name="20 % - Accent4 2 2 5 2 2 7 2 2" xfId="27535"/>
    <cellStyle name="20 % - Accent4 2 2 5 2 2 7 3" xfId="21250"/>
    <cellStyle name="20 % - Accent4 2 2 5 2 2 8" xfId="7890"/>
    <cellStyle name="20 % - Accent4 2 2 5 2 2 8 2" xfId="14175"/>
    <cellStyle name="20 % - Accent4 2 2 5 2 2 8 2 2" xfId="28319"/>
    <cellStyle name="20 % - Accent4 2 2 5 2 2 8 3" xfId="22034"/>
    <cellStyle name="20 % - Accent4 2 2 5 2 2 9" xfId="8675"/>
    <cellStyle name="20 % - Accent4 2 2 5 2 2 9 2" xfId="22819"/>
    <cellStyle name="20 % - Accent4 2 2 5 2 3" xfId="1205"/>
    <cellStyle name="20 % - Accent4 2 2 5 2 3 2" xfId="9068"/>
    <cellStyle name="20 % - Accent4 2 2 5 2 3 2 2" xfId="23212"/>
    <cellStyle name="20 % - Accent4 2 2 5 2 3 3" xfId="2780"/>
    <cellStyle name="20 % - Accent4 2 2 5 2 3 3 2" xfId="16927"/>
    <cellStyle name="20 % - Accent4 2 2 5 2 3 4" xfId="15355"/>
    <cellStyle name="20 % - Accent4 2 2 5 2 4" xfId="3565"/>
    <cellStyle name="20 % - Accent4 2 2 5 2 4 2" xfId="9853"/>
    <cellStyle name="20 % - Accent4 2 2 5 2 4 2 2" xfId="23997"/>
    <cellStyle name="20 % - Accent4 2 2 5 2 4 3" xfId="17712"/>
    <cellStyle name="20 % - Accent4 2 2 5 2 5" xfId="4350"/>
    <cellStyle name="20 % - Accent4 2 2 5 2 5 2" xfId="10638"/>
    <cellStyle name="20 % - Accent4 2 2 5 2 5 2 2" xfId="24782"/>
    <cellStyle name="20 % - Accent4 2 2 5 2 5 3" xfId="18497"/>
    <cellStyle name="20 % - Accent4 2 2 5 2 6" xfId="5139"/>
    <cellStyle name="20 % - Accent4 2 2 5 2 6 2" xfId="11427"/>
    <cellStyle name="20 % - Accent4 2 2 5 2 6 2 2" xfId="25571"/>
    <cellStyle name="20 % - Accent4 2 2 5 2 6 3" xfId="19286"/>
    <cellStyle name="20 % - Accent4 2 2 5 2 7" xfId="5928"/>
    <cellStyle name="20 % - Accent4 2 2 5 2 7 2" xfId="12213"/>
    <cellStyle name="20 % - Accent4 2 2 5 2 7 2 2" xfId="26357"/>
    <cellStyle name="20 % - Accent4 2 2 5 2 7 3" xfId="20072"/>
    <cellStyle name="20 % - Accent4 2 2 5 2 8" xfId="6714"/>
    <cellStyle name="20 % - Accent4 2 2 5 2 8 2" xfId="12999"/>
    <cellStyle name="20 % - Accent4 2 2 5 2 8 2 2" xfId="27143"/>
    <cellStyle name="20 % - Accent4 2 2 5 2 8 3" xfId="20858"/>
    <cellStyle name="20 % - Accent4 2 2 5 2 9" xfId="7498"/>
    <cellStyle name="20 % - Accent4 2 2 5 2 9 2" xfId="13783"/>
    <cellStyle name="20 % - Accent4 2 2 5 2 9 2 2" xfId="27927"/>
    <cellStyle name="20 % - Accent4 2 2 5 2 9 3" xfId="21642"/>
    <cellStyle name="20 % - Accent4 2 2 5 3" xfId="611"/>
    <cellStyle name="20 % - Accent4 2 2 5 3 10" xfId="2191"/>
    <cellStyle name="20 % - Accent4 2 2 5 3 10 2" xfId="16338"/>
    <cellStyle name="20 % - Accent4 2 2 5 3 11" xfId="14766"/>
    <cellStyle name="20 % - Accent4 2 2 5 3 2" xfId="1401"/>
    <cellStyle name="20 % - Accent4 2 2 5 3 2 2" xfId="9264"/>
    <cellStyle name="20 % - Accent4 2 2 5 3 2 2 2" xfId="23408"/>
    <cellStyle name="20 % - Accent4 2 2 5 3 2 3" xfId="2976"/>
    <cellStyle name="20 % - Accent4 2 2 5 3 2 3 2" xfId="17123"/>
    <cellStyle name="20 % - Accent4 2 2 5 3 2 4" xfId="15551"/>
    <cellStyle name="20 % - Accent4 2 2 5 3 3" xfId="3761"/>
    <cellStyle name="20 % - Accent4 2 2 5 3 3 2" xfId="10049"/>
    <cellStyle name="20 % - Accent4 2 2 5 3 3 2 2" xfId="24193"/>
    <cellStyle name="20 % - Accent4 2 2 5 3 3 3" xfId="17908"/>
    <cellStyle name="20 % - Accent4 2 2 5 3 4" xfId="4546"/>
    <cellStyle name="20 % - Accent4 2 2 5 3 4 2" xfId="10834"/>
    <cellStyle name="20 % - Accent4 2 2 5 3 4 2 2" xfId="24978"/>
    <cellStyle name="20 % - Accent4 2 2 5 3 4 3" xfId="18693"/>
    <cellStyle name="20 % - Accent4 2 2 5 3 5" xfId="5335"/>
    <cellStyle name="20 % - Accent4 2 2 5 3 5 2" xfId="11623"/>
    <cellStyle name="20 % - Accent4 2 2 5 3 5 2 2" xfId="25767"/>
    <cellStyle name="20 % - Accent4 2 2 5 3 5 3" xfId="19482"/>
    <cellStyle name="20 % - Accent4 2 2 5 3 6" xfId="6124"/>
    <cellStyle name="20 % - Accent4 2 2 5 3 6 2" xfId="12409"/>
    <cellStyle name="20 % - Accent4 2 2 5 3 6 2 2" xfId="26553"/>
    <cellStyle name="20 % - Accent4 2 2 5 3 6 3" xfId="20268"/>
    <cellStyle name="20 % - Accent4 2 2 5 3 7" xfId="6910"/>
    <cellStyle name="20 % - Accent4 2 2 5 3 7 2" xfId="13195"/>
    <cellStyle name="20 % - Accent4 2 2 5 3 7 2 2" xfId="27339"/>
    <cellStyle name="20 % - Accent4 2 2 5 3 7 3" xfId="21054"/>
    <cellStyle name="20 % - Accent4 2 2 5 3 8" xfId="7694"/>
    <cellStyle name="20 % - Accent4 2 2 5 3 8 2" xfId="13979"/>
    <cellStyle name="20 % - Accent4 2 2 5 3 8 2 2" xfId="28123"/>
    <cellStyle name="20 % - Accent4 2 2 5 3 8 3" xfId="21838"/>
    <cellStyle name="20 % - Accent4 2 2 5 3 9" xfId="8479"/>
    <cellStyle name="20 % - Accent4 2 2 5 3 9 2" xfId="22623"/>
    <cellStyle name="20 % - Accent4 2 2 5 4" xfId="1009"/>
    <cellStyle name="20 % - Accent4 2 2 5 4 2" xfId="8872"/>
    <cellStyle name="20 % - Accent4 2 2 5 4 2 2" xfId="23016"/>
    <cellStyle name="20 % - Accent4 2 2 5 4 3" xfId="2584"/>
    <cellStyle name="20 % - Accent4 2 2 5 4 3 2" xfId="16731"/>
    <cellStyle name="20 % - Accent4 2 2 5 4 4" xfId="15159"/>
    <cellStyle name="20 % - Accent4 2 2 5 5" xfId="3369"/>
    <cellStyle name="20 % - Accent4 2 2 5 5 2" xfId="9657"/>
    <cellStyle name="20 % - Accent4 2 2 5 5 2 2" xfId="23801"/>
    <cellStyle name="20 % - Accent4 2 2 5 5 3" xfId="17516"/>
    <cellStyle name="20 % - Accent4 2 2 5 6" xfId="4154"/>
    <cellStyle name="20 % - Accent4 2 2 5 6 2" xfId="10442"/>
    <cellStyle name="20 % - Accent4 2 2 5 6 2 2" xfId="24586"/>
    <cellStyle name="20 % - Accent4 2 2 5 6 3" xfId="18301"/>
    <cellStyle name="20 % - Accent4 2 2 5 7" xfId="4943"/>
    <cellStyle name="20 % - Accent4 2 2 5 7 2" xfId="11231"/>
    <cellStyle name="20 % - Accent4 2 2 5 7 2 2" xfId="25375"/>
    <cellStyle name="20 % - Accent4 2 2 5 7 3" xfId="19090"/>
    <cellStyle name="20 % - Accent4 2 2 5 8" xfId="5732"/>
    <cellStyle name="20 % - Accent4 2 2 5 8 2" xfId="12017"/>
    <cellStyle name="20 % - Accent4 2 2 5 8 2 2" xfId="26161"/>
    <cellStyle name="20 % - Accent4 2 2 5 8 3" xfId="19876"/>
    <cellStyle name="20 % - Accent4 2 2 5 9" xfId="6518"/>
    <cellStyle name="20 % - Accent4 2 2 5 9 2" xfId="12803"/>
    <cellStyle name="20 % - Accent4 2 2 5 9 2 2" xfId="26947"/>
    <cellStyle name="20 % - Accent4 2 2 5 9 3" xfId="20662"/>
    <cellStyle name="20 % - Accent4 2 2 6" xfId="242"/>
    <cellStyle name="20 % - Accent4 2 2 6 10" xfId="7330"/>
    <cellStyle name="20 % - Accent4 2 2 6 10 2" xfId="13615"/>
    <cellStyle name="20 % - Accent4 2 2 6 10 2 2" xfId="27759"/>
    <cellStyle name="20 % - Accent4 2 2 6 10 3" xfId="21474"/>
    <cellStyle name="20 % - Accent4 2 2 6 11" xfId="8115"/>
    <cellStyle name="20 % - Accent4 2 2 6 11 2" xfId="22259"/>
    <cellStyle name="20 % - Accent4 2 2 6 12" xfId="1827"/>
    <cellStyle name="20 % - Accent4 2 2 6 12 2" xfId="15974"/>
    <cellStyle name="20 % - Accent4 2 2 6 13" xfId="14402"/>
    <cellStyle name="20 % - Accent4 2 2 6 2" xfId="438"/>
    <cellStyle name="20 % - Accent4 2 2 6 2 10" xfId="8311"/>
    <cellStyle name="20 % - Accent4 2 2 6 2 10 2" xfId="22455"/>
    <cellStyle name="20 % - Accent4 2 2 6 2 11" xfId="2023"/>
    <cellStyle name="20 % - Accent4 2 2 6 2 11 2" xfId="16170"/>
    <cellStyle name="20 % - Accent4 2 2 6 2 12" xfId="14598"/>
    <cellStyle name="20 % - Accent4 2 2 6 2 2" xfId="835"/>
    <cellStyle name="20 % - Accent4 2 2 6 2 2 10" xfId="2415"/>
    <cellStyle name="20 % - Accent4 2 2 6 2 2 10 2" xfId="16562"/>
    <cellStyle name="20 % - Accent4 2 2 6 2 2 11" xfId="14990"/>
    <cellStyle name="20 % - Accent4 2 2 6 2 2 2" xfId="1625"/>
    <cellStyle name="20 % - Accent4 2 2 6 2 2 2 2" xfId="9488"/>
    <cellStyle name="20 % - Accent4 2 2 6 2 2 2 2 2" xfId="23632"/>
    <cellStyle name="20 % - Accent4 2 2 6 2 2 2 3" xfId="3200"/>
    <cellStyle name="20 % - Accent4 2 2 6 2 2 2 3 2" xfId="17347"/>
    <cellStyle name="20 % - Accent4 2 2 6 2 2 2 4" xfId="15775"/>
    <cellStyle name="20 % - Accent4 2 2 6 2 2 3" xfId="3985"/>
    <cellStyle name="20 % - Accent4 2 2 6 2 2 3 2" xfId="10273"/>
    <cellStyle name="20 % - Accent4 2 2 6 2 2 3 2 2" xfId="24417"/>
    <cellStyle name="20 % - Accent4 2 2 6 2 2 3 3" xfId="18132"/>
    <cellStyle name="20 % - Accent4 2 2 6 2 2 4" xfId="4770"/>
    <cellStyle name="20 % - Accent4 2 2 6 2 2 4 2" xfId="11058"/>
    <cellStyle name="20 % - Accent4 2 2 6 2 2 4 2 2" xfId="25202"/>
    <cellStyle name="20 % - Accent4 2 2 6 2 2 4 3" xfId="18917"/>
    <cellStyle name="20 % - Accent4 2 2 6 2 2 5" xfId="5559"/>
    <cellStyle name="20 % - Accent4 2 2 6 2 2 5 2" xfId="11847"/>
    <cellStyle name="20 % - Accent4 2 2 6 2 2 5 2 2" xfId="25991"/>
    <cellStyle name="20 % - Accent4 2 2 6 2 2 5 3" xfId="19706"/>
    <cellStyle name="20 % - Accent4 2 2 6 2 2 6" xfId="6348"/>
    <cellStyle name="20 % - Accent4 2 2 6 2 2 6 2" xfId="12633"/>
    <cellStyle name="20 % - Accent4 2 2 6 2 2 6 2 2" xfId="26777"/>
    <cellStyle name="20 % - Accent4 2 2 6 2 2 6 3" xfId="20492"/>
    <cellStyle name="20 % - Accent4 2 2 6 2 2 7" xfId="7134"/>
    <cellStyle name="20 % - Accent4 2 2 6 2 2 7 2" xfId="13419"/>
    <cellStyle name="20 % - Accent4 2 2 6 2 2 7 2 2" xfId="27563"/>
    <cellStyle name="20 % - Accent4 2 2 6 2 2 7 3" xfId="21278"/>
    <cellStyle name="20 % - Accent4 2 2 6 2 2 8" xfId="7918"/>
    <cellStyle name="20 % - Accent4 2 2 6 2 2 8 2" xfId="14203"/>
    <cellStyle name="20 % - Accent4 2 2 6 2 2 8 2 2" xfId="28347"/>
    <cellStyle name="20 % - Accent4 2 2 6 2 2 8 3" xfId="22062"/>
    <cellStyle name="20 % - Accent4 2 2 6 2 2 9" xfId="8703"/>
    <cellStyle name="20 % - Accent4 2 2 6 2 2 9 2" xfId="22847"/>
    <cellStyle name="20 % - Accent4 2 2 6 2 3" xfId="1233"/>
    <cellStyle name="20 % - Accent4 2 2 6 2 3 2" xfId="9096"/>
    <cellStyle name="20 % - Accent4 2 2 6 2 3 2 2" xfId="23240"/>
    <cellStyle name="20 % - Accent4 2 2 6 2 3 3" xfId="2808"/>
    <cellStyle name="20 % - Accent4 2 2 6 2 3 3 2" xfId="16955"/>
    <cellStyle name="20 % - Accent4 2 2 6 2 3 4" xfId="15383"/>
    <cellStyle name="20 % - Accent4 2 2 6 2 4" xfId="3593"/>
    <cellStyle name="20 % - Accent4 2 2 6 2 4 2" xfId="9881"/>
    <cellStyle name="20 % - Accent4 2 2 6 2 4 2 2" xfId="24025"/>
    <cellStyle name="20 % - Accent4 2 2 6 2 4 3" xfId="17740"/>
    <cellStyle name="20 % - Accent4 2 2 6 2 5" xfId="4378"/>
    <cellStyle name="20 % - Accent4 2 2 6 2 5 2" xfId="10666"/>
    <cellStyle name="20 % - Accent4 2 2 6 2 5 2 2" xfId="24810"/>
    <cellStyle name="20 % - Accent4 2 2 6 2 5 3" xfId="18525"/>
    <cellStyle name="20 % - Accent4 2 2 6 2 6" xfId="5167"/>
    <cellStyle name="20 % - Accent4 2 2 6 2 6 2" xfId="11455"/>
    <cellStyle name="20 % - Accent4 2 2 6 2 6 2 2" xfId="25599"/>
    <cellStyle name="20 % - Accent4 2 2 6 2 6 3" xfId="19314"/>
    <cellStyle name="20 % - Accent4 2 2 6 2 7" xfId="5956"/>
    <cellStyle name="20 % - Accent4 2 2 6 2 7 2" xfId="12241"/>
    <cellStyle name="20 % - Accent4 2 2 6 2 7 2 2" xfId="26385"/>
    <cellStyle name="20 % - Accent4 2 2 6 2 7 3" xfId="20100"/>
    <cellStyle name="20 % - Accent4 2 2 6 2 8" xfId="6742"/>
    <cellStyle name="20 % - Accent4 2 2 6 2 8 2" xfId="13027"/>
    <cellStyle name="20 % - Accent4 2 2 6 2 8 2 2" xfId="27171"/>
    <cellStyle name="20 % - Accent4 2 2 6 2 8 3" xfId="20886"/>
    <cellStyle name="20 % - Accent4 2 2 6 2 9" xfId="7526"/>
    <cellStyle name="20 % - Accent4 2 2 6 2 9 2" xfId="13811"/>
    <cellStyle name="20 % - Accent4 2 2 6 2 9 2 2" xfId="27955"/>
    <cellStyle name="20 % - Accent4 2 2 6 2 9 3" xfId="21670"/>
    <cellStyle name="20 % - Accent4 2 2 6 3" xfId="639"/>
    <cellStyle name="20 % - Accent4 2 2 6 3 10" xfId="2219"/>
    <cellStyle name="20 % - Accent4 2 2 6 3 10 2" xfId="16366"/>
    <cellStyle name="20 % - Accent4 2 2 6 3 11" xfId="14794"/>
    <cellStyle name="20 % - Accent4 2 2 6 3 2" xfId="1429"/>
    <cellStyle name="20 % - Accent4 2 2 6 3 2 2" xfId="9292"/>
    <cellStyle name="20 % - Accent4 2 2 6 3 2 2 2" xfId="23436"/>
    <cellStyle name="20 % - Accent4 2 2 6 3 2 3" xfId="3004"/>
    <cellStyle name="20 % - Accent4 2 2 6 3 2 3 2" xfId="17151"/>
    <cellStyle name="20 % - Accent4 2 2 6 3 2 4" xfId="15579"/>
    <cellStyle name="20 % - Accent4 2 2 6 3 3" xfId="3789"/>
    <cellStyle name="20 % - Accent4 2 2 6 3 3 2" xfId="10077"/>
    <cellStyle name="20 % - Accent4 2 2 6 3 3 2 2" xfId="24221"/>
    <cellStyle name="20 % - Accent4 2 2 6 3 3 3" xfId="17936"/>
    <cellStyle name="20 % - Accent4 2 2 6 3 4" xfId="4574"/>
    <cellStyle name="20 % - Accent4 2 2 6 3 4 2" xfId="10862"/>
    <cellStyle name="20 % - Accent4 2 2 6 3 4 2 2" xfId="25006"/>
    <cellStyle name="20 % - Accent4 2 2 6 3 4 3" xfId="18721"/>
    <cellStyle name="20 % - Accent4 2 2 6 3 5" xfId="5363"/>
    <cellStyle name="20 % - Accent4 2 2 6 3 5 2" xfId="11651"/>
    <cellStyle name="20 % - Accent4 2 2 6 3 5 2 2" xfId="25795"/>
    <cellStyle name="20 % - Accent4 2 2 6 3 5 3" xfId="19510"/>
    <cellStyle name="20 % - Accent4 2 2 6 3 6" xfId="6152"/>
    <cellStyle name="20 % - Accent4 2 2 6 3 6 2" xfId="12437"/>
    <cellStyle name="20 % - Accent4 2 2 6 3 6 2 2" xfId="26581"/>
    <cellStyle name="20 % - Accent4 2 2 6 3 6 3" xfId="20296"/>
    <cellStyle name="20 % - Accent4 2 2 6 3 7" xfId="6938"/>
    <cellStyle name="20 % - Accent4 2 2 6 3 7 2" xfId="13223"/>
    <cellStyle name="20 % - Accent4 2 2 6 3 7 2 2" xfId="27367"/>
    <cellStyle name="20 % - Accent4 2 2 6 3 7 3" xfId="21082"/>
    <cellStyle name="20 % - Accent4 2 2 6 3 8" xfId="7722"/>
    <cellStyle name="20 % - Accent4 2 2 6 3 8 2" xfId="14007"/>
    <cellStyle name="20 % - Accent4 2 2 6 3 8 2 2" xfId="28151"/>
    <cellStyle name="20 % - Accent4 2 2 6 3 8 3" xfId="21866"/>
    <cellStyle name="20 % - Accent4 2 2 6 3 9" xfId="8507"/>
    <cellStyle name="20 % - Accent4 2 2 6 3 9 2" xfId="22651"/>
    <cellStyle name="20 % - Accent4 2 2 6 4" xfId="1037"/>
    <cellStyle name="20 % - Accent4 2 2 6 4 2" xfId="8900"/>
    <cellStyle name="20 % - Accent4 2 2 6 4 2 2" xfId="23044"/>
    <cellStyle name="20 % - Accent4 2 2 6 4 3" xfId="2612"/>
    <cellStyle name="20 % - Accent4 2 2 6 4 3 2" xfId="16759"/>
    <cellStyle name="20 % - Accent4 2 2 6 4 4" xfId="15187"/>
    <cellStyle name="20 % - Accent4 2 2 6 5" xfId="3397"/>
    <cellStyle name="20 % - Accent4 2 2 6 5 2" xfId="9685"/>
    <cellStyle name="20 % - Accent4 2 2 6 5 2 2" xfId="23829"/>
    <cellStyle name="20 % - Accent4 2 2 6 5 3" xfId="17544"/>
    <cellStyle name="20 % - Accent4 2 2 6 6" xfId="4182"/>
    <cellStyle name="20 % - Accent4 2 2 6 6 2" xfId="10470"/>
    <cellStyle name="20 % - Accent4 2 2 6 6 2 2" xfId="24614"/>
    <cellStyle name="20 % - Accent4 2 2 6 6 3" xfId="18329"/>
    <cellStyle name="20 % - Accent4 2 2 6 7" xfId="4971"/>
    <cellStyle name="20 % - Accent4 2 2 6 7 2" xfId="11259"/>
    <cellStyle name="20 % - Accent4 2 2 6 7 2 2" xfId="25403"/>
    <cellStyle name="20 % - Accent4 2 2 6 7 3" xfId="19118"/>
    <cellStyle name="20 % - Accent4 2 2 6 8" xfId="5760"/>
    <cellStyle name="20 % - Accent4 2 2 6 8 2" xfId="12045"/>
    <cellStyle name="20 % - Accent4 2 2 6 8 2 2" xfId="26189"/>
    <cellStyle name="20 % - Accent4 2 2 6 8 3" xfId="19904"/>
    <cellStyle name="20 % - Accent4 2 2 6 9" xfId="6546"/>
    <cellStyle name="20 % - Accent4 2 2 6 9 2" xfId="12831"/>
    <cellStyle name="20 % - Accent4 2 2 6 9 2 2" xfId="26975"/>
    <cellStyle name="20 % - Accent4 2 2 6 9 3" xfId="20690"/>
    <cellStyle name="20 % - Accent4 2 2 7" xfId="270"/>
    <cellStyle name="20 % - Accent4 2 2 7 10" xfId="7358"/>
    <cellStyle name="20 % - Accent4 2 2 7 10 2" xfId="13643"/>
    <cellStyle name="20 % - Accent4 2 2 7 10 2 2" xfId="27787"/>
    <cellStyle name="20 % - Accent4 2 2 7 10 3" xfId="21502"/>
    <cellStyle name="20 % - Accent4 2 2 7 11" xfId="8143"/>
    <cellStyle name="20 % - Accent4 2 2 7 11 2" xfId="22287"/>
    <cellStyle name="20 % - Accent4 2 2 7 12" xfId="1855"/>
    <cellStyle name="20 % - Accent4 2 2 7 12 2" xfId="16002"/>
    <cellStyle name="20 % - Accent4 2 2 7 13" xfId="14430"/>
    <cellStyle name="20 % - Accent4 2 2 7 2" xfId="466"/>
    <cellStyle name="20 % - Accent4 2 2 7 2 10" xfId="8339"/>
    <cellStyle name="20 % - Accent4 2 2 7 2 10 2" xfId="22483"/>
    <cellStyle name="20 % - Accent4 2 2 7 2 11" xfId="2051"/>
    <cellStyle name="20 % - Accent4 2 2 7 2 11 2" xfId="16198"/>
    <cellStyle name="20 % - Accent4 2 2 7 2 12" xfId="14626"/>
    <cellStyle name="20 % - Accent4 2 2 7 2 2" xfId="863"/>
    <cellStyle name="20 % - Accent4 2 2 7 2 2 10" xfId="2443"/>
    <cellStyle name="20 % - Accent4 2 2 7 2 2 10 2" xfId="16590"/>
    <cellStyle name="20 % - Accent4 2 2 7 2 2 11" xfId="15018"/>
    <cellStyle name="20 % - Accent4 2 2 7 2 2 2" xfId="1653"/>
    <cellStyle name="20 % - Accent4 2 2 7 2 2 2 2" xfId="9516"/>
    <cellStyle name="20 % - Accent4 2 2 7 2 2 2 2 2" xfId="23660"/>
    <cellStyle name="20 % - Accent4 2 2 7 2 2 2 3" xfId="3228"/>
    <cellStyle name="20 % - Accent4 2 2 7 2 2 2 3 2" xfId="17375"/>
    <cellStyle name="20 % - Accent4 2 2 7 2 2 2 4" xfId="15803"/>
    <cellStyle name="20 % - Accent4 2 2 7 2 2 3" xfId="4013"/>
    <cellStyle name="20 % - Accent4 2 2 7 2 2 3 2" xfId="10301"/>
    <cellStyle name="20 % - Accent4 2 2 7 2 2 3 2 2" xfId="24445"/>
    <cellStyle name="20 % - Accent4 2 2 7 2 2 3 3" xfId="18160"/>
    <cellStyle name="20 % - Accent4 2 2 7 2 2 4" xfId="4798"/>
    <cellStyle name="20 % - Accent4 2 2 7 2 2 4 2" xfId="11086"/>
    <cellStyle name="20 % - Accent4 2 2 7 2 2 4 2 2" xfId="25230"/>
    <cellStyle name="20 % - Accent4 2 2 7 2 2 4 3" xfId="18945"/>
    <cellStyle name="20 % - Accent4 2 2 7 2 2 5" xfId="5587"/>
    <cellStyle name="20 % - Accent4 2 2 7 2 2 5 2" xfId="11875"/>
    <cellStyle name="20 % - Accent4 2 2 7 2 2 5 2 2" xfId="26019"/>
    <cellStyle name="20 % - Accent4 2 2 7 2 2 5 3" xfId="19734"/>
    <cellStyle name="20 % - Accent4 2 2 7 2 2 6" xfId="6376"/>
    <cellStyle name="20 % - Accent4 2 2 7 2 2 6 2" xfId="12661"/>
    <cellStyle name="20 % - Accent4 2 2 7 2 2 6 2 2" xfId="26805"/>
    <cellStyle name="20 % - Accent4 2 2 7 2 2 6 3" xfId="20520"/>
    <cellStyle name="20 % - Accent4 2 2 7 2 2 7" xfId="7162"/>
    <cellStyle name="20 % - Accent4 2 2 7 2 2 7 2" xfId="13447"/>
    <cellStyle name="20 % - Accent4 2 2 7 2 2 7 2 2" xfId="27591"/>
    <cellStyle name="20 % - Accent4 2 2 7 2 2 7 3" xfId="21306"/>
    <cellStyle name="20 % - Accent4 2 2 7 2 2 8" xfId="7946"/>
    <cellStyle name="20 % - Accent4 2 2 7 2 2 8 2" xfId="14231"/>
    <cellStyle name="20 % - Accent4 2 2 7 2 2 8 2 2" xfId="28375"/>
    <cellStyle name="20 % - Accent4 2 2 7 2 2 8 3" xfId="22090"/>
    <cellStyle name="20 % - Accent4 2 2 7 2 2 9" xfId="8731"/>
    <cellStyle name="20 % - Accent4 2 2 7 2 2 9 2" xfId="22875"/>
    <cellStyle name="20 % - Accent4 2 2 7 2 3" xfId="1261"/>
    <cellStyle name="20 % - Accent4 2 2 7 2 3 2" xfId="9124"/>
    <cellStyle name="20 % - Accent4 2 2 7 2 3 2 2" xfId="23268"/>
    <cellStyle name="20 % - Accent4 2 2 7 2 3 3" xfId="2836"/>
    <cellStyle name="20 % - Accent4 2 2 7 2 3 3 2" xfId="16983"/>
    <cellStyle name="20 % - Accent4 2 2 7 2 3 4" xfId="15411"/>
    <cellStyle name="20 % - Accent4 2 2 7 2 4" xfId="3621"/>
    <cellStyle name="20 % - Accent4 2 2 7 2 4 2" xfId="9909"/>
    <cellStyle name="20 % - Accent4 2 2 7 2 4 2 2" xfId="24053"/>
    <cellStyle name="20 % - Accent4 2 2 7 2 4 3" xfId="17768"/>
    <cellStyle name="20 % - Accent4 2 2 7 2 5" xfId="4406"/>
    <cellStyle name="20 % - Accent4 2 2 7 2 5 2" xfId="10694"/>
    <cellStyle name="20 % - Accent4 2 2 7 2 5 2 2" xfId="24838"/>
    <cellStyle name="20 % - Accent4 2 2 7 2 5 3" xfId="18553"/>
    <cellStyle name="20 % - Accent4 2 2 7 2 6" xfId="5195"/>
    <cellStyle name="20 % - Accent4 2 2 7 2 6 2" xfId="11483"/>
    <cellStyle name="20 % - Accent4 2 2 7 2 6 2 2" xfId="25627"/>
    <cellStyle name="20 % - Accent4 2 2 7 2 6 3" xfId="19342"/>
    <cellStyle name="20 % - Accent4 2 2 7 2 7" xfId="5984"/>
    <cellStyle name="20 % - Accent4 2 2 7 2 7 2" xfId="12269"/>
    <cellStyle name="20 % - Accent4 2 2 7 2 7 2 2" xfId="26413"/>
    <cellStyle name="20 % - Accent4 2 2 7 2 7 3" xfId="20128"/>
    <cellStyle name="20 % - Accent4 2 2 7 2 8" xfId="6770"/>
    <cellStyle name="20 % - Accent4 2 2 7 2 8 2" xfId="13055"/>
    <cellStyle name="20 % - Accent4 2 2 7 2 8 2 2" xfId="27199"/>
    <cellStyle name="20 % - Accent4 2 2 7 2 8 3" xfId="20914"/>
    <cellStyle name="20 % - Accent4 2 2 7 2 9" xfId="7554"/>
    <cellStyle name="20 % - Accent4 2 2 7 2 9 2" xfId="13839"/>
    <cellStyle name="20 % - Accent4 2 2 7 2 9 2 2" xfId="27983"/>
    <cellStyle name="20 % - Accent4 2 2 7 2 9 3" xfId="21698"/>
    <cellStyle name="20 % - Accent4 2 2 7 3" xfId="667"/>
    <cellStyle name="20 % - Accent4 2 2 7 3 10" xfId="2247"/>
    <cellStyle name="20 % - Accent4 2 2 7 3 10 2" xfId="16394"/>
    <cellStyle name="20 % - Accent4 2 2 7 3 11" xfId="14822"/>
    <cellStyle name="20 % - Accent4 2 2 7 3 2" xfId="1457"/>
    <cellStyle name="20 % - Accent4 2 2 7 3 2 2" xfId="9320"/>
    <cellStyle name="20 % - Accent4 2 2 7 3 2 2 2" xfId="23464"/>
    <cellStyle name="20 % - Accent4 2 2 7 3 2 3" xfId="3032"/>
    <cellStyle name="20 % - Accent4 2 2 7 3 2 3 2" xfId="17179"/>
    <cellStyle name="20 % - Accent4 2 2 7 3 2 4" xfId="15607"/>
    <cellStyle name="20 % - Accent4 2 2 7 3 3" xfId="3817"/>
    <cellStyle name="20 % - Accent4 2 2 7 3 3 2" xfId="10105"/>
    <cellStyle name="20 % - Accent4 2 2 7 3 3 2 2" xfId="24249"/>
    <cellStyle name="20 % - Accent4 2 2 7 3 3 3" xfId="17964"/>
    <cellStyle name="20 % - Accent4 2 2 7 3 4" xfId="4602"/>
    <cellStyle name="20 % - Accent4 2 2 7 3 4 2" xfId="10890"/>
    <cellStyle name="20 % - Accent4 2 2 7 3 4 2 2" xfId="25034"/>
    <cellStyle name="20 % - Accent4 2 2 7 3 4 3" xfId="18749"/>
    <cellStyle name="20 % - Accent4 2 2 7 3 5" xfId="5391"/>
    <cellStyle name="20 % - Accent4 2 2 7 3 5 2" xfId="11679"/>
    <cellStyle name="20 % - Accent4 2 2 7 3 5 2 2" xfId="25823"/>
    <cellStyle name="20 % - Accent4 2 2 7 3 5 3" xfId="19538"/>
    <cellStyle name="20 % - Accent4 2 2 7 3 6" xfId="6180"/>
    <cellStyle name="20 % - Accent4 2 2 7 3 6 2" xfId="12465"/>
    <cellStyle name="20 % - Accent4 2 2 7 3 6 2 2" xfId="26609"/>
    <cellStyle name="20 % - Accent4 2 2 7 3 6 3" xfId="20324"/>
    <cellStyle name="20 % - Accent4 2 2 7 3 7" xfId="6966"/>
    <cellStyle name="20 % - Accent4 2 2 7 3 7 2" xfId="13251"/>
    <cellStyle name="20 % - Accent4 2 2 7 3 7 2 2" xfId="27395"/>
    <cellStyle name="20 % - Accent4 2 2 7 3 7 3" xfId="21110"/>
    <cellStyle name="20 % - Accent4 2 2 7 3 8" xfId="7750"/>
    <cellStyle name="20 % - Accent4 2 2 7 3 8 2" xfId="14035"/>
    <cellStyle name="20 % - Accent4 2 2 7 3 8 2 2" xfId="28179"/>
    <cellStyle name="20 % - Accent4 2 2 7 3 8 3" xfId="21894"/>
    <cellStyle name="20 % - Accent4 2 2 7 3 9" xfId="8535"/>
    <cellStyle name="20 % - Accent4 2 2 7 3 9 2" xfId="22679"/>
    <cellStyle name="20 % - Accent4 2 2 7 4" xfId="1065"/>
    <cellStyle name="20 % - Accent4 2 2 7 4 2" xfId="8928"/>
    <cellStyle name="20 % - Accent4 2 2 7 4 2 2" xfId="23072"/>
    <cellStyle name="20 % - Accent4 2 2 7 4 3" xfId="2640"/>
    <cellStyle name="20 % - Accent4 2 2 7 4 3 2" xfId="16787"/>
    <cellStyle name="20 % - Accent4 2 2 7 4 4" xfId="15215"/>
    <cellStyle name="20 % - Accent4 2 2 7 5" xfId="3425"/>
    <cellStyle name="20 % - Accent4 2 2 7 5 2" xfId="9713"/>
    <cellStyle name="20 % - Accent4 2 2 7 5 2 2" xfId="23857"/>
    <cellStyle name="20 % - Accent4 2 2 7 5 3" xfId="17572"/>
    <cellStyle name="20 % - Accent4 2 2 7 6" xfId="4210"/>
    <cellStyle name="20 % - Accent4 2 2 7 6 2" xfId="10498"/>
    <cellStyle name="20 % - Accent4 2 2 7 6 2 2" xfId="24642"/>
    <cellStyle name="20 % - Accent4 2 2 7 6 3" xfId="18357"/>
    <cellStyle name="20 % - Accent4 2 2 7 7" xfId="4999"/>
    <cellStyle name="20 % - Accent4 2 2 7 7 2" xfId="11287"/>
    <cellStyle name="20 % - Accent4 2 2 7 7 2 2" xfId="25431"/>
    <cellStyle name="20 % - Accent4 2 2 7 7 3" xfId="19146"/>
    <cellStyle name="20 % - Accent4 2 2 7 8" xfId="5788"/>
    <cellStyle name="20 % - Accent4 2 2 7 8 2" xfId="12073"/>
    <cellStyle name="20 % - Accent4 2 2 7 8 2 2" xfId="26217"/>
    <cellStyle name="20 % - Accent4 2 2 7 8 3" xfId="19932"/>
    <cellStyle name="20 % - Accent4 2 2 7 9" xfId="6574"/>
    <cellStyle name="20 % - Accent4 2 2 7 9 2" xfId="12859"/>
    <cellStyle name="20 % - Accent4 2 2 7 9 2 2" xfId="27003"/>
    <cellStyle name="20 % - Accent4 2 2 7 9 3" xfId="20718"/>
    <cellStyle name="20 % - Accent4 2 2 8" xfId="298"/>
    <cellStyle name="20 % - Accent4 2 2 8 10" xfId="8171"/>
    <cellStyle name="20 % - Accent4 2 2 8 10 2" xfId="22315"/>
    <cellStyle name="20 % - Accent4 2 2 8 11" xfId="1883"/>
    <cellStyle name="20 % - Accent4 2 2 8 11 2" xfId="16030"/>
    <cellStyle name="20 % - Accent4 2 2 8 12" xfId="14458"/>
    <cellStyle name="20 % - Accent4 2 2 8 2" xfId="695"/>
    <cellStyle name="20 % - Accent4 2 2 8 2 10" xfId="2275"/>
    <cellStyle name="20 % - Accent4 2 2 8 2 10 2" xfId="16422"/>
    <cellStyle name="20 % - Accent4 2 2 8 2 11" xfId="14850"/>
    <cellStyle name="20 % - Accent4 2 2 8 2 2" xfId="1485"/>
    <cellStyle name="20 % - Accent4 2 2 8 2 2 2" xfId="9348"/>
    <cellStyle name="20 % - Accent4 2 2 8 2 2 2 2" xfId="23492"/>
    <cellStyle name="20 % - Accent4 2 2 8 2 2 3" xfId="3060"/>
    <cellStyle name="20 % - Accent4 2 2 8 2 2 3 2" xfId="17207"/>
    <cellStyle name="20 % - Accent4 2 2 8 2 2 4" xfId="15635"/>
    <cellStyle name="20 % - Accent4 2 2 8 2 3" xfId="3845"/>
    <cellStyle name="20 % - Accent4 2 2 8 2 3 2" xfId="10133"/>
    <cellStyle name="20 % - Accent4 2 2 8 2 3 2 2" xfId="24277"/>
    <cellStyle name="20 % - Accent4 2 2 8 2 3 3" xfId="17992"/>
    <cellStyle name="20 % - Accent4 2 2 8 2 4" xfId="4630"/>
    <cellStyle name="20 % - Accent4 2 2 8 2 4 2" xfId="10918"/>
    <cellStyle name="20 % - Accent4 2 2 8 2 4 2 2" xfId="25062"/>
    <cellStyle name="20 % - Accent4 2 2 8 2 4 3" xfId="18777"/>
    <cellStyle name="20 % - Accent4 2 2 8 2 5" xfId="5419"/>
    <cellStyle name="20 % - Accent4 2 2 8 2 5 2" xfId="11707"/>
    <cellStyle name="20 % - Accent4 2 2 8 2 5 2 2" xfId="25851"/>
    <cellStyle name="20 % - Accent4 2 2 8 2 5 3" xfId="19566"/>
    <cellStyle name="20 % - Accent4 2 2 8 2 6" xfId="6208"/>
    <cellStyle name="20 % - Accent4 2 2 8 2 6 2" xfId="12493"/>
    <cellStyle name="20 % - Accent4 2 2 8 2 6 2 2" xfId="26637"/>
    <cellStyle name="20 % - Accent4 2 2 8 2 6 3" xfId="20352"/>
    <cellStyle name="20 % - Accent4 2 2 8 2 7" xfId="6994"/>
    <cellStyle name="20 % - Accent4 2 2 8 2 7 2" xfId="13279"/>
    <cellStyle name="20 % - Accent4 2 2 8 2 7 2 2" xfId="27423"/>
    <cellStyle name="20 % - Accent4 2 2 8 2 7 3" xfId="21138"/>
    <cellStyle name="20 % - Accent4 2 2 8 2 8" xfId="7778"/>
    <cellStyle name="20 % - Accent4 2 2 8 2 8 2" xfId="14063"/>
    <cellStyle name="20 % - Accent4 2 2 8 2 8 2 2" xfId="28207"/>
    <cellStyle name="20 % - Accent4 2 2 8 2 8 3" xfId="21922"/>
    <cellStyle name="20 % - Accent4 2 2 8 2 9" xfId="8563"/>
    <cellStyle name="20 % - Accent4 2 2 8 2 9 2" xfId="22707"/>
    <cellStyle name="20 % - Accent4 2 2 8 3" xfId="1093"/>
    <cellStyle name="20 % - Accent4 2 2 8 3 2" xfId="8956"/>
    <cellStyle name="20 % - Accent4 2 2 8 3 2 2" xfId="23100"/>
    <cellStyle name="20 % - Accent4 2 2 8 3 3" xfId="2668"/>
    <cellStyle name="20 % - Accent4 2 2 8 3 3 2" xfId="16815"/>
    <cellStyle name="20 % - Accent4 2 2 8 3 4" xfId="15243"/>
    <cellStyle name="20 % - Accent4 2 2 8 4" xfId="3453"/>
    <cellStyle name="20 % - Accent4 2 2 8 4 2" xfId="9741"/>
    <cellStyle name="20 % - Accent4 2 2 8 4 2 2" xfId="23885"/>
    <cellStyle name="20 % - Accent4 2 2 8 4 3" xfId="17600"/>
    <cellStyle name="20 % - Accent4 2 2 8 5" xfId="4238"/>
    <cellStyle name="20 % - Accent4 2 2 8 5 2" xfId="10526"/>
    <cellStyle name="20 % - Accent4 2 2 8 5 2 2" xfId="24670"/>
    <cellStyle name="20 % - Accent4 2 2 8 5 3" xfId="18385"/>
    <cellStyle name="20 % - Accent4 2 2 8 6" xfId="5027"/>
    <cellStyle name="20 % - Accent4 2 2 8 6 2" xfId="11315"/>
    <cellStyle name="20 % - Accent4 2 2 8 6 2 2" xfId="25459"/>
    <cellStyle name="20 % - Accent4 2 2 8 6 3" xfId="19174"/>
    <cellStyle name="20 % - Accent4 2 2 8 7" xfId="5816"/>
    <cellStyle name="20 % - Accent4 2 2 8 7 2" xfId="12101"/>
    <cellStyle name="20 % - Accent4 2 2 8 7 2 2" xfId="26245"/>
    <cellStyle name="20 % - Accent4 2 2 8 7 3" xfId="19960"/>
    <cellStyle name="20 % - Accent4 2 2 8 8" xfId="6602"/>
    <cellStyle name="20 % - Accent4 2 2 8 8 2" xfId="12887"/>
    <cellStyle name="20 % - Accent4 2 2 8 8 2 2" xfId="27031"/>
    <cellStyle name="20 % - Accent4 2 2 8 8 3" xfId="20746"/>
    <cellStyle name="20 % - Accent4 2 2 8 9" xfId="7386"/>
    <cellStyle name="20 % - Accent4 2 2 8 9 2" xfId="13671"/>
    <cellStyle name="20 % - Accent4 2 2 8 9 2 2" xfId="27815"/>
    <cellStyle name="20 % - Accent4 2 2 8 9 3" xfId="21530"/>
    <cellStyle name="20 % - Accent4 2 2 9" xfId="499"/>
    <cellStyle name="20 % - Accent4 2 2 9 10" xfId="2079"/>
    <cellStyle name="20 % - Accent4 2 2 9 10 2" xfId="16226"/>
    <cellStyle name="20 % - Accent4 2 2 9 11" xfId="14654"/>
    <cellStyle name="20 % - Accent4 2 2 9 2" xfId="1289"/>
    <cellStyle name="20 % - Accent4 2 2 9 2 2" xfId="9152"/>
    <cellStyle name="20 % - Accent4 2 2 9 2 2 2" xfId="23296"/>
    <cellStyle name="20 % - Accent4 2 2 9 2 3" xfId="2864"/>
    <cellStyle name="20 % - Accent4 2 2 9 2 3 2" xfId="17011"/>
    <cellStyle name="20 % - Accent4 2 2 9 2 4" xfId="15439"/>
    <cellStyle name="20 % - Accent4 2 2 9 3" xfId="3649"/>
    <cellStyle name="20 % - Accent4 2 2 9 3 2" xfId="9937"/>
    <cellStyle name="20 % - Accent4 2 2 9 3 2 2" xfId="24081"/>
    <cellStyle name="20 % - Accent4 2 2 9 3 3" xfId="17796"/>
    <cellStyle name="20 % - Accent4 2 2 9 4" xfId="4434"/>
    <cellStyle name="20 % - Accent4 2 2 9 4 2" xfId="10722"/>
    <cellStyle name="20 % - Accent4 2 2 9 4 2 2" xfId="24866"/>
    <cellStyle name="20 % - Accent4 2 2 9 4 3" xfId="18581"/>
    <cellStyle name="20 % - Accent4 2 2 9 5" xfId="5223"/>
    <cellStyle name="20 % - Accent4 2 2 9 5 2" xfId="11511"/>
    <cellStyle name="20 % - Accent4 2 2 9 5 2 2" xfId="25655"/>
    <cellStyle name="20 % - Accent4 2 2 9 5 3" xfId="19370"/>
    <cellStyle name="20 % - Accent4 2 2 9 6" xfId="6012"/>
    <cellStyle name="20 % - Accent4 2 2 9 6 2" xfId="12297"/>
    <cellStyle name="20 % - Accent4 2 2 9 6 2 2" xfId="26441"/>
    <cellStyle name="20 % - Accent4 2 2 9 6 3" xfId="20156"/>
    <cellStyle name="20 % - Accent4 2 2 9 7" xfId="6798"/>
    <cellStyle name="20 % - Accent4 2 2 9 7 2" xfId="13083"/>
    <cellStyle name="20 % - Accent4 2 2 9 7 2 2" xfId="27227"/>
    <cellStyle name="20 % - Accent4 2 2 9 7 3" xfId="20942"/>
    <cellStyle name="20 % - Accent4 2 2 9 8" xfId="7582"/>
    <cellStyle name="20 % - Accent4 2 2 9 8 2" xfId="13867"/>
    <cellStyle name="20 % - Accent4 2 2 9 8 2 2" xfId="28011"/>
    <cellStyle name="20 % - Accent4 2 2 9 8 3" xfId="21726"/>
    <cellStyle name="20 % - Accent4 2 2 9 9" xfId="8367"/>
    <cellStyle name="20 % - Accent4 2 2 9 9 2" xfId="22511"/>
    <cellStyle name="20 % - Accent4 2 20" xfId="14248"/>
    <cellStyle name="20 % - Accent4 2 3" xfId="115"/>
    <cellStyle name="20 % - Accent4 2 3 10" xfId="7204"/>
    <cellStyle name="20 % - Accent4 2 3 10 2" xfId="13489"/>
    <cellStyle name="20 % - Accent4 2 3 10 2 2" xfId="27633"/>
    <cellStyle name="20 % - Accent4 2 3 10 3" xfId="21348"/>
    <cellStyle name="20 % - Accent4 2 3 11" xfId="7989"/>
    <cellStyle name="20 % - Accent4 2 3 11 2" xfId="22133"/>
    <cellStyle name="20 % - Accent4 2 3 12" xfId="1701"/>
    <cellStyle name="20 % - Accent4 2 3 12 2" xfId="15848"/>
    <cellStyle name="20 % - Accent4 2 3 13" xfId="14276"/>
    <cellStyle name="20 % - Accent4 2 3 2" xfId="312"/>
    <cellStyle name="20 % - Accent4 2 3 2 10" xfId="8185"/>
    <cellStyle name="20 % - Accent4 2 3 2 10 2" xfId="22329"/>
    <cellStyle name="20 % - Accent4 2 3 2 11" xfId="1897"/>
    <cellStyle name="20 % - Accent4 2 3 2 11 2" xfId="16044"/>
    <cellStyle name="20 % - Accent4 2 3 2 12" xfId="14472"/>
    <cellStyle name="20 % - Accent4 2 3 2 2" xfId="709"/>
    <cellStyle name="20 % - Accent4 2 3 2 2 10" xfId="2289"/>
    <cellStyle name="20 % - Accent4 2 3 2 2 10 2" xfId="16436"/>
    <cellStyle name="20 % - Accent4 2 3 2 2 11" xfId="14864"/>
    <cellStyle name="20 % - Accent4 2 3 2 2 2" xfId="1499"/>
    <cellStyle name="20 % - Accent4 2 3 2 2 2 2" xfId="9362"/>
    <cellStyle name="20 % - Accent4 2 3 2 2 2 2 2" xfId="23506"/>
    <cellStyle name="20 % - Accent4 2 3 2 2 2 3" xfId="3074"/>
    <cellStyle name="20 % - Accent4 2 3 2 2 2 3 2" xfId="17221"/>
    <cellStyle name="20 % - Accent4 2 3 2 2 2 4" xfId="15649"/>
    <cellStyle name="20 % - Accent4 2 3 2 2 3" xfId="3859"/>
    <cellStyle name="20 % - Accent4 2 3 2 2 3 2" xfId="10147"/>
    <cellStyle name="20 % - Accent4 2 3 2 2 3 2 2" xfId="24291"/>
    <cellStyle name="20 % - Accent4 2 3 2 2 3 3" xfId="18006"/>
    <cellStyle name="20 % - Accent4 2 3 2 2 4" xfId="4644"/>
    <cellStyle name="20 % - Accent4 2 3 2 2 4 2" xfId="10932"/>
    <cellStyle name="20 % - Accent4 2 3 2 2 4 2 2" xfId="25076"/>
    <cellStyle name="20 % - Accent4 2 3 2 2 4 3" xfId="18791"/>
    <cellStyle name="20 % - Accent4 2 3 2 2 5" xfId="5433"/>
    <cellStyle name="20 % - Accent4 2 3 2 2 5 2" xfId="11721"/>
    <cellStyle name="20 % - Accent4 2 3 2 2 5 2 2" xfId="25865"/>
    <cellStyle name="20 % - Accent4 2 3 2 2 5 3" xfId="19580"/>
    <cellStyle name="20 % - Accent4 2 3 2 2 6" xfId="6222"/>
    <cellStyle name="20 % - Accent4 2 3 2 2 6 2" xfId="12507"/>
    <cellStyle name="20 % - Accent4 2 3 2 2 6 2 2" xfId="26651"/>
    <cellStyle name="20 % - Accent4 2 3 2 2 6 3" xfId="20366"/>
    <cellStyle name="20 % - Accent4 2 3 2 2 7" xfId="7008"/>
    <cellStyle name="20 % - Accent4 2 3 2 2 7 2" xfId="13293"/>
    <cellStyle name="20 % - Accent4 2 3 2 2 7 2 2" xfId="27437"/>
    <cellStyle name="20 % - Accent4 2 3 2 2 7 3" xfId="21152"/>
    <cellStyle name="20 % - Accent4 2 3 2 2 8" xfId="7792"/>
    <cellStyle name="20 % - Accent4 2 3 2 2 8 2" xfId="14077"/>
    <cellStyle name="20 % - Accent4 2 3 2 2 8 2 2" xfId="28221"/>
    <cellStyle name="20 % - Accent4 2 3 2 2 8 3" xfId="21936"/>
    <cellStyle name="20 % - Accent4 2 3 2 2 9" xfId="8577"/>
    <cellStyle name="20 % - Accent4 2 3 2 2 9 2" xfId="22721"/>
    <cellStyle name="20 % - Accent4 2 3 2 3" xfId="1107"/>
    <cellStyle name="20 % - Accent4 2 3 2 3 2" xfId="8970"/>
    <cellStyle name="20 % - Accent4 2 3 2 3 2 2" xfId="23114"/>
    <cellStyle name="20 % - Accent4 2 3 2 3 3" xfId="2682"/>
    <cellStyle name="20 % - Accent4 2 3 2 3 3 2" xfId="16829"/>
    <cellStyle name="20 % - Accent4 2 3 2 3 4" xfId="15257"/>
    <cellStyle name="20 % - Accent4 2 3 2 4" xfId="3467"/>
    <cellStyle name="20 % - Accent4 2 3 2 4 2" xfId="9755"/>
    <cellStyle name="20 % - Accent4 2 3 2 4 2 2" xfId="23899"/>
    <cellStyle name="20 % - Accent4 2 3 2 4 3" xfId="17614"/>
    <cellStyle name="20 % - Accent4 2 3 2 5" xfId="4252"/>
    <cellStyle name="20 % - Accent4 2 3 2 5 2" xfId="10540"/>
    <cellStyle name="20 % - Accent4 2 3 2 5 2 2" xfId="24684"/>
    <cellStyle name="20 % - Accent4 2 3 2 5 3" xfId="18399"/>
    <cellStyle name="20 % - Accent4 2 3 2 6" xfId="5041"/>
    <cellStyle name="20 % - Accent4 2 3 2 6 2" xfId="11329"/>
    <cellStyle name="20 % - Accent4 2 3 2 6 2 2" xfId="25473"/>
    <cellStyle name="20 % - Accent4 2 3 2 6 3" xfId="19188"/>
    <cellStyle name="20 % - Accent4 2 3 2 7" xfId="5830"/>
    <cellStyle name="20 % - Accent4 2 3 2 7 2" xfId="12115"/>
    <cellStyle name="20 % - Accent4 2 3 2 7 2 2" xfId="26259"/>
    <cellStyle name="20 % - Accent4 2 3 2 7 3" xfId="19974"/>
    <cellStyle name="20 % - Accent4 2 3 2 8" xfId="6616"/>
    <cellStyle name="20 % - Accent4 2 3 2 8 2" xfId="12901"/>
    <cellStyle name="20 % - Accent4 2 3 2 8 2 2" xfId="27045"/>
    <cellStyle name="20 % - Accent4 2 3 2 8 3" xfId="20760"/>
    <cellStyle name="20 % - Accent4 2 3 2 9" xfId="7400"/>
    <cellStyle name="20 % - Accent4 2 3 2 9 2" xfId="13685"/>
    <cellStyle name="20 % - Accent4 2 3 2 9 2 2" xfId="27829"/>
    <cellStyle name="20 % - Accent4 2 3 2 9 3" xfId="21544"/>
    <cellStyle name="20 % - Accent4 2 3 3" xfId="513"/>
    <cellStyle name="20 % - Accent4 2 3 3 10" xfId="2093"/>
    <cellStyle name="20 % - Accent4 2 3 3 10 2" xfId="16240"/>
    <cellStyle name="20 % - Accent4 2 3 3 11" xfId="14668"/>
    <cellStyle name="20 % - Accent4 2 3 3 2" xfId="1303"/>
    <cellStyle name="20 % - Accent4 2 3 3 2 2" xfId="9166"/>
    <cellStyle name="20 % - Accent4 2 3 3 2 2 2" xfId="23310"/>
    <cellStyle name="20 % - Accent4 2 3 3 2 3" xfId="2878"/>
    <cellStyle name="20 % - Accent4 2 3 3 2 3 2" xfId="17025"/>
    <cellStyle name="20 % - Accent4 2 3 3 2 4" xfId="15453"/>
    <cellStyle name="20 % - Accent4 2 3 3 3" xfId="3663"/>
    <cellStyle name="20 % - Accent4 2 3 3 3 2" xfId="9951"/>
    <cellStyle name="20 % - Accent4 2 3 3 3 2 2" xfId="24095"/>
    <cellStyle name="20 % - Accent4 2 3 3 3 3" xfId="17810"/>
    <cellStyle name="20 % - Accent4 2 3 3 4" xfId="4448"/>
    <cellStyle name="20 % - Accent4 2 3 3 4 2" xfId="10736"/>
    <cellStyle name="20 % - Accent4 2 3 3 4 2 2" xfId="24880"/>
    <cellStyle name="20 % - Accent4 2 3 3 4 3" xfId="18595"/>
    <cellStyle name="20 % - Accent4 2 3 3 5" xfId="5237"/>
    <cellStyle name="20 % - Accent4 2 3 3 5 2" xfId="11525"/>
    <cellStyle name="20 % - Accent4 2 3 3 5 2 2" xfId="25669"/>
    <cellStyle name="20 % - Accent4 2 3 3 5 3" xfId="19384"/>
    <cellStyle name="20 % - Accent4 2 3 3 6" xfId="6026"/>
    <cellStyle name="20 % - Accent4 2 3 3 6 2" xfId="12311"/>
    <cellStyle name="20 % - Accent4 2 3 3 6 2 2" xfId="26455"/>
    <cellStyle name="20 % - Accent4 2 3 3 6 3" xfId="20170"/>
    <cellStyle name="20 % - Accent4 2 3 3 7" xfId="6812"/>
    <cellStyle name="20 % - Accent4 2 3 3 7 2" xfId="13097"/>
    <cellStyle name="20 % - Accent4 2 3 3 7 2 2" xfId="27241"/>
    <cellStyle name="20 % - Accent4 2 3 3 7 3" xfId="20956"/>
    <cellStyle name="20 % - Accent4 2 3 3 8" xfId="7596"/>
    <cellStyle name="20 % - Accent4 2 3 3 8 2" xfId="13881"/>
    <cellStyle name="20 % - Accent4 2 3 3 8 2 2" xfId="28025"/>
    <cellStyle name="20 % - Accent4 2 3 3 8 3" xfId="21740"/>
    <cellStyle name="20 % - Accent4 2 3 3 9" xfId="8381"/>
    <cellStyle name="20 % - Accent4 2 3 3 9 2" xfId="22525"/>
    <cellStyle name="20 % - Accent4 2 3 4" xfId="911"/>
    <cellStyle name="20 % - Accent4 2 3 4 2" xfId="8774"/>
    <cellStyle name="20 % - Accent4 2 3 4 2 2" xfId="22918"/>
    <cellStyle name="20 % - Accent4 2 3 4 3" xfId="2486"/>
    <cellStyle name="20 % - Accent4 2 3 4 3 2" xfId="16633"/>
    <cellStyle name="20 % - Accent4 2 3 4 4" xfId="15061"/>
    <cellStyle name="20 % - Accent4 2 3 5" xfId="3271"/>
    <cellStyle name="20 % - Accent4 2 3 5 2" xfId="9559"/>
    <cellStyle name="20 % - Accent4 2 3 5 2 2" xfId="23703"/>
    <cellStyle name="20 % - Accent4 2 3 5 3" xfId="17418"/>
    <cellStyle name="20 % - Accent4 2 3 6" xfId="4056"/>
    <cellStyle name="20 % - Accent4 2 3 6 2" xfId="10344"/>
    <cellStyle name="20 % - Accent4 2 3 6 2 2" xfId="24488"/>
    <cellStyle name="20 % - Accent4 2 3 6 3" xfId="18203"/>
    <cellStyle name="20 % - Accent4 2 3 7" xfId="4845"/>
    <cellStyle name="20 % - Accent4 2 3 7 2" xfId="11133"/>
    <cellStyle name="20 % - Accent4 2 3 7 2 2" xfId="25277"/>
    <cellStyle name="20 % - Accent4 2 3 7 3" xfId="18992"/>
    <cellStyle name="20 % - Accent4 2 3 8" xfId="5634"/>
    <cellStyle name="20 % - Accent4 2 3 8 2" xfId="11919"/>
    <cellStyle name="20 % - Accent4 2 3 8 2 2" xfId="26063"/>
    <cellStyle name="20 % - Accent4 2 3 8 3" xfId="19778"/>
    <cellStyle name="20 % - Accent4 2 3 9" xfId="6420"/>
    <cellStyle name="20 % - Accent4 2 3 9 2" xfId="12705"/>
    <cellStyle name="20 % - Accent4 2 3 9 2 2" xfId="26849"/>
    <cellStyle name="20 % - Accent4 2 3 9 3" xfId="20564"/>
    <cellStyle name="20 % - Accent4 2 4" xfId="144"/>
    <cellStyle name="20 % - Accent4 2 4 10" xfId="7232"/>
    <cellStyle name="20 % - Accent4 2 4 10 2" xfId="13517"/>
    <cellStyle name="20 % - Accent4 2 4 10 2 2" xfId="27661"/>
    <cellStyle name="20 % - Accent4 2 4 10 3" xfId="21376"/>
    <cellStyle name="20 % - Accent4 2 4 11" xfId="8017"/>
    <cellStyle name="20 % - Accent4 2 4 11 2" xfId="22161"/>
    <cellStyle name="20 % - Accent4 2 4 12" xfId="1729"/>
    <cellStyle name="20 % - Accent4 2 4 12 2" xfId="15876"/>
    <cellStyle name="20 % - Accent4 2 4 13" xfId="14304"/>
    <cellStyle name="20 % - Accent4 2 4 2" xfId="340"/>
    <cellStyle name="20 % - Accent4 2 4 2 10" xfId="8213"/>
    <cellStyle name="20 % - Accent4 2 4 2 10 2" xfId="22357"/>
    <cellStyle name="20 % - Accent4 2 4 2 11" xfId="1925"/>
    <cellStyle name="20 % - Accent4 2 4 2 11 2" xfId="16072"/>
    <cellStyle name="20 % - Accent4 2 4 2 12" xfId="14500"/>
    <cellStyle name="20 % - Accent4 2 4 2 2" xfId="737"/>
    <cellStyle name="20 % - Accent4 2 4 2 2 10" xfId="2317"/>
    <cellStyle name="20 % - Accent4 2 4 2 2 10 2" xfId="16464"/>
    <cellStyle name="20 % - Accent4 2 4 2 2 11" xfId="14892"/>
    <cellStyle name="20 % - Accent4 2 4 2 2 2" xfId="1527"/>
    <cellStyle name="20 % - Accent4 2 4 2 2 2 2" xfId="9390"/>
    <cellStyle name="20 % - Accent4 2 4 2 2 2 2 2" xfId="23534"/>
    <cellStyle name="20 % - Accent4 2 4 2 2 2 3" xfId="3102"/>
    <cellStyle name="20 % - Accent4 2 4 2 2 2 3 2" xfId="17249"/>
    <cellStyle name="20 % - Accent4 2 4 2 2 2 4" xfId="15677"/>
    <cellStyle name="20 % - Accent4 2 4 2 2 3" xfId="3887"/>
    <cellStyle name="20 % - Accent4 2 4 2 2 3 2" xfId="10175"/>
    <cellStyle name="20 % - Accent4 2 4 2 2 3 2 2" xfId="24319"/>
    <cellStyle name="20 % - Accent4 2 4 2 2 3 3" xfId="18034"/>
    <cellStyle name="20 % - Accent4 2 4 2 2 4" xfId="4672"/>
    <cellStyle name="20 % - Accent4 2 4 2 2 4 2" xfId="10960"/>
    <cellStyle name="20 % - Accent4 2 4 2 2 4 2 2" xfId="25104"/>
    <cellStyle name="20 % - Accent4 2 4 2 2 4 3" xfId="18819"/>
    <cellStyle name="20 % - Accent4 2 4 2 2 5" xfId="5461"/>
    <cellStyle name="20 % - Accent4 2 4 2 2 5 2" xfId="11749"/>
    <cellStyle name="20 % - Accent4 2 4 2 2 5 2 2" xfId="25893"/>
    <cellStyle name="20 % - Accent4 2 4 2 2 5 3" xfId="19608"/>
    <cellStyle name="20 % - Accent4 2 4 2 2 6" xfId="6250"/>
    <cellStyle name="20 % - Accent4 2 4 2 2 6 2" xfId="12535"/>
    <cellStyle name="20 % - Accent4 2 4 2 2 6 2 2" xfId="26679"/>
    <cellStyle name="20 % - Accent4 2 4 2 2 6 3" xfId="20394"/>
    <cellStyle name="20 % - Accent4 2 4 2 2 7" xfId="7036"/>
    <cellStyle name="20 % - Accent4 2 4 2 2 7 2" xfId="13321"/>
    <cellStyle name="20 % - Accent4 2 4 2 2 7 2 2" xfId="27465"/>
    <cellStyle name="20 % - Accent4 2 4 2 2 7 3" xfId="21180"/>
    <cellStyle name="20 % - Accent4 2 4 2 2 8" xfId="7820"/>
    <cellStyle name="20 % - Accent4 2 4 2 2 8 2" xfId="14105"/>
    <cellStyle name="20 % - Accent4 2 4 2 2 8 2 2" xfId="28249"/>
    <cellStyle name="20 % - Accent4 2 4 2 2 8 3" xfId="21964"/>
    <cellStyle name="20 % - Accent4 2 4 2 2 9" xfId="8605"/>
    <cellStyle name="20 % - Accent4 2 4 2 2 9 2" xfId="22749"/>
    <cellStyle name="20 % - Accent4 2 4 2 3" xfId="1135"/>
    <cellStyle name="20 % - Accent4 2 4 2 3 2" xfId="8998"/>
    <cellStyle name="20 % - Accent4 2 4 2 3 2 2" xfId="23142"/>
    <cellStyle name="20 % - Accent4 2 4 2 3 3" xfId="2710"/>
    <cellStyle name="20 % - Accent4 2 4 2 3 3 2" xfId="16857"/>
    <cellStyle name="20 % - Accent4 2 4 2 3 4" xfId="15285"/>
    <cellStyle name="20 % - Accent4 2 4 2 4" xfId="3495"/>
    <cellStyle name="20 % - Accent4 2 4 2 4 2" xfId="9783"/>
    <cellStyle name="20 % - Accent4 2 4 2 4 2 2" xfId="23927"/>
    <cellStyle name="20 % - Accent4 2 4 2 4 3" xfId="17642"/>
    <cellStyle name="20 % - Accent4 2 4 2 5" xfId="4280"/>
    <cellStyle name="20 % - Accent4 2 4 2 5 2" xfId="10568"/>
    <cellStyle name="20 % - Accent4 2 4 2 5 2 2" xfId="24712"/>
    <cellStyle name="20 % - Accent4 2 4 2 5 3" xfId="18427"/>
    <cellStyle name="20 % - Accent4 2 4 2 6" xfId="5069"/>
    <cellStyle name="20 % - Accent4 2 4 2 6 2" xfId="11357"/>
    <cellStyle name="20 % - Accent4 2 4 2 6 2 2" xfId="25501"/>
    <cellStyle name="20 % - Accent4 2 4 2 6 3" xfId="19216"/>
    <cellStyle name="20 % - Accent4 2 4 2 7" xfId="5858"/>
    <cellStyle name="20 % - Accent4 2 4 2 7 2" xfId="12143"/>
    <cellStyle name="20 % - Accent4 2 4 2 7 2 2" xfId="26287"/>
    <cellStyle name="20 % - Accent4 2 4 2 7 3" xfId="20002"/>
    <cellStyle name="20 % - Accent4 2 4 2 8" xfId="6644"/>
    <cellStyle name="20 % - Accent4 2 4 2 8 2" xfId="12929"/>
    <cellStyle name="20 % - Accent4 2 4 2 8 2 2" xfId="27073"/>
    <cellStyle name="20 % - Accent4 2 4 2 8 3" xfId="20788"/>
    <cellStyle name="20 % - Accent4 2 4 2 9" xfId="7428"/>
    <cellStyle name="20 % - Accent4 2 4 2 9 2" xfId="13713"/>
    <cellStyle name="20 % - Accent4 2 4 2 9 2 2" xfId="27857"/>
    <cellStyle name="20 % - Accent4 2 4 2 9 3" xfId="21572"/>
    <cellStyle name="20 % - Accent4 2 4 3" xfId="541"/>
    <cellStyle name="20 % - Accent4 2 4 3 10" xfId="2121"/>
    <cellStyle name="20 % - Accent4 2 4 3 10 2" xfId="16268"/>
    <cellStyle name="20 % - Accent4 2 4 3 11" xfId="14696"/>
    <cellStyle name="20 % - Accent4 2 4 3 2" xfId="1331"/>
    <cellStyle name="20 % - Accent4 2 4 3 2 2" xfId="9194"/>
    <cellStyle name="20 % - Accent4 2 4 3 2 2 2" xfId="23338"/>
    <cellStyle name="20 % - Accent4 2 4 3 2 3" xfId="2906"/>
    <cellStyle name="20 % - Accent4 2 4 3 2 3 2" xfId="17053"/>
    <cellStyle name="20 % - Accent4 2 4 3 2 4" xfId="15481"/>
    <cellStyle name="20 % - Accent4 2 4 3 3" xfId="3691"/>
    <cellStyle name="20 % - Accent4 2 4 3 3 2" xfId="9979"/>
    <cellStyle name="20 % - Accent4 2 4 3 3 2 2" xfId="24123"/>
    <cellStyle name="20 % - Accent4 2 4 3 3 3" xfId="17838"/>
    <cellStyle name="20 % - Accent4 2 4 3 4" xfId="4476"/>
    <cellStyle name="20 % - Accent4 2 4 3 4 2" xfId="10764"/>
    <cellStyle name="20 % - Accent4 2 4 3 4 2 2" xfId="24908"/>
    <cellStyle name="20 % - Accent4 2 4 3 4 3" xfId="18623"/>
    <cellStyle name="20 % - Accent4 2 4 3 5" xfId="5265"/>
    <cellStyle name="20 % - Accent4 2 4 3 5 2" xfId="11553"/>
    <cellStyle name="20 % - Accent4 2 4 3 5 2 2" xfId="25697"/>
    <cellStyle name="20 % - Accent4 2 4 3 5 3" xfId="19412"/>
    <cellStyle name="20 % - Accent4 2 4 3 6" xfId="6054"/>
    <cellStyle name="20 % - Accent4 2 4 3 6 2" xfId="12339"/>
    <cellStyle name="20 % - Accent4 2 4 3 6 2 2" xfId="26483"/>
    <cellStyle name="20 % - Accent4 2 4 3 6 3" xfId="20198"/>
    <cellStyle name="20 % - Accent4 2 4 3 7" xfId="6840"/>
    <cellStyle name="20 % - Accent4 2 4 3 7 2" xfId="13125"/>
    <cellStyle name="20 % - Accent4 2 4 3 7 2 2" xfId="27269"/>
    <cellStyle name="20 % - Accent4 2 4 3 7 3" xfId="20984"/>
    <cellStyle name="20 % - Accent4 2 4 3 8" xfId="7624"/>
    <cellStyle name="20 % - Accent4 2 4 3 8 2" xfId="13909"/>
    <cellStyle name="20 % - Accent4 2 4 3 8 2 2" xfId="28053"/>
    <cellStyle name="20 % - Accent4 2 4 3 8 3" xfId="21768"/>
    <cellStyle name="20 % - Accent4 2 4 3 9" xfId="8409"/>
    <cellStyle name="20 % - Accent4 2 4 3 9 2" xfId="22553"/>
    <cellStyle name="20 % - Accent4 2 4 4" xfId="939"/>
    <cellStyle name="20 % - Accent4 2 4 4 2" xfId="8802"/>
    <cellStyle name="20 % - Accent4 2 4 4 2 2" xfId="22946"/>
    <cellStyle name="20 % - Accent4 2 4 4 3" xfId="2514"/>
    <cellStyle name="20 % - Accent4 2 4 4 3 2" xfId="16661"/>
    <cellStyle name="20 % - Accent4 2 4 4 4" xfId="15089"/>
    <cellStyle name="20 % - Accent4 2 4 5" xfId="3299"/>
    <cellStyle name="20 % - Accent4 2 4 5 2" xfId="9587"/>
    <cellStyle name="20 % - Accent4 2 4 5 2 2" xfId="23731"/>
    <cellStyle name="20 % - Accent4 2 4 5 3" xfId="17446"/>
    <cellStyle name="20 % - Accent4 2 4 6" xfId="4084"/>
    <cellStyle name="20 % - Accent4 2 4 6 2" xfId="10372"/>
    <cellStyle name="20 % - Accent4 2 4 6 2 2" xfId="24516"/>
    <cellStyle name="20 % - Accent4 2 4 6 3" xfId="18231"/>
    <cellStyle name="20 % - Accent4 2 4 7" xfId="4873"/>
    <cellStyle name="20 % - Accent4 2 4 7 2" xfId="11161"/>
    <cellStyle name="20 % - Accent4 2 4 7 2 2" xfId="25305"/>
    <cellStyle name="20 % - Accent4 2 4 7 3" xfId="19020"/>
    <cellStyle name="20 % - Accent4 2 4 8" xfId="5662"/>
    <cellStyle name="20 % - Accent4 2 4 8 2" xfId="11947"/>
    <cellStyle name="20 % - Accent4 2 4 8 2 2" xfId="26091"/>
    <cellStyle name="20 % - Accent4 2 4 8 3" xfId="19806"/>
    <cellStyle name="20 % - Accent4 2 4 9" xfId="6448"/>
    <cellStyle name="20 % - Accent4 2 4 9 2" xfId="12733"/>
    <cellStyle name="20 % - Accent4 2 4 9 2 2" xfId="26877"/>
    <cellStyle name="20 % - Accent4 2 4 9 3" xfId="20592"/>
    <cellStyle name="20 % - Accent4 2 5" xfId="172"/>
    <cellStyle name="20 % - Accent4 2 5 10" xfId="7260"/>
    <cellStyle name="20 % - Accent4 2 5 10 2" xfId="13545"/>
    <cellStyle name="20 % - Accent4 2 5 10 2 2" xfId="27689"/>
    <cellStyle name="20 % - Accent4 2 5 10 3" xfId="21404"/>
    <cellStyle name="20 % - Accent4 2 5 11" xfId="8045"/>
    <cellStyle name="20 % - Accent4 2 5 11 2" xfId="22189"/>
    <cellStyle name="20 % - Accent4 2 5 12" xfId="1757"/>
    <cellStyle name="20 % - Accent4 2 5 12 2" xfId="15904"/>
    <cellStyle name="20 % - Accent4 2 5 13" xfId="14332"/>
    <cellStyle name="20 % - Accent4 2 5 2" xfId="368"/>
    <cellStyle name="20 % - Accent4 2 5 2 10" xfId="8241"/>
    <cellStyle name="20 % - Accent4 2 5 2 10 2" xfId="22385"/>
    <cellStyle name="20 % - Accent4 2 5 2 11" xfId="1953"/>
    <cellStyle name="20 % - Accent4 2 5 2 11 2" xfId="16100"/>
    <cellStyle name="20 % - Accent4 2 5 2 12" xfId="14528"/>
    <cellStyle name="20 % - Accent4 2 5 2 2" xfId="765"/>
    <cellStyle name="20 % - Accent4 2 5 2 2 10" xfId="2345"/>
    <cellStyle name="20 % - Accent4 2 5 2 2 10 2" xfId="16492"/>
    <cellStyle name="20 % - Accent4 2 5 2 2 11" xfId="14920"/>
    <cellStyle name="20 % - Accent4 2 5 2 2 2" xfId="1555"/>
    <cellStyle name="20 % - Accent4 2 5 2 2 2 2" xfId="9418"/>
    <cellStyle name="20 % - Accent4 2 5 2 2 2 2 2" xfId="23562"/>
    <cellStyle name="20 % - Accent4 2 5 2 2 2 3" xfId="3130"/>
    <cellStyle name="20 % - Accent4 2 5 2 2 2 3 2" xfId="17277"/>
    <cellStyle name="20 % - Accent4 2 5 2 2 2 4" xfId="15705"/>
    <cellStyle name="20 % - Accent4 2 5 2 2 3" xfId="3915"/>
    <cellStyle name="20 % - Accent4 2 5 2 2 3 2" xfId="10203"/>
    <cellStyle name="20 % - Accent4 2 5 2 2 3 2 2" xfId="24347"/>
    <cellStyle name="20 % - Accent4 2 5 2 2 3 3" xfId="18062"/>
    <cellStyle name="20 % - Accent4 2 5 2 2 4" xfId="4700"/>
    <cellStyle name="20 % - Accent4 2 5 2 2 4 2" xfId="10988"/>
    <cellStyle name="20 % - Accent4 2 5 2 2 4 2 2" xfId="25132"/>
    <cellStyle name="20 % - Accent4 2 5 2 2 4 3" xfId="18847"/>
    <cellStyle name="20 % - Accent4 2 5 2 2 5" xfId="5489"/>
    <cellStyle name="20 % - Accent4 2 5 2 2 5 2" xfId="11777"/>
    <cellStyle name="20 % - Accent4 2 5 2 2 5 2 2" xfId="25921"/>
    <cellStyle name="20 % - Accent4 2 5 2 2 5 3" xfId="19636"/>
    <cellStyle name="20 % - Accent4 2 5 2 2 6" xfId="6278"/>
    <cellStyle name="20 % - Accent4 2 5 2 2 6 2" xfId="12563"/>
    <cellStyle name="20 % - Accent4 2 5 2 2 6 2 2" xfId="26707"/>
    <cellStyle name="20 % - Accent4 2 5 2 2 6 3" xfId="20422"/>
    <cellStyle name="20 % - Accent4 2 5 2 2 7" xfId="7064"/>
    <cellStyle name="20 % - Accent4 2 5 2 2 7 2" xfId="13349"/>
    <cellStyle name="20 % - Accent4 2 5 2 2 7 2 2" xfId="27493"/>
    <cellStyle name="20 % - Accent4 2 5 2 2 7 3" xfId="21208"/>
    <cellStyle name="20 % - Accent4 2 5 2 2 8" xfId="7848"/>
    <cellStyle name="20 % - Accent4 2 5 2 2 8 2" xfId="14133"/>
    <cellStyle name="20 % - Accent4 2 5 2 2 8 2 2" xfId="28277"/>
    <cellStyle name="20 % - Accent4 2 5 2 2 8 3" xfId="21992"/>
    <cellStyle name="20 % - Accent4 2 5 2 2 9" xfId="8633"/>
    <cellStyle name="20 % - Accent4 2 5 2 2 9 2" xfId="22777"/>
    <cellStyle name="20 % - Accent4 2 5 2 3" xfId="1163"/>
    <cellStyle name="20 % - Accent4 2 5 2 3 2" xfId="9026"/>
    <cellStyle name="20 % - Accent4 2 5 2 3 2 2" xfId="23170"/>
    <cellStyle name="20 % - Accent4 2 5 2 3 3" xfId="2738"/>
    <cellStyle name="20 % - Accent4 2 5 2 3 3 2" xfId="16885"/>
    <cellStyle name="20 % - Accent4 2 5 2 3 4" xfId="15313"/>
    <cellStyle name="20 % - Accent4 2 5 2 4" xfId="3523"/>
    <cellStyle name="20 % - Accent4 2 5 2 4 2" xfId="9811"/>
    <cellStyle name="20 % - Accent4 2 5 2 4 2 2" xfId="23955"/>
    <cellStyle name="20 % - Accent4 2 5 2 4 3" xfId="17670"/>
    <cellStyle name="20 % - Accent4 2 5 2 5" xfId="4308"/>
    <cellStyle name="20 % - Accent4 2 5 2 5 2" xfId="10596"/>
    <cellStyle name="20 % - Accent4 2 5 2 5 2 2" xfId="24740"/>
    <cellStyle name="20 % - Accent4 2 5 2 5 3" xfId="18455"/>
    <cellStyle name="20 % - Accent4 2 5 2 6" xfId="5097"/>
    <cellStyle name="20 % - Accent4 2 5 2 6 2" xfId="11385"/>
    <cellStyle name="20 % - Accent4 2 5 2 6 2 2" xfId="25529"/>
    <cellStyle name="20 % - Accent4 2 5 2 6 3" xfId="19244"/>
    <cellStyle name="20 % - Accent4 2 5 2 7" xfId="5886"/>
    <cellStyle name="20 % - Accent4 2 5 2 7 2" xfId="12171"/>
    <cellStyle name="20 % - Accent4 2 5 2 7 2 2" xfId="26315"/>
    <cellStyle name="20 % - Accent4 2 5 2 7 3" xfId="20030"/>
    <cellStyle name="20 % - Accent4 2 5 2 8" xfId="6672"/>
    <cellStyle name="20 % - Accent4 2 5 2 8 2" xfId="12957"/>
    <cellStyle name="20 % - Accent4 2 5 2 8 2 2" xfId="27101"/>
    <cellStyle name="20 % - Accent4 2 5 2 8 3" xfId="20816"/>
    <cellStyle name="20 % - Accent4 2 5 2 9" xfId="7456"/>
    <cellStyle name="20 % - Accent4 2 5 2 9 2" xfId="13741"/>
    <cellStyle name="20 % - Accent4 2 5 2 9 2 2" xfId="27885"/>
    <cellStyle name="20 % - Accent4 2 5 2 9 3" xfId="21600"/>
    <cellStyle name="20 % - Accent4 2 5 3" xfId="569"/>
    <cellStyle name="20 % - Accent4 2 5 3 10" xfId="2149"/>
    <cellStyle name="20 % - Accent4 2 5 3 10 2" xfId="16296"/>
    <cellStyle name="20 % - Accent4 2 5 3 11" xfId="14724"/>
    <cellStyle name="20 % - Accent4 2 5 3 2" xfId="1359"/>
    <cellStyle name="20 % - Accent4 2 5 3 2 2" xfId="9222"/>
    <cellStyle name="20 % - Accent4 2 5 3 2 2 2" xfId="23366"/>
    <cellStyle name="20 % - Accent4 2 5 3 2 3" xfId="2934"/>
    <cellStyle name="20 % - Accent4 2 5 3 2 3 2" xfId="17081"/>
    <cellStyle name="20 % - Accent4 2 5 3 2 4" xfId="15509"/>
    <cellStyle name="20 % - Accent4 2 5 3 3" xfId="3719"/>
    <cellStyle name="20 % - Accent4 2 5 3 3 2" xfId="10007"/>
    <cellStyle name="20 % - Accent4 2 5 3 3 2 2" xfId="24151"/>
    <cellStyle name="20 % - Accent4 2 5 3 3 3" xfId="17866"/>
    <cellStyle name="20 % - Accent4 2 5 3 4" xfId="4504"/>
    <cellStyle name="20 % - Accent4 2 5 3 4 2" xfId="10792"/>
    <cellStyle name="20 % - Accent4 2 5 3 4 2 2" xfId="24936"/>
    <cellStyle name="20 % - Accent4 2 5 3 4 3" xfId="18651"/>
    <cellStyle name="20 % - Accent4 2 5 3 5" xfId="5293"/>
    <cellStyle name="20 % - Accent4 2 5 3 5 2" xfId="11581"/>
    <cellStyle name="20 % - Accent4 2 5 3 5 2 2" xfId="25725"/>
    <cellStyle name="20 % - Accent4 2 5 3 5 3" xfId="19440"/>
    <cellStyle name="20 % - Accent4 2 5 3 6" xfId="6082"/>
    <cellStyle name="20 % - Accent4 2 5 3 6 2" xfId="12367"/>
    <cellStyle name="20 % - Accent4 2 5 3 6 2 2" xfId="26511"/>
    <cellStyle name="20 % - Accent4 2 5 3 6 3" xfId="20226"/>
    <cellStyle name="20 % - Accent4 2 5 3 7" xfId="6868"/>
    <cellStyle name="20 % - Accent4 2 5 3 7 2" xfId="13153"/>
    <cellStyle name="20 % - Accent4 2 5 3 7 2 2" xfId="27297"/>
    <cellStyle name="20 % - Accent4 2 5 3 7 3" xfId="21012"/>
    <cellStyle name="20 % - Accent4 2 5 3 8" xfId="7652"/>
    <cellStyle name="20 % - Accent4 2 5 3 8 2" xfId="13937"/>
    <cellStyle name="20 % - Accent4 2 5 3 8 2 2" xfId="28081"/>
    <cellStyle name="20 % - Accent4 2 5 3 8 3" xfId="21796"/>
    <cellStyle name="20 % - Accent4 2 5 3 9" xfId="8437"/>
    <cellStyle name="20 % - Accent4 2 5 3 9 2" xfId="22581"/>
    <cellStyle name="20 % - Accent4 2 5 4" xfId="967"/>
    <cellStyle name="20 % - Accent4 2 5 4 2" xfId="8830"/>
    <cellStyle name="20 % - Accent4 2 5 4 2 2" xfId="22974"/>
    <cellStyle name="20 % - Accent4 2 5 4 3" xfId="2542"/>
    <cellStyle name="20 % - Accent4 2 5 4 3 2" xfId="16689"/>
    <cellStyle name="20 % - Accent4 2 5 4 4" xfId="15117"/>
    <cellStyle name="20 % - Accent4 2 5 5" xfId="3327"/>
    <cellStyle name="20 % - Accent4 2 5 5 2" xfId="9615"/>
    <cellStyle name="20 % - Accent4 2 5 5 2 2" xfId="23759"/>
    <cellStyle name="20 % - Accent4 2 5 5 3" xfId="17474"/>
    <cellStyle name="20 % - Accent4 2 5 6" xfId="4112"/>
    <cellStyle name="20 % - Accent4 2 5 6 2" xfId="10400"/>
    <cellStyle name="20 % - Accent4 2 5 6 2 2" xfId="24544"/>
    <cellStyle name="20 % - Accent4 2 5 6 3" xfId="18259"/>
    <cellStyle name="20 % - Accent4 2 5 7" xfId="4901"/>
    <cellStyle name="20 % - Accent4 2 5 7 2" xfId="11189"/>
    <cellStyle name="20 % - Accent4 2 5 7 2 2" xfId="25333"/>
    <cellStyle name="20 % - Accent4 2 5 7 3" xfId="19048"/>
    <cellStyle name="20 % - Accent4 2 5 8" xfId="5690"/>
    <cellStyle name="20 % - Accent4 2 5 8 2" xfId="11975"/>
    <cellStyle name="20 % - Accent4 2 5 8 2 2" xfId="26119"/>
    <cellStyle name="20 % - Accent4 2 5 8 3" xfId="19834"/>
    <cellStyle name="20 % - Accent4 2 5 9" xfId="6476"/>
    <cellStyle name="20 % - Accent4 2 5 9 2" xfId="12761"/>
    <cellStyle name="20 % - Accent4 2 5 9 2 2" xfId="26905"/>
    <cellStyle name="20 % - Accent4 2 5 9 3" xfId="20620"/>
    <cellStyle name="20 % - Accent4 2 6" xfId="200"/>
    <cellStyle name="20 % - Accent4 2 6 10" xfId="7288"/>
    <cellStyle name="20 % - Accent4 2 6 10 2" xfId="13573"/>
    <cellStyle name="20 % - Accent4 2 6 10 2 2" xfId="27717"/>
    <cellStyle name="20 % - Accent4 2 6 10 3" xfId="21432"/>
    <cellStyle name="20 % - Accent4 2 6 11" xfId="8073"/>
    <cellStyle name="20 % - Accent4 2 6 11 2" xfId="22217"/>
    <cellStyle name="20 % - Accent4 2 6 12" xfId="1785"/>
    <cellStyle name="20 % - Accent4 2 6 12 2" xfId="15932"/>
    <cellStyle name="20 % - Accent4 2 6 13" xfId="14360"/>
    <cellStyle name="20 % - Accent4 2 6 2" xfId="396"/>
    <cellStyle name="20 % - Accent4 2 6 2 10" xfId="8269"/>
    <cellStyle name="20 % - Accent4 2 6 2 10 2" xfId="22413"/>
    <cellStyle name="20 % - Accent4 2 6 2 11" xfId="1981"/>
    <cellStyle name="20 % - Accent4 2 6 2 11 2" xfId="16128"/>
    <cellStyle name="20 % - Accent4 2 6 2 12" xfId="14556"/>
    <cellStyle name="20 % - Accent4 2 6 2 2" xfId="793"/>
    <cellStyle name="20 % - Accent4 2 6 2 2 10" xfId="2373"/>
    <cellStyle name="20 % - Accent4 2 6 2 2 10 2" xfId="16520"/>
    <cellStyle name="20 % - Accent4 2 6 2 2 11" xfId="14948"/>
    <cellStyle name="20 % - Accent4 2 6 2 2 2" xfId="1583"/>
    <cellStyle name="20 % - Accent4 2 6 2 2 2 2" xfId="9446"/>
    <cellStyle name="20 % - Accent4 2 6 2 2 2 2 2" xfId="23590"/>
    <cellStyle name="20 % - Accent4 2 6 2 2 2 3" xfId="3158"/>
    <cellStyle name="20 % - Accent4 2 6 2 2 2 3 2" xfId="17305"/>
    <cellStyle name="20 % - Accent4 2 6 2 2 2 4" xfId="15733"/>
    <cellStyle name="20 % - Accent4 2 6 2 2 3" xfId="3943"/>
    <cellStyle name="20 % - Accent4 2 6 2 2 3 2" xfId="10231"/>
    <cellStyle name="20 % - Accent4 2 6 2 2 3 2 2" xfId="24375"/>
    <cellStyle name="20 % - Accent4 2 6 2 2 3 3" xfId="18090"/>
    <cellStyle name="20 % - Accent4 2 6 2 2 4" xfId="4728"/>
    <cellStyle name="20 % - Accent4 2 6 2 2 4 2" xfId="11016"/>
    <cellStyle name="20 % - Accent4 2 6 2 2 4 2 2" xfId="25160"/>
    <cellStyle name="20 % - Accent4 2 6 2 2 4 3" xfId="18875"/>
    <cellStyle name="20 % - Accent4 2 6 2 2 5" xfId="5517"/>
    <cellStyle name="20 % - Accent4 2 6 2 2 5 2" xfId="11805"/>
    <cellStyle name="20 % - Accent4 2 6 2 2 5 2 2" xfId="25949"/>
    <cellStyle name="20 % - Accent4 2 6 2 2 5 3" xfId="19664"/>
    <cellStyle name="20 % - Accent4 2 6 2 2 6" xfId="6306"/>
    <cellStyle name="20 % - Accent4 2 6 2 2 6 2" xfId="12591"/>
    <cellStyle name="20 % - Accent4 2 6 2 2 6 2 2" xfId="26735"/>
    <cellStyle name="20 % - Accent4 2 6 2 2 6 3" xfId="20450"/>
    <cellStyle name="20 % - Accent4 2 6 2 2 7" xfId="7092"/>
    <cellStyle name="20 % - Accent4 2 6 2 2 7 2" xfId="13377"/>
    <cellStyle name="20 % - Accent4 2 6 2 2 7 2 2" xfId="27521"/>
    <cellStyle name="20 % - Accent4 2 6 2 2 7 3" xfId="21236"/>
    <cellStyle name="20 % - Accent4 2 6 2 2 8" xfId="7876"/>
    <cellStyle name="20 % - Accent4 2 6 2 2 8 2" xfId="14161"/>
    <cellStyle name="20 % - Accent4 2 6 2 2 8 2 2" xfId="28305"/>
    <cellStyle name="20 % - Accent4 2 6 2 2 8 3" xfId="22020"/>
    <cellStyle name="20 % - Accent4 2 6 2 2 9" xfId="8661"/>
    <cellStyle name="20 % - Accent4 2 6 2 2 9 2" xfId="22805"/>
    <cellStyle name="20 % - Accent4 2 6 2 3" xfId="1191"/>
    <cellStyle name="20 % - Accent4 2 6 2 3 2" xfId="9054"/>
    <cellStyle name="20 % - Accent4 2 6 2 3 2 2" xfId="23198"/>
    <cellStyle name="20 % - Accent4 2 6 2 3 3" xfId="2766"/>
    <cellStyle name="20 % - Accent4 2 6 2 3 3 2" xfId="16913"/>
    <cellStyle name="20 % - Accent4 2 6 2 3 4" xfId="15341"/>
    <cellStyle name="20 % - Accent4 2 6 2 4" xfId="3551"/>
    <cellStyle name="20 % - Accent4 2 6 2 4 2" xfId="9839"/>
    <cellStyle name="20 % - Accent4 2 6 2 4 2 2" xfId="23983"/>
    <cellStyle name="20 % - Accent4 2 6 2 4 3" xfId="17698"/>
    <cellStyle name="20 % - Accent4 2 6 2 5" xfId="4336"/>
    <cellStyle name="20 % - Accent4 2 6 2 5 2" xfId="10624"/>
    <cellStyle name="20 % - Accent4 2 6 2 5 2 2" xfId="24768"/>
    <cellStyle name="20 % - Accent4 2 6 2 5 3" xfId="18483"/>
    <cellStyle name="20 % - Accent4 2 6 2 6" xfId="5125"/>
    <cellStyle name="20 % - Accent4 2 6 2 6 2" xfId="11413"/>
    <cellStyle name="20 % - Accent4 2 6 2 6 2 2" xfId="25557"/>
    <cellStyle name="20 % - Accent4 2 6 2 6 3" xfId="19272"/>
    <cellStyle name="20 % - Accent4 2 6 2 7" xfId="5914"/>
    <cellStyle name="20 % - Accent4 2 6 2 7 2" xfId="12199"/>
    <cellStyle name="20 % - Accent4 2 6 2 7 2 2" xfId="26343"/>
    <cellStyle name="20 % - Accent4 2 6 2 7 3" xfId="20058"/>
    <cellStyle name="20 % - Accent4 2 6 2 8" xfId="6700"/>
    <cellStyle name="20 % - Accent4 2 6 2 8 2" xfId="12985"/>
    <cellStyle name="20 % - Accent4 2 6 2 8 2 2" xfId="27129"/>
    <cellStyle name="20 % - Accent4 2 6 2 8 3" xfId="20844"/>
    <cellStyle name="20 % - Accent4 2 6 2 9" xfId="7484"/>
    <cellStyle name="20 % - Accent4 2 6 2 9 2" xfId="13769"/>
    <cellStyle name="20 % - Accent4 2 6 2 9 2 2" xfId="27913"/>
    <cellStyle name="20 % - Accent4 2 6 2 9 3" xfId="21628"/>
    <cellStyle name="20 % - Accent4 2 6 3" xfId="597"/>
    <cellStyle name="20 % - Accent4 2 6 3 10" xfId="2177"/>
    <cellStyle name="20 % - Accent4 2 6 3 10 2" xfId="16324"/>
    <cellStyle name="20 % - Accent4 2 6 3 11" xfId="14752"/>
    <cellStyle name="20 % - Accent4 2 6 3 2" xfId="1387"/>
    <cellStyle name="20 % - Accent4 2 6 3 2 2" xfId="9250"/>
    <cellStyle name="20 % - Accent4 2 6 3 2 2 2" xfId="23394"/>
    <cellStyle name="20 % - Accent4 2 6 3 2 3" xfId="2962"/>
    <cellStyle name="20 % - Accent4 2 6 3 2 3 2" xfId="17109"/>
    <cellStyle name="20 % - Accent4 2 6 3 2 4" xfId="15537"/>
    <cellStyle name="20 % - Accent4 2 6 3 3" xfId="3747"/>
    <cellStyle name="20 % - Accent4 2 6 3 3 2" xfId="10035"/>
    <cellStyle name="20 % - Accent4 2 6 3 3 2 2" xfId="24179"/>
    <cellStyle name="20 % - Accent4 2 6 3 3 3" xfId="17894"/>
    <cellStyle name="20 % - Accent4 2 6 3 4" xfId="4532"/>
    <cellStyle name="20 % - Accent4 2 6 3 4 2" xfId="10820"/>
    <cellStyle name="20 % - Accent4 2 6 3 4 2 2" xfId="24964"/>
    <cellStyle name="20 % - Accent4 2 6 3 4 3" xfId="18679"/>
    <cellStyle name="20 % - Accent4 2 6 3 5" xfId="5321"/>
    <cellStyle name="20 % - Accent4 2 6 3 5 2" xfId="11609"/>
    <cellStyle name="20 % - Accent4 2 6 3 5 2 2" xfId="25753"/>
    <cellStyle name="20 % - Accent4 2 6 3 5 3" xfId="19468"/>
    <cellStyle name="20 % - Accent4 2 6 3 6" xfId="6110"/>
    <cellStyle name="20 % - Accent4 2 6 3 6 2" xfId="12395"/>
    <cellStyle name="20 % - Accent4 2 6 3 6 2 2" xfId="26539"/>
    <cellStyle name="20 % - Accent4 2 6 3 6 3" xfId="20254"/>
    <cellStyle name="20 % - Accent4 2 6 3 7" xfId="6896"/>
    <cellStyle name="20 % - Accent4 2 6 3 7 2" xfId="13181"/>
    <cellStyle name="20 % - Accent4 2 6 3 7 2 2" xfId="27325"/>
    <cellStyle name="20 % - Accent4 2 6 3 7 3" xfId="21040"/>
    <cellStyle name="20 % - Accent4 2 6 3 8" xfId="7680"/>
    <cellStyle name="20 % - Accent4 2 6 3 8 2" xfId="13965"/>
    <cellStyle name="20 % - Accent4 2 6 3 8 2 2" xfId="28109"/>
    <cellStyle name="20 % - Accent4 2 6 3 8 3" xfId="21824"/>
    <cellStyle name="20 % - Accent4 2 6 3 9" xfId="8465"/>
    <cellStyle name="20 % - Accent4 2 6 3 9 2" xfId="22609"/>
    <cellStyle name="20 % - Accent4 2 6 4" xfId="995"/>
    <cellStyle name="20 % - Accent4 2 6 4 2" xfId="8858"/>
    <cellStyle name="20 % - Accent4 2 6 4 2 2" xfId="23002"/>
    <cellStyle name="20 % - Accent4 2 6 4 3" xfId="2570"/>
    <cellStyle name="20 % - Accent4 2 6 4 3 2" xfId="16717"/>
    <cellStyle name="20 % - Accent4 2 6 4 4" xfId="15145"/>
    <cellStyle name="20 % - Accent4 2 6 5" xfId="3355"/>
    <cellStyle name="20 % - Accent4 2 6 5 2" xfId="9643"/>
    <cellStyle name="20 % - Accent4 2 6 5 2 2" xfId="23787"/>
    <cellStyle name="20 % - Accent4 2 6 5 3" xfId="17502"/>
    <cellStyle name="20 % - Accent4 2 6 6" xfId="4140"/>
    <cellStyle name="20 % - Accent4 2 6 6 2" xfId="10428"/>
    <cellStyle name="20 % - Accent4 2 6 6 2 2" xfId="24572"/>
    <cellStyle name="20 % - Accent4 2 6 6 3" xfId="18287"/>
    <cellStyle name="20 % - Accent4 2 6 7" xfId="4929"/>
    <cellStyle name="20 % - Accent4 2 6 7 2" xfId="11217"/>
    <cellStyle name="20 % - Accent4 2 6 7 2 2" xfId="25361"/>
    <cellStyle name="20 % - Accent4 2 6 7 3" xfId="19076"/>
    <cellStyle name="20 % - Accent4 2 6 8" xfId="5718"/>
    <cellStyle name="20 % - Accent4 2 6 8 2" xfId="12003"/>
    <cellStyle name="20 % - Accent4 2 6 8 2 2" xfId="26147"/>
    <cellStyle name="20 % - Accent4 2 6 8 3" xfId="19862"/>
    <cellStyle name="20 % - Accent4 2 6 9" xfId="6504"/>
    <cellStyle name="20 % - Accent4 2 6 9 2" xfId="12789"/>
    <cellStyle name="20 % - Accent4 2 6 9 2 2" xfId="26933"/>
    <cellStyle name="20 % - Accent4 2 6 9 3" xfId="20648"/>
    <cellStyle name="20 % - Accent4 2 7" xfId="228"/>
    <cellStyle name="20 % - Accent4 2 7 10" xfId="7316"/>
    <cellStyle name="20 % - Accent4 2 7 10 2" xfId="13601"/>
    <cellStyle name="20 % - Accent4 2 7 10 2 2" xfId="27745"/>
    <cellStyle name="20 % - Accent4 2 7 10 3" xfId="21460"/>
    <cellStyle name="20 % - Accent4 2 7 11" xfId="8101"/>
    <cellStyle name="20 % - Accent4 2 7 11 2" xfId="22245"/>
    <cellStyle name="20 % - Accent4 2 7 12" xfId="1813"/>
    <cellStyle name="20 % - Accent4 2 7 12 2" xfId="15960"/>
    <cellStyle name="20 % - Accent4 2 7 13" xfId="14388"/>
    <cellStyle name="20 % - Accent4 2 7 2" xfId="424"/>
    <cellStyle name="20 % - Accent4 2 7 2 10" xfId="8297"/>
    <cellStyle name="20 % - Accent4 2 7 2 10 2" xfId="22441"/>
    <cellStyle name="20 % - Accent4 2 7 2 11" xfId="2009"/>
    <cellStyle name="20 % - Accent4 2 7 2 11 2" xfId="16156"/>
    <cellStyle name="20 % - Accent4 2 7 2 12" xfId="14584"/>
    <cellStyle name="20 % - Accent4 2 7 2 2" xfId="821"/>
    <cellStyle name="20 % - Accent4 2 7 2 2 10" xfId="2401"/>
    <cellStyle name="20 % - Accent4 2 7 2 2 10 2" xfId="16548"/>
    <cellStyle name="20 % - Accent4 2 7 2 2 11" xfId="14976"/>
    <cellStyle name="20 % - Accent4 2 7 2 2 2" xfId="1611"/>
    <cellStyle name="20 % - Accent4 2 7 2 2 2 2" xfId="9474"/>
    <cellStyle name="20 % - Accent4 2 7 2 2 2 2 2" xfId="23618"/>
    <cellStyle name="20 % - Accent4 2 7 2 2 2 3" xfId="3186"/>
    <cellStyle name="20 % - Accent4 2 7 2 2 2 3 2" xfId="17333"/>
    <cellStyle name="20 % - Accent4 2 7 2 2 2 4" xfId="15761"/>
    <cellStyle name="20 % - Accent4 2 7 2 2 3" xfId="3971"/>
    <cellStyle name="20 % - Accent4 2 7 2 2 3 2" xfId="10259"/>
    <cellStyle name="20 % - Accent4 2 7 2 2 3 2 2" xfId="24403"/>
    <cellStyle name="20 % - Accent4 2 7 2 2 3 3" xfId="18118"/>
    <cellStyle name="20 % - Accent4 2 7 2 2 4" xfId="4756"/>
    <cellStyle name="20 % - Accent4 2 7 2 2 4 2" xfId="11044"/>
    <cellStyle name="20 % - Accent4 2 7 2 2 4 2 2" xfId="25188"/>
    <cellStyle name="20 % - Accent4 2 7 2 2 4 3" xfId="18903"/>
    <cellStyle name="20 % - Accent4 2 7 2 2 5" xfId="5545"/>
    <cellStyle name="20 % - Accent4 2 7 2 2 5 2" xfId="11833"/>
    <cellStyle name="20 % - Accent4 2 7 2 2 5 2 2" xfId="25977"/>
    <cellStyle name="20 % - Accent4 2 7 2 2 5 3" xfId="19692"/>
    <cellStyle name="20 % - Accent4 2 7 2 2 6" xfId="6334"/>
    <cellStyle name="20 % - Accent4 2 7 2 2 6 2" xfId="12619"/>
    <cellStyle name="20 % - Accent4 2 7 2 2 6 2 2" xfId="26763"/>
    <cellStyle name="20 % - Accent4 2 7 2 2 6 3" xfId="20478"/>
    <cellStyle name="20 % - Accent4 2 7 2 2 7" xfId="7120"/>
    <cellStyle name="20 % - Accent4 2 7 2 2 7 2" xfId="13405"/>
    <cellStyle name="20 % - Accent4 2 7 2 2 7 2 2" xfId="27549"/>
    <cellStyle name="20 % - Accent4 2 7 2 2 7 3" xfId="21264"/>
    <cellStyle name="20 % - Accent4 2 7 2 2 8" xfId="7904"/>
    <cellStyle name="20 % - Accent4 2 7 2 2 8 2" xfId="14189"/>
    <cellStyle name="20 % - Accent4 2 7 2 2 8 2 2" xfId="28333"/>
    <cellStyle name="20 % - Accent4 2 7 2 2 8 3" xfId="22048"/>
    <cellStyle name="20 % - Accent4 2 7 2 2 9" xfId="8689"/>
    <cellStyle name="20 % - Accent4 2 7 2 2 9 2" xfId="22833"/>
    <cellStyle name="20 % - Accent4 2 7 2 3" xfId="1219"/>
    <cellStyle name="20 % - Accent4 2 7 2 3 2" xfId="9082"/>
    <cellStyle name="20 % - Accent4 2 7 2 3 2 2" xfId="23226"/>
    <cellStyle name="20 % - Accent4 2 7 2 3 3" xfId="2794"/>
    <cellStyle name="20 % - Accent4 2 7 2 3 3 2" xfId="16941"/>
    <cellStyle name="20 % - Accent4 2 7 2 3 4" xfId="15369"/>
    <cellStyle name="20 % - Accent4 2 7 2 4" xfId="3579"/>
    <cellStyle name="20 % - Accent4 2 7 2 4 2" xfId="9867"/>
    <cellStyle name="20 % - Accent4 2 7 2 4 2 2" xfId="24011"/>
    <cellStyle name="20 % - Accent4 2 7 2 4 3" xfId="17726"/>
    <cellStyle name="20 % - Accent4 2 7 2 5" xfId="4364"/>
    <cellStyle name="20 % - Accent4 2 7 2 5 2" xfId="10652"/>
    <cellStyle name="20 % - Accent4 2 7 2 5 2 2" xfId="24796"/>
    <cellStyle name="20 % - Accent4 2 7 2 5 3" xfId="18511"/>
    <cellStyle name="20 % - Accent4 2 7 2 6" xfId="5153"/>
    <cellStyle name="20 % - Accent4 2 7 2 6 2" xfId="11441"/>
    <cellStyle name="20 % - Accent4 2 7 2 6 2 2" xfId="25585"/>
    <cellStyle name="20 % - Accent4 2 7 2 6 3" xfId="19300"/>
    <cellStyle name="20 % - Accent4 2 7 2 7" xfId="5942"/>
    <cellStyle name="20 % - Accent4 2 7 2 7 2" xfId="12227"/>
    <cellStyle name="20 % - Accent4 2 7 2 7 2 2" xfId="26371"/>
    <cellStyle name="20 % - Accent4 2 7 2 7 3" xfId="20086"/>
    <cellStyle name="20 % - Accent4 2 7 2 8" xfId="6728"/>
    <cellStyle name="20 % - Accent4 2 7 2 8 2" xfId="13013"/>
    <cellStyle name="20 % - Accent4 2 7 2 8 2 2" xfId="27157"/>
    <cellStyle name="20 % - Accent4 2 7 2 8 3" xfId="20872"/>
    <cellStyle name="20 % - Accent4 2 7 2 9" xfId="7512"/>
    <cellStyle name="20 % - Accent4 2 7 2 9 2" xfId="13797"/>
    <cellStyle name="20 % - Accent4 2 7 2 9 2 2" xfId="27941"/>
    <cellStyle name="20 % - Accent4 2 7 2 9 3" xfId="21656"/>
    <cellStyle name="20 % - Accent4 2 7 3" xfId="625"/>
    <cellStyle name="20 % - Accent4 2 7 3 10" xfId="2205"/>
    <cellStyle name="20 % - Accent4 2 7 3 10 2" xfId="16352"/>
    <cellStyle name="20 % - Accent4 2 7 3 11" xfId="14780"/>
    <cellStyle name="20 % - Accent4 2 7 3 2" xfId="1415"/>
    <cellStyle name="20 % - Accent4 2 7 3 2 2" xfId="9278"/>
    <cellStyle name="20 % - Accent4 2 7 3 2 2 2" xfId="23422"/>
    <cellStyle name="20 % - Accent4 2 7 3 2 3" xfId="2990"/>
    <cellStyle name="20 % - Accent4 2 7 3 2 3 2" xfId="17137"/>
    <cellStyle name="20 % - Accent4 2 7 3 2 4" xfId="15565"/>
    <cellStyle name="20 % - Accent4 2 7 3 3" xfId="3775"/>
    <cellStyle name="20 % - Accent4 2 7 3 3 2" xfId="10063"/>
    <cellStyle name="20 % - Accent4 2 7 3 3 2 2" xfId="24207"/>
    <cellStyle name="20 % - Accent4 2 7 3 3 3" xfId="17922"/>
    <cellStyle name="20 % - Accent4 2 7 3 4" xfId="4560"/>
    <cellStyle name="20 % - Accent4 2 7 3 4 2" xfId="10848"/>
    <cellStyle name="20 % - Accent4 2 7 3 4 2 2" xfId="24992"/>
    <cellStyle name="20 % - Accent4 2 7 3 4 3" xfId="18707"/>
    <cellStyle name="20 % - Accent4 2 7 3 5" xfId="5349"/>
    <cellStyle name="20 % - Accent4 2 7 3 5 2" xfId="11637"/>
    <cellStyle name="20 % - Accent4 2 7 3 5 2 2" xfId="25781"/>
    <cellStyle name="20 % - Accent4 2 7 3 5 3" xfId="19496"/>
    <cellStyle name="20 % - Accent4 2 7 3 6" xfId="6138"/>
    <cellStyle name="20 % - Accent4 2 7 3 6 2" xfId="12423"/>
    <cellStyle name="20 % - Accent4 2 7 3 6 2 2" xfId="26567"/>
    <cellStyle name="20 % - Accent4 2 7 3 6 3" xfId="20282"/>
    <cellStyle name="20 % - Accent4 2 7 3 7" xfId="6924"/>
    <cellStyle name="20 % - Accent4 2 7 3 7 2" xfId="13209"/>
    <cellStyle name="20 % - Accent4 2 7 3 7 2 2" xfId="27353"/>
    <cellStyle name="20 % - Accent4 2 7 3 7 3" xfId="21068"/>
    <cellStyle name="20 % - Accent4 2 7 3 8" xfId="7708"/>
    <cellStyle name="20 % - Accent4 2 7 3 8 2" xfId="13993"/>
    <cellStyle name="20 % - Accent4 2 7 3 8 2 2" xfId="28137"/>
    <cellStyle name="20 % - Accent4 2 7 3 8 3" xfId="21852"/>
    <cellStyle name="20 % - Accent4 2 7 3 9" xfId="8493"/>
    <cellStyle name="20 % - Accent4 2 7 3 9 2" xfId="22637"/>
    <cellStyle name="20 % - Accent4 2 7 4" xfId="1023"/>
    <cellStyle name="20 % - Accent4 2 7 4 2" xfId="8886"/>
    <cellStyle name="20 % - Accent4 2 7 4 2 2" xfId="23030"/>
    <cellStyle name="20 % - Accent4 2 7 4 3" xfId="2598"/>
    <cellStyle name="20 % - Accent4 2 7 4 3 2" xfId="16745"/>
    <cellStyle name="20 % - Accent4 2 7 4 4" xfId="15173"/>
    <cellStyle name="20 % - Accent4 2 7 5" xfId="3383"/>
    <cellStyle name="20 % - Accent4 2 7 5 2" xfId="9671"/>
    <cellStyle name="20 % - Accent4 2 7 5 2 2" xfId="23815"/>
    <cellStyle name="20 % - Accent4 2 7 5 3" xfId="17530"/>
    <cellStyle name="20 % - Accent4 2 7 6" xfId="4168"/>
    <cellStyle name="20 % - Accent4 2 7 6 2" xfId="10456"/>
    <cellStyle name="20 % - Accent4 2 7 6 2 2" xfId="24600"/>
    <cellStyle name="20 % - Accent4 2 7 6 3" xfId="18315"/>
    <cellStyle name="20 % - Accent4 2 7 7" xfId="4957"/>
    <cellStyle name="20 % - Accent4 2 7 7 2" xfId="11245"/>
    <cellStyle name="20 % - Accent4 2 7 7 2 2" xfId="25389"/>
    <cellStyle name="20 % - Accent4 2 7 7 3" xfId="19104"/>
    <cellStyle name="20 % - Accent4 2 7 8" xfId="5746"/>
    <cellStyle name="20 % - Accent4 2 7 8 2" xfId="12031"/>
    <cellStyle name="20 % - Accent4 2 7 8 2 2" xfId="26175"/>
    <cellStyle name="20 % - Accent4 2 7 8 3" xfId="19890"/>
    <cellStyle name="20 % - Accent4 2 7 9" xfId="6532"/>
    <cellStyle name="20 % - Accent4 2 7 9 2" xfId="12817"/>
    <cellStyle name="20 % - Accent4 2 7 9 2 2" xfId="26961"/>
    <cellStyle name="20 % - Accent4 2 7 9 3" xfId="20676"/>
    <cellStyle name="20 % - Accent4 2 8" xfId="256"/>
    <cellStyle name="20 % - Accent4 2 8 10" xfId="7344"/>
    <cellStyle name="20 % - Accent4 2 8 10 2" xfId="13629"/>
    <cellStyle name="20 % - Accent4 2 8 10 2 2" xfId="27773"/>
    <cellStyle name="20 % - Accent4 2 8 10 3" xfId="21488"/>
    <cellStyle name="20 % - Accent4 2 8 11" xfId="8129"/>
    <cellStyle name="20 % - Accent4 2 8 11 2" xfId="22273"/>
    <cellStyle name="20 % - Accent4 2 8 12" xfId="1841"/>
    <cellStyle name="20 % - Accent4 2 8 12 2" xfId="15988"/>
    <cellStyle name="20 % - Accent4 2 8 13" xfId="14416"/>
    <cellStyle name="20 % - Accent4 2 8 2" xfId="452"/>
    <cellStyle name="20 % - Accent4 2 8 2 10" xfId="8325"/>
    <cellStyle name="20 % - Accent4 2 8 2 10 2" xfId="22469"/>
    <cellStyle name="20 % - Accent4 2 8 2 11" xfId="2037"/>
    <cellStyle name="20 % - Accent4 2 8 2 11 2" xfId="16184"/>
    <cellStyle name="20 % - Accent4 2 8 2 12" xfId="14612"/>
    <cellStyle name="20 % - Accent4 2 8 2 2" xfId="849"/>
    <cellStyle name="20 % - Accent4 2 8 2 2 10" xfId="2429"/>
    <cellStyle name="20 % - Accent4 2 8 2 2 10 2" xfId="16576"/>
    <cellStyle name="20 % - Accent4 2 8 2 2 11" xfId="15004"/>
    <cellStyle name="20 % - Accent4 2 8 2 2 2" xfId="1639"/>
    <cellStyle name="20 % - Accent4 2 8 2 2 2 2" xfId="9502"/>
    <cellStyle name="20 % - Accent4 2 8 2 2 2 2 2" xfId="23646"/>
    <cellStyle name="20 % - Accent4 2 8 2 2 2 3" xfId="3214"/>
    <cellStyle name="20 % - Accent4 2 8 2 2 2 3 2" xfId="17361"/>
    <cellStyle name="20 % - Accent4 2 8 2 2 2 4" xfId="15789"/>
    <cellStyle name="20 % - Accent4 2 8 2 2 3" xfId="3999"/>
    <cellStyle name="20 % - Accent4 2 8 2 2 3 2" xfId="10287"/>
    <cellStyle name="20 % - Accent4 2 8 2 2 3 2 2" xfId="24431"/>
    <cellStyle name="20 % - Accent4 2 8 2 2 3 3" xfId="18146"/>
    <cellStyle name="20 % - Accent4 2 8 2 2 4" xfId="4784"/>
    <cellStyle name="20 % - Accent4 2 8 2 2 4 2" xfId="11072"/>
    <cellStyle name="20 % - Accent4 2 8 2 2 4 2 2" xfId="25216"/>
    <cellStyle name="20 % - Accent4 2 8 2 2 4 3" xfId="18931"/>
    <cellStyle name="20 % - Accent4 2 8 2 2 5" xfId="5573"/>
    <cellStyle name="20 % - Accent4 2 8 2 2 5 2" xfId="11861"/>
    <cellStyle name="20 % - Accent4 2 8 2 2 5 2 2" xfId="26005"/>
    <cellStyle name="20 % - Accent4 2 8 2 2 5 3" xfId="19720"/>
    <cellStyle name="20 % - Accent4 2 8 2 2 6" xfId="6362"/>
    <cellStyle name="20 % - Accent4 2 8 2 2 6 2" xfId="12647"/>
    <cellStyle name="20 % - Accent4 2 8 2 2 6 2 2" xfId="26791"/>
    <cellStyle name="20 % - Accent4 2 8 2 2 6 3" xfId="20506"/>
    <cellStyle name="20 % - Accent4 2 8 2 2 7" xfId="7148"/>
    <cellStyle name="20 % - Accent4 2 8 2 2 7 2" xfId="13433"/>
    <cellStyle name="20 % - Accent4 2 8 2 2 7 2 2" xfId="27577"/>
    <cellStyle name="20 % - Accent4 2 8 2 2 7 3" xfId="21292"/>
    <cellStyle name="20 % - Accent4 2 8 2 2 8" xfId="7932"/>
    <cellStyle name="20 % - Accent4 2 8 2 2 8 2" xfId="14217"/>
    <cellStyle name="20 % - Accent4 2 8 2 2 8 2 2" xfId="28361"/>
    <cellStyle name="20 % - Accent4 2 8 2 2 8 3" xfId="22076"/>
    <cellStyle name="20 % - Accent4 2 8 2 2 9" xfId="8717"/>
    <cellStyle name="20 % - Accent4 2 8 2 2 9 2" xfId="22861"/>
    <cellStyle name="20 % - Accent4 2 8 2 3" xfId="1247"/>
    <cellStyle name="20 % - Accent4 2 8 2 3 2" xfId="9110"/>
    <cellStyle name="20 % - Accent4 2 8 2 3 2 2" xfId="23254"/>
    <cellStyle name="20 % - Accent4 2 8 2 3 3" xfId="2822"/>
    <cellStyle name="20 % - Accent4 2 8 2 3 3 2" xfId="16969"/>
    <cellStyle name="20 % - Accent4 2 8 2 3 4" xfId="15397"/>
    <cellStyle name="20 % - Accent4 2 8 2 4" xfId="3607"/>
    <cellStyle name="20 % - Accent4 2 8 2 4 2" xfId="9895"/>
    <cellStyle name="20 % - Accent4 2 8 2 4 2 2" xfId="24039"/>
    <cellStyle name="20 % - Accent4 2 8 2 4 3" xfId="17754"/>
    <cellStyle name="20 % - Accent4 2 8 2 5" xfId="4392"/>
    <cellStyle name="20 % - Accent4 2 8 2 5 2" xfId="10680"/>
    <cellStyle name="20 % - Accent4 2 8 2 5 2 2" xfId="24824"/>
    <cellStyle name="20 % - Accent4 2 8 2 5 3" xfId="18539"/>
    <cellStyle name="20 % - Accent4 2 8 2 6" xfId="5181"/>
    <cellStyle name="20 % - Accent4 2 8 2 6 2" xfId="11469"/>
    <cellStyle name="20 % - Accent4 2 8 2 6 2 2" xfId="25613"/>
    <cellStyle name="20 % - Accent4 2 8 2 6 3" xfId="19328"/>
    <cellStyle name="20 % - Accent4 2 8 2 7" xfId="5970"/>
    <cellStyle name="20 % - Accent4 2 8 2 7 2" xfId="12255"/>
    <cellStyle name="20 % - Accent4 2 8 2 7 2 2" xfId="26399"/>
    <cellStyle name="20 % - Accent4 2 8 2 7 3" xfId="20114"/>
    <cellStyle name="20 % - Accent4 2 8 2 8" xfId="6756"/>
    <cellStyle name="20 % - Accent4 2 8 2 8 2" xfId="13041"/>
    <cellStyle name="20 % - Accent4 2 8 2 8 2 2" xfId="27185"/>
    <cellStyle name="20 % - Accent4 2 8 2 8 3" xfId="20900"/>
    <cellStyle name="20 % - Accent4 2 8 2 9" xfId="7540"/>
    <cellStyle name="20 % - Accent4 2 8 2 9 2" xfId="13825"/>
    <cellStyle name="20 % - Accent4 2 8 2 9 2 2" xfId="27969"/>
    <cellStyle name="20 % - Accent4 2 8 2 9 3" xfId="21684"/>
    <cellStyle name="20 % - Accent4 2 8 3" xfId="653"/>
    <cellStyle name="20 % - Accent4 2 8 3 10" xfId="2233"/>
    <cellStyle name="20 % - Accent4 2 8 3 10 2" xfId="16380"/>
    <cellStyle name="20 % - Accent4 2 8 3 11" xfId="14808"/>
    <cellStyle name="20 % - Accent4 2 8 3 2" xfId="1443"/>
    <cellStyle name="20 % - Accent4 2 8 3 2 2" xfId="9306"/>
    <cellStyle name="20 % - Accent4 2 8 3 2 2 2" xfId="23450"/>
    <cellStyle name="20 % - Accent4 2 8 3 2 3" xfId="3018"/>
    <cellStyle name="20 % - Accent4 2 8 3 2 3 2" xfId="17165"/>
    <cellStyle name="20 % - Accent4 2 8 3 2 4" xfId="15593"/>
    <cellStyle name="20 % - Accent4 2 8 3 3" xfId="3803"/>
    <cellStyle name="20 % - Accent4 2 8 3 3 2" xfId="10091"/>
    <cellStyle name="20 % - Accent4 2 8 3 3 2 2" xfId="24235"/>
    <cellStyle name="20 % - Accent4 2 8 3 3 3" xfId="17950"/>
    <cellStyle name="20 % - Accent4 2 8 3 4" xfId="4588"/>
    <cellStyle name="20 % - Accent4 2 8 3 4 2" xfId="10876"/>
    <cellStyle name="20 % - Accent4 2 8 3 4 2 2" xfId="25020"/>
    <cellStyle name="20 % - Accent4 2 8 3 4 3" xfId="18735"/>
    <cellStyle name="20 % - Accent4 2 8 3 5" xfId="5377"/>
    <cellStyle name="20 % - Accent4 2 8 3 5 2" xfId="11665"/>
    <cellStyle name="20 % - Accent4 2 8 3 5 2 2" xfId="25809"/>
    <cellStyle name="20 % - Accent4 2 8 3 5 3" xfId="19524"/>
    <cellStyle name="20 % - Accent4 2 8 3 6" xfId="6166"/>
    <cellStyle name="20 % - Accent4 2 8 3 6 2" xfId="12451"/>
    <cellStyle name="20 % - Accent4 2 8 3 6 2 2" xfId="26595"/>
    <cellStyle name="20 % - Accent4 2 8 3 6 3" xfId="20310"/>
    <cellStyle name="20 % - Accent4 2 8 3 7" xfId="6952"/>
    <cellStyle name="20 % - Accent4 2 8 3 7 2" xfId="13237"/>
    <cellStyle name="20 % - Accent4 2 8 3 7 2 2" xfId="27381"/>
    <cellStyle name="20 % - Accent4 2 8 3 7 3" xfId="21096"/>
    <cellStyle name="20 % - Accent4 2 8 3 8" xfId="7736"/>
    <cellStyle name="20 % - Accent4 2 8 3 8 2" xfId="14021"/>
    <cellStyle name="20 % - Accent4 2 8 3 8 2 2" xfId="28165"/>
    <cellStyle name="20 % - Accent4 2 8 3 8 3" xfId="21880"/>
    <cellStyle name="20 % - Accent4 2 8 3 9" xfId="8521"/>
    <cellStyle name="20 % - Accent4 2 8 3 9 2" xfId="22665"/>
    <cellStyle name="20 % - Accent4 2 8 4" xfId="1051"/>
    <cellStyle name="20 % - Accent4 2 8 4 2" xfId="8914"/>
    <cellStyle name="20 % - Accent4 2 8 4 2 2" xfId="23058"/>
    <cellStyle name="20 % - Accent4 2 8 4 3" xfId="2626"/>
    <cellStyle name="20 % - Accent4 2 8 4 3 2" xfId="16773"/>
    <cellStyle name="20 % - Accent4 2 8 4 4" xfId="15201"/>
    <cellStyle name="20 % - Accent4 2 8 5" xfId="3411"/>
    <cellStyle name="20 % - Accent4 2 8 5 2" xfId="9699"/>
    <cellStyle name="20 % - Accent4 2 8 5 2 2" xfId="23843"/>
    <cellStyle name="20 % - Accent4 2 8 5 3" xfId="17558"/>
    <cellStyle name="20 % - Accent4 2 8 6" xfId="4196"/>
    <cellStyle name="20 % - Accent4 2 8 6 2" xfId="10484"/>
    <cellStyle name="20 % - Accent4 2 8 6 2 2" xfId="24628"/>
    <cellStyle name="20 % - Accent4 2 8 6 3" xfId="18343"/>
    <cellStyle name="20 % - Accent4 2 8 7" xfId="4985"/>
    <cellStyle name="20 % - Accent4 2 8 7 2" xfId="11273"/>
    <cellStyle name="20 % - Accent4 2 8 7 2 2" xfId="25417"/>
    <cellStyle name="20 % - Accent4 2 8 7 3" xfId="19132"/>
    <cellStyle name="20 % - Accent4 2 8 8" xfId="5774"/>
    <cellStyle name="20 % - Accent4 2 8 8 2" xfId="12059"/>
    <cellStyle name="20 % - Accent4 2 8 8 2 2" xfId="26203"/>
    <cellStyle name="20 % - Accent4 2 8 8 3" xfId="19918"/>
    <cellStyle name="20 % - Accent4 2 8 9" xfId="6560"/>
    <cellStyle name="20 % - Accent4 2 8 9 2" xfId="12845"/>
    <cellStyle name="20 % - Accent4 2 8 9 2 2" xfId="26989"/>
    <cellStyle name="20 % - Accent4 2 8 9 3" xfId="20704"/>
    <cellStyle name="20 % - Accent4 2 9" xfId="284"/>
    <cellStyle name="20 % - Accent4 2 9 10" xfId="8157"/>
    <cellStyle name="20 % - Accent4 2 9 10 2" xfId="22301"/>
    <cellStyle name="20 % - Accent4 2 9 11" xfId="1869"/>
    <cellStyle name="20 % - Accent4 2 9 11 2" xfId="16016"/>
    <cellStyle name="20 % - Accent4 2 9 12" xfId="14444"/>
    <cellStyle name="20 % - Accent4 2 9 2" xfId="681"/>
    <cellStyle name="20 % - Accent4 2 9 2 10" xfId="2261"/>
    <cellStyle name="20 % - Accent4 2 9 2 10 2" xfId="16408"/>
    <cellStyle name="20 % - Accent4 2 9 2 11" xfId="14836"/>
    <cellStyle name="20 % - Accent4 2 9 2 2" xfId="1471"/>
    <cellStyle name="20 % - Accent4 2 9 2 2 2" xfId="9334"/>
    <cellStyle name="20 % - Accent4 2 9 2 2 2 2" xfId="23478"/>
    <cellStyle name="20 % - Accent4 2 9 2 2 3" xfId="3046"/>
    <cellStyle name="20 % - Accent4 2 9 2 2 3 2" xfId="17193"/>
    <cellStyle name="20 % - Accent4 2 9 2 2 4" xfId="15621"/>
    <cellStyle name="20 % - Accent4 2 9 2 3" xfId="3831"/>
    <cellStyle name="20 % - Accent4 2 9 2 3 2" xfId="10119"/>
    <cellStyle name="20 % - Accent4 2 9 2 3 2 2" xfId="24263"/>
    <cellStyle name="20 % - Accent4 2 9 2 3 3" xfId="17978"/>
    <cellStyle name="20 % - Accent4 2 9 2 4" xfId="4616"/>
    <cellStyle name="20 % - Accent4 2 9 2 4 2" xfId="10904"/>
    <cellStyle name="20 % - Accent4 2 9 2 4 2 2" xfId="25048"/>
    <cellStyle name="20 % - Accent4 2 9 2 4 3" xfId="18763"/>
    <cellStyle name="20 % - Accent4 2 9 2 5" xfId="5405"/>
    <cellStyle name="20 % - Accent4 2 9 2 5 2" xfId="11693"/>
    <cellStyle name="20 % - Accent4 2 9 2 5 2 2" xfId="25837"/>
    <cellStyle name="20 % - Accent4 2 9 2 5 3" xfId="19552"/>
    <cellStyle name="20 % - Accent4 2 9 2 6" xfId="6194"/>
    <cellStyle name="20 % - Accent4 2 9 2 6 2" xfId="12479"/>
    <cellStyle name="20 % - Accent4 2 9 2 6 2 2" xfId="26623"/>
    <cellStyle name="20 % - Accent4 2 9 2 6 3" xfId="20338"/>
    <cellStyle name="20 % - Accent4 2 9 2 7" xfId="6980"/>
    <cellStyle name="20 % - Accent4 2 9 2 7 2" xfId="13265"/>
    <cellStyle name="20 % - Accent4 2 9 2 7 2 2" xfId="27409"/>
    <cellStyle name="20 % - Accent4 2 9 2 7 3" xfId="21124"/>
    <cellStyle name="20 % - Accent4 2 9 2 8" xfId="7764"/>
    <cellStyle name="20 % - Accent4 2 9 2 8 2" xfId="14049"/>
    <cellStyle name="20 % - Accent4 2 9 2 8 2 2" xfId="28193"/>
    <cellStyle name="20 % - Accent4 2 9 2 8 3" xfId="21908"/>
    <cellStyle name="20 % - Accent4 2 9 2 9" xfId="8549"/>
    <cellStyle name="20 % - Accent4 2 9 2 9 2" xfId="22693"/>
    <cellStyle name="20 % - Accent4 2 9 3" xfId="1079"/>
    <cellStyle name="20 % - Accent4 2 9 3 2" xfId="8942"/>
    <cellStyle name="20 % - Accent4 2 9 3 2 2" xfId="23086"/>
    <cellStyle name="20 % - Accent4 2 9 3 3" xfId="2654"/>
    <cellStyle name="20 % - Accent4 2 9 3 3 2" xfId="16801"/>
    <cellStyle name="20 % - Accent4 2 9 3 4" xfId="15229"/>
    <cellStyle name="20 % - Accent4 2 9 4" xfId="3439"/>
    <cellStyle name="20 % - Accent4 2 9 4 2" xfId="9727"/>
    <cellStyle name="20 % - Accent4 2 9 4 2 2" xfId="23871"/>
    <cellStyle name="20 % - Accent4 2 9 4 3" xfId="17586"/>
    <cellStyle name="20 % - Accent4 2 9 5" xfId="4224"/>
    <cellStyle name="20 % - Accent4 2 9 5 2" xfId="10512"/>
    <cellStyle name="20 % - Accent4 2 9 5 2 2" xfId="24656"/>
    <cellStyle name="20 % - Accent4 2 9 5 3" xfId="18371"/>
    <cellStyle name="20 % - Accent4 2 9 6" xfId="5013"/>
    <cellStyle name="20 % - Accent4 2 9 6 2" xfId="11301"/>
    <cellStyle name="20 % - Accent4 2 9 6 2 2" xfId="25445"/>
    <cellStyle name="20 % - Accent4 2 9 6 3" xfId="19160"/>
    <cellStyle name="20 % - Accent4 2 9 7" xfId="5802"/>
    <cellStyle name="20 % - Accent4 2 9 7 2" xfId="12087"/>
    <cellStyle name="20 % - Accent4 2 9 7 2 2" xfId="26231"/>
    <cellStyle name="20 % - Accent4 2 9 7 3" xfId="19946"/>
    <cellStyle name="20 % - Accent4 2 9 8" xfId="6588"/>
    <cellStyle name="20 % - Accent4 2 9 8 2" xfId="12873"/>
    <cellStyle name="20 % - Accent4 2 9 8 2 2" xfId="27017"/>
    <cellStyle name="20 % - Accent4 2 9 8 3" xfId="20732"/>
    <cellStyle name="20 % - Accent4 2 9 9" xfId="7372"/>
    <cellStyle name="20 % - Accent4 2 9 9 2" xfId="13657"/>
    <cellStyle name="20 % - Accent4 2 9 9 2 2" xfId="27801"/>
    <cellStyle name="20 % - Accent4 2 9 9 3" xfId="21516"/>
    <cellStyle name="20 % - Accent5" xfId="9" builtinId="46" customBuiltin="1"/>
    <cellStyle name="20 % - Accent5 2" xfId="10"/>
    <cellStyle name="20 % - Accent5 2 10" xfId="486"/>
    <cellStyle name="20 % - Accent5 2 10 10" xfId="2066"/>
    <cellStyle name="20 % - Accent5 2 10 10 2" xfId="16213"/>
    <cellStyle name="20 % - Accent5 2 10 11" xfId="14641"/>
    <cellStyle name="20 % - Accent5 2 10 2" xfId="1276"/>
    <cellStyle name="20 % - Accent5 2 10 2 2" xfId="9139"/>
    <cellStyle name="20 % - Accent5 2 10 2 2 2" xfId="23283"/>
    <cellStyle name="20 % - Accent5 2 10 2 3" xfId="2851"/>
    <cellStyle name="20 % - Accent5 2 10 2 3 2" xfId="16998"/>
    <cellStyle name="20 % - Accent5 2 10 2 4" xfId="15426"/>
    <cellStyle name="20 % - Accent5 2 10 3" xfId="3636"/>
    <cellStyle name="20 % - Accent5 2 10 3 2" xfId="9924"/>
    <cellStyle name="20 % - Accent5 2 10 3 2 2" xfId="24068"/>
    <cellStyle name="20 % - Accent5 2 10 3 3" xfId="17783"/>
    <cellStyle name="20 % - Accent5 2 10 4" xfId="4421"/>
    <cellStyle name="20 % - Accent5 2 10 4 2" xfId="10709"/>
    <cellStyle name="20 % - Accent5 2 10 4 2 2" xfId="24853"/>
    <cellStyle name="20 % - Accent5 2 10 4 3" xfId="18568"/>
    <cellStyle name="20 % - Accent5 2 10 5" xfId="5210"/>
    <cellStyle name="20 % - Accent5 2 10 5 2" xfId="11498"/>
    <cellStyle name="20 % - Accent5 2 10 5 2 2" xfId="25642"/>
    <cellStyle name="20 % - Accent5 2 10 5 3" xfId="19357"/>
    <cellStyle name="20 % - Accent5 2 10 6" xfId="5999"/>
    <cellStyle name="20 % - Accent5 2 10 6 2" xfId="12284"/>
    <cellStyle name="20 % - Accent5 2 10 6 2 2" xfId="26428"/>
    <cellStyle name="20 % - Accent5 2 10 6 3" xfId="20143"/>
    <cellStyle name="20 % - Accent5 2 10 7" xfId="6785"/>
    <cellStyle name="20 % - Accent5 2 10 7 2" xfId="13070"/>
    <cellStyle name="20 % - Accent5 2 10 7 2 2" xfId="27214"/>
    <cellStyle name="20 % - Accent5 2 10 7 3" xfId="20929"/>
    <cellStyle name="20 % - Accent5 2 10 8" xfId="7569"/>
    <cellStyle name="20 % - Accent5 2 10 8 2" xfId="13854"/>
    <cellStyle name="20 % - Accent5 2 10 8 2 2" xfId="27998"/>
    <cellStyle name="20 % - Accent5 2 10 8 3" xfId="21713"/>
    <cellStyle name="20 % - Accent5 2 10 9" xfId="8354"/>
    <cellStyle name="20 % - Accent5 2 10 9 2" xfId="22498"/>
    <cellStyle name="20 % - Accent5 2 11" xfId="884"/>
    <cellStyle name="20 % - Accent5 2 11 2" xfId="8747"/>
    <cellStyle name="20 % - Accent5 2 11 2 2" xfId="22891"/>
    <cellStyle name="20 % - Accent5 2 11 3" xfId="2459"/>
    <cellStyle name="20 % - Accent5 2 11 3 2" xfId="16606"/>
    <cellStyle name="20 % - Accent5 2 11 4" xfId="15034"/>
    <cellStyle name="20 % - Accent5 2 12" xfId="3244"/>
    <cellStyle name="20 % - Accent5 2 12 2" xfId="9532"/>
    <cellStyle name="20 % - Accent5 2 12 2 2" xfId="23676"/>
    <cellStyle name="20 % - Accent5 2 12 3" xfId="17391"/>
    <cellStyle name="20 % - Accent5 2 13" xfId="4029"/>
    <cellStyle name="20 % - Accent5 2 13 2" xfId="10317"/>
    <cellStyle name="20 % - Accent5 2 13 2 2" xfId="24461"/>
    <cellStyle name="20 % - Accent5 2 13 3" xfId="18176"/>
    <cellStyle name="20 % - Accent5 2 14" xfId="4818"/>
    <cellStyle name="20 % - Accent5 2 14 2" xfId="11106"/>
    <cellStyle name="20 % - Accent5 2 14 2 2" xfId="25250"/>
    <cellStyle name="20 % - Accent5 2 14 3" xfId="18965"/>
    <cellStyle name="20 % - Accent5 2 15" xfId="5607"/>
    <cellStyle name="20 % - Accent5 2 15 2" xfId="11892"/>
    <cellStyle name="20 % - Accent5 2 15 2 2" xfId="26036"/>
    <cellStyle name="20 % - Accent5 2 15 3" xfId="19751"/>
    <cellStyle name="20 % - Accent5 2 16" xfId="6393"/>
    <cellStyle name="20 % - Accent5 2 16 2" xfId="12678"/>
    <cellStyle name="20 % - Accent5 2 16 2 2" xfId="26822"/>
    <cellStyle name="20 % - Accent5 2 16 3" xfId="20537"/>
    <cellStyle name="20 % - Accent5 2 17" xfId="7177"/>
    <cellStyle name="20 % - Accent5 2 17 2" xfId="13462"/>
    <cellStyle name="20 % - Accent5 2 17 2 2" xfId="27606"/>
    <cellStyle name="20 % - Accent5 2 17 3" xfId="21321"/>
    <cellStyle name="20 % - Accent5 2 18" xfId="7962"/>
    <cellStyle name="20 % - Accent5 2 18 2" xfId="22106"/>
    <cellStyle name="20 % - Accent5 2 19" xfId="1674"/>
    <cellStyle name="20 % - Accent5 2 19 2" xfId="15821"/>
    <cellStyle name="20 % - Accent5 2 2" xfId="100"/>
    <cellStyle name="20 % - Accent5 2 2 10" xfId="898"/>
    <cellStyle name="20 % - Accent5 2 2 10 2" xfId="8761"/>
    <cellStyle name="20 % - Accent5 2 2 10 2 2" xfId="22905"/>
    <cellStyle name="20 % - Accent5 2 2 10 3" xfId="2473"/>
    <cellStyle name="20 % - Accent5 2 2 10 3 2" xfId="16620"/>
    <cellStyle name="20 % - Accent5 2 2 10 4" xfId="15048"/>
    <cellStyle name="20 % - Accent5 2 2 11" xfId="3258"/>
    <cellStyle name="20 % - Accent5 2 2 11 2" xfId="9546"/>
    <cellStyle name="20 % - Accent5 2 2 11 2 2" xfId="23690"/>
    <cellStyle name="20 % - Accent5 2 2 11 3" xfId="17405"/>
    <cellStyle name="20 % - Accent5 2 2 12" xfId="4043"/>
    <cellStyle name="20 % - Accent5 2 2 12 2" xfId="10331"/>
    <cellStyle name="20 % - Accent5 2 2 12 2 2" xfId="24475"/>
    <cellStyle name="20 % - Accent5 2 2 12 3" xfId="18190"/>
    <cellStyle name="20 % - Accent5 2 2 13" xfId="4832"/>
    <cellStyle name="20 % - Accent5 2 2 13 2" xfId="11120"/>
    <cellStyle name="20 % - Accent5 2 2 13 2 2" xfId="25264"/>
    <cellStyle name="20 % - Accent5 2 2 13 3" xfId="18979"/>
    <cellStyle name="20 % - Accent5 2 2 14" xfId="5621"/>
    <cellStyle name="20 % - Accent5 2 2 14 2" xfId="11906"/>
    <cellStyle name="20 % - Accent5 2 2 14 2 2" xfId="26050"/>
    <cellStyle name="20 % - Accent5 2 2 14 3" xfId="19765"/>
    <cellStyle name="20 % - Accent5 2 2 15" xfId="6407"/>
    <cellStyle name="20 % - Accent5 2 2 15 2" xfId="12692"/>
    <cellStyle name="20 % - Accent5 2 2 15 2 2" xfId="26836"/>
    <cellStyle name="20 % - Accent5 2 2 15 3" xfId="20551"/>
    <cellStyle name="20 % - Accent5 2 2 16" xfId="7191"/>
    <cellStyle name="20 % - Accent5 2 2 16 2" xfId="13476"/>
    <cellStyle name="20 % - Accent5 2 2 16 2 2" xfId="27620"/>
    <cellStyle name="20 % - Accent5 2 2 16 3" xfId="21335"/>
    <cellStyle name="20 % - Accent5 2 2 17" xfId="7976"/>
    <cellStyle name="20 % - Accent5 2 2 17 2" xfId="22120"/>
    <cellStyle name="20 % - Accent5 2 2 18" xfId="1688"/>
    <cellStyle name="20 % - Accent5 2 2 18 2" xfId="15835"/>
    <cellStyle name="20 % - Accent5 2 2 19" xfId="14263"/>
    <cellStyle name="20 % - Accent5 2 2 2" xfId="131"/>
    <cellStyle name="20 % - Accent5 2 2 2 10" xfId="7219"/>
    <cellStyle name="20 % - Accent5 2 2 2 10 2" xfId="13504"/>
    <cellStyle name="20 % - Accent5 2 2 2 10 2 2" xfId="27648"/>
    <cellStyle name="20 % - Accent5 2 2 2 10 3" xfId="21363"/>
    <cellStyle name="20 % - Accent5 2 2 2 11" xfId="8004"/>
    <cellStyle name="20 % - Accent5 2 2 2 11 2" xfId="22148"/>
    <cellStyle name="20 % - Accent5 2 2 2 12" xfId="1716"/>
    <cellStyle name="20 % - Accent5 2 2 2 12 2" xfId="15863"/>
    <cellStyle name="20 % - Accent5 2 2 2 13" xfId="14291"/>
    <cellStyle name="20 % - Accent5 2 2 2 2" xfId="327"/>
    <cellStyle name="20 % - Accent5 2 2 2 2 10" xfId="8200"/>
    <cellStyle name="20 % - Accent5 2 2 2 2 10 2" xfId="22344"/>
    <cellStyle name="20 % - Accent5 2 2 2 2 11" xfId="1912"/>
    <cellStyle name="20 % - Accent5 2 2 2 2 11 2" xfId="16059"/>
    <cellStyle name="20 % - Accent5 2 2 2 2 12" xfId="14487"/>
    <cellStyle name="20 % - Accent5 2 2 2 2 2" xfId="724"/>
    <cellStyle name="20 % - Accent5 2 2 2 2 2 10" xfId="2304"/>
    <cellStyle name="20 % - Accent5 2 2 2 2 2 10 2" xfId="16451"/>
    <cellStyle name="20 % - Accent5 2 2 2 2 2 11" xfId="14879"/>
    <cellStyle name="20 % - Accent5 2 2 2 2 2 2" xfId="1514"/>
    <cellStyle name="20 % - Accent5 2 2 2 2 2 2 2" xfId="9377"/>
    <cellStyle name="20 % - Accent5 2 2 2 2 2 2 2 2" xfId="23521"/>
    <cellStyle name="20 % - Accent5 2 2 2 2 2 2 3" xfId="3089"/>
    <cellStyle name="20 % - Accent5 2 2 2 2 2 2 3 2" xfId="17236"/>
    <cellStyle name="20 % - Accent5 2 2 2 2 2 2 4" xfId="15664"/>
    <cellStyle name="20 % - Accent5 2 2 2 2 2 3" xfId="3874"/>
    <cellStyle name="20 % - Accent5 2 2 2 2 2 3 2" xfId="10162"/>
    <cellStyle name="20 % - Accent5 2 2 2 2 2 3 2 2" xfId="24306"/>
    <cellStyle name="20 % - Accent5 2 2 2 2 2 3 3" xfId="18021"/>
    <cellStyle name="20 % - Accent5 2 2 2 2 2 4" xfId="4659"/>
    <cellStyle name="20 % - Accent5 2 2 2 2 2 4 2" xfId="10947"/>
    <cellStyle name="20 % - Accent5 2 2 2 2 2 4 2 2" xfId="25091"/>
    <cellStyle name="20 % - Accent5 2 2 2 2 2 4 3" xfId="18806"/>
    <cellStyle name="20 % - Accent5 2 2 2 2 2 5" xfId="5448"/>
    <cellStyle name="20 % - Accent5 2 2 2 2 2 5 2" xfId="11736"/>
    <cellStyle name="20 % - Accent5 2 2 2 2 2 5 2 2" xfId="25880"/>
    <cellStyle name="20 % - Accent5 2 2 2 2 2 5 3" xfId="19595"/>
    <cellStyle name="20 % - Accent5 2 2 2 2 2 6" xfId="6237"/>
    <cellStyle name="20 % - Accent5 2 2 2 2 2 6 2" xfId="12522"/>
    <cellStyle name="20 % - Accent5 2 2 2 2 2 6 2 2" xfId="26666"/>
    <cellStyle name="20 % - Accent5 2 2 2 2 2 6 3" xfId="20381"/>
    <cellStyle name="20 % - Accent5 2 2 2 2 2 7" xfId="7023"/>
    <cellStyle name="20 % - Accent5 2 2 2 2 2 7 2" xfId="13308"/>
    <cellStyle name="20 % - Accent5 2 2 2 2 2 7 2 2" xfId="27452"/>
    <cellStyle name="20 % - Accent5 2 2 2 2 2 7 3" xfId="21167"/>
    <cellStyle name="20 % - Accent5 2 2 2 2 2 8" xfId="7807"/>
    <cellStyle name="20 % - Accent5 2 2 2 2 2 8 2" xfId="14092"/>
    <cellStyle name="20 % - Accent5 2 2 2 2 2 8 2 2" xfId="28236"/>
    <cellStyle name="20 % - Accent5 2 2 2 2 2 8 3" xfId="21951"/>
    <cellStyle name="20 % - Accent5 2 2 2 2 2 9" xfId="8592"/>
    <cellStyle name="20 % - Accent5 2 2 2 2 2 9 2" xfId="22736"/>
    <cellStyle name="20 % - Accent5 2 2 2 2 3" xfId="1122"/>
    <cellStyle name="20 % - Accent5 2 2 2 2 3 2" xfId="8985"/>
    <cellStyle name="20 % - Accent5 2 2 2 2 3 2 2" xfId="23129"/>
    <cellStyle name="20 % - Accent5 2 2 2 2 3 3" xfId="2697"/>
    <cellStyle name="20 % - Accent5 2 2 2 2 3 3 2" xfId="16844"/>
    <cellStyle name="20 % - Accent5 2 2 2 2 3 4" xfId="15272"/>
    <cellStyle name="20 % - Accent5 2 2 2 2 4" xfId="3482"/>
    <cellStyle name="20 % - Accent5 2 2 2 2 4 2" xfId="9770"/>
    <cellStyle name="20 % - Accent5 2 2 2 2 4 2 2" xfId="23914"/>
    <cellStyle name="20 % - Accent5 2 2 2 2 4 3" xfId="17629"/>
    <cellStyle name="20 % - Accent5 2 2 2 2 5" xfId="4267"/>
    <cellStyle name="20 % - Accent5 2 2 2 2 5 2" xfId="10555"/>
    <cellStyle name="20 % - Accent5 2 2 2 2 5 2 2" xfId="24699"/>
    <cellStyle name="20 % - Accent5 2 2 2 2 5 3" xfId="18414"/>
    <cellStyle name="20 % - Accent5 2 2 2 2 6" xfId="5056"/>
    <cellStyle name="20 % - Accent5 2 2 2 2 6 2" xfId="11344"/>
    <cellStyle name="20 % - Accent5 2 2 2 2 6 2 2" xfId="25488"/>
    <cellStyle name="20 % - Accent5 2 2 2 2 6 3" xfId="19203"/>
    <cellStyle name="20 % - Accent5 2 2 2 2 7" xfId="5845"/>
    <cellStyle name="20 % - Accent5 2 2 2 2 7 2" xfId="12130"/>
    <cellStyle name="20 % - Accent5 2 2 2 2 7 2 2" xfId="26274"/>
    <cellStyle name="20 % - Accent5 2 2 2 2 7 3" xfId="19989"/>
    <cellStyle name="20 % - Accent5 2 2 2 2 8" xfId="6631"/>
    <cellStyle name="20 % - Accent5 2 2 2 2 8 2" xfId="12916"/>
    <cellStyle name="20 % - Accent5 2 2 2 2 8 2 2" xfId="27060"/>
    <cellStyle name="20 % - Accent5 2 2 2 2 8 3" xfId="20775"/>
    <cellStyle name="20 % - Accent5 2 2 2 2 9" xfId="7415"/>
    <cellStyle name="20 % - Accent5 2 2 2 2 9 2" xfId="13700"/>
    <cellStyle name="20 % - Accent5 2 2 2 2 9 2 2" xfId="27844"/>
    <cellStyle name="20 % - Accent5 2 2 2 2 9 3" xfId="21559"/>
    <cellStyle name="20 % - Accent5 2 2 2 3" xfId="528"/>
    <cellStyle name="20 % - Accent5 2 2 2 3 10" xfId="2108"/>
    <cellStyle name="20 % - Accent5 2 2 2 3 10 2" xfId="16255"/>
    <cellStyle name="20 % - Accent5 2 2 2 3 11" xfId="14683"/>
    <cellStyle name="20 % - Accent5 2 2 2 3 2" xfId="1318"/>
    <cellStyle name="20 % - Accent5 2 2 2 3 2 2" xfId="9181"/>
    <cellStyle name="20 % - Accent5 2 2 2 3 2 2 2" xfId="23325"/>
    <cellStyle name="20 % - Accent5 2 2 2 3 2 3" xfId="2893"/>
    <cellStyle name="20 % - Accent5 2 2 2 3 2 3 2" xfId="17040"/>
    <cellStyle name="20 % - Accent5 2 2 2 3 2 4" xfId="15468"/>
    <cellStyle name="20 % - Accent5 2 2 2 3 3" xfId="3678"/>
    <cellStyle name="20 % - Accent5 2 2 2 3 3 2" xfId="9966"/>
    <cellStyle name="20 % - Accent5 2 2 2 3 3 2 2" xfId="24110"/>
    <cellStyle name="20 % - Accent5 2 2 2 3 3 3" xfId="17825"/>
    <cellStyle name="20 % - Accent5 2 2 2 3 4" xfId="4463"/>
    <cellStyle name="20 % - Accent5 2 2 2 3 4 2" xfId="10751"/>
    <cellStyle name="20 % - Accent5 2 2 2 3 4 2 2" xfId="24895"/>
    <cellStyle name="20 % - Accent5 2 2 2 3 4 3" xfId="18610"/>
    <cellStyle name="20 % - Accent5 2 2 2 3 5" xfId="5252"/>
    <cellStyle name="20 % - Accent5 2 2 2 3 5 2" xfId="11540"/>
    <cellStyle name="20 % - Accent5 2 2 2 3 5 2 2" xfId="25684"/>
    <cellStyle name="20 % - Accent5 2 2 2 3 5 3" xfId="19399"/>
    <cellStyle name="20 % - Accent5 2 2 2 3 6" xfId="6041"/>
    <cellStyle name="20 % - Accent5 2 2 2 3 6 2" xfId="12326"/>
    <cellStyle name="20 % - Accent5 2 2 2 3 6 2 2" xfId="26470"/>
    <cellStyle name="20 % - Accent5 2 2 2 3 6 3" xfId="20185"/>
    <cellStyle name="20 % - Accent5 2 2 2 3 7" xfId="6827"/>
    <cellStyle name="20 % - Accent5 2 2 2 3 7 2" xfId="13112"/>
    <cellStyle name="20 % - Accent5 2 2 2 3 7 2 2" xfId="27256"/>
    <cellStyle name="20 % - Accent5 2 2 2 3 7 3" xfId="20971"/>
    <cellStyle name="20 % - Accent5 2 2 2 3 8" xfId="7611"/>
    <cellStyle name="20 % - Accent5 2 2 2 3 8 2" xfId="13896"/>
    <cellStyle name="20 % - Accent5 2 2 2 3 8 2 2" xfId="28040"/>
    <cellStyle name="20 % - Accent5 2 2 2 3 8 3" xfId="21755"/>
    <cellStyle name="20 % - Accent5 2 2 2 3 9" xfId="8396"/>
    <cellStyle name="20 % - Accent5 2 2 2 3 9 2" xfId="22540"/>
    <cellStyle name="20 % - Accent5 2 2 2 4" xfId="926"/>
    <cellStyle name="20 % - Accent5 2 2 2 4 2" xfId="8789"/>
    <cellStyle name="20 % - Accent5 2 2 2 4 2 2" xfId="22933"/>
    <cellStyle name="20 % - Accent5 2 2 2 4 3" xfId="2501"/>
    <cellStyle name="20 % - Accent5 2 2 2 4 3 2" xfId="16648"/>
    <cellStyle name="20 % - Accent5 2 2 2 4 4" xfId="15076"/>
    <cellStyle name="20 % - Accent5 2 2 2 5" xfId="3286"/>
    <cellStyle name="20 % - Accent5 2 2 2 5 2" xfId="9574"/>
    <cellStyle name="20 % - Accent5 2 2 2 5 2 2" xfId="23718"/>
    <cellStyle name="20 % - Accent5 2 2 2 5 3" xfId="17433"/>
    <cellStyle name="20 % - Accent5 2 2 2 6" xfId="4071"/>
    <cellStyle name="20 % - Accent5 2 2 2 6 2" xfId="10359"/>
    <cellStyle name="20 % - Accent5 2 2 2 6 2 2" xfId="24503"/>
    <cellStyle name="20 % - Accent5 2 2 2 6 3" xfId="18218"/>
    <cellStyle name="20 % - Accent5 2 2 2 7" xfId="4860"/>
    <cellStyle name="20 % - Accent5 2 2 2 7 2" xfId="11148"/>
    <cellStyle name="20 % - Accent5 2 2 2 7 2 2" xfId="25292"/>
    <cellStyle name="20 % - Accent5 2 2 2 7 3" xfId="19007"/>
    <cellStyle name="20 % - Accent5 2 2 2 8" xfId="5649"/>
    <cellStyle name="20 % - Accent5 2 2 2 8 2" xfId="11934"/>
    <cellStyle name="20 % - Accent5 2 2 2 8 2 2" xfId="26078"/>
    <cellStyle name="20 % - Accent5 2 2 2 8 3" xfId="19793"/>
    <cellStyle name="20 % - Accent5 2 2 2 9" xfId="6435"/>
    <cellStyle name="20 % - Accent5 2 2 2 9 2" xfId="12720"/>
    <cellStyle name="20 % - Accent5 2 2 2 9 2 2" xfId="26864"/>
    <cellStyle name="20 % - Accent5 2 2 2 9 3" xfId="20579"/>
    <cellStyle name="20 % - Accent5 2 2 3" xfId="159"/>
    <cellStyle name="20 % - Accent5 2 2 3 10" xfId="7247"/>
    <cellStyle name="20 % - Accent5 2 2 3 10 2" xfId="13532"/>
    <cellStyle name="20 % - Accent5 2 2 3 10 2 2" xfId="27676"/>
    <cellStyle name="20 % - Accent5 2 2 3 10 3" xfId="21391"/>
    <cellStyle name="20 % - Accent5 2 2 3 11" xfId="8032"/>
    <cellStyle name="20 % - Accent5 2 2 3 11 2" xfId="22176"/>
    <cellStyle name="20 % - Accent5 2 2 3 12" xfId="1744"/>
    <cellStyle name="20 % - Accent5 2 2 3 12 2" xfId="15891"/>
    <cellStyle name="20 % - Accent5 2 2 3 13" xfId="14319"/>
    <cellStyle name="20 % - Accent5 2 2 3 2" xfId="355"/>
    <cellStyle name="20 % - Accent5 2 2 3 2 10" xfId="8228"/>
    <cellStyle name="20 % - Accent5 2 2 3 2 10 2" xfId="22372"/>
    <cellStyle name="20 % - Accent5 2 2 3 2 11" xfId="1940"/>
    <cellStyle name="20 % - Accent5 2 2 3 2 11 2" xfId="16087"/>
    <cellStyle name="20 % - Accent5 2 2 3 2 12" xfId="14515"/>
    <cellStyle name="20 % - Accent5 2 2 3 2 2" xfId="752"/>
    <cellStyle name="20 % - Accent5 2 2 3 2 2 10" xfId="2332"/>
    <cellStyle name="20 % - Accent5 2 2 3 2 2 10 2" xfId="16479"/>
    <cellStyle name="20 % - Accent5 2 2 3 2 2 11" xfId="14907"/>
    <cellStyle name="20 % - Accent5 2 2 3 2 2 2" xfId="1542"/>
    <cellStyle name="20 % - Accent5 2 2 3 2 2 2 2" xfId="9405"/>
    <cellStyle name="20 % - Accent5 2 2 3 2 2 2 2 2" xfId="23549"/>
    <cellStyle name="20 % - Accent5 2 2 3 2 2 2 3" xfId="3117"/>
    <cellStyle name="20 % - Accent5 2 2 3 2 2 2 3 2" xfId="17264"/>
    <cellStyle name="20 % - Accent5 2 2 3 2 2 2 4" xfId="15692"/>
    <cellStyle name="20 % - Accent5 2 2 3 2 2 3" xfId="3902"/>
    <cellStyle name="20 % - Accent5 2 2 3 2 2 3 2" xfId="10190"/>
    <cellStyle name="20 % - Accent5 2 2 3 2 2 3 2 2" xfId="24334"/>
    <cellStyle name="20 % - Accent5 2 2 3 2 2 3 3" xfId="18049"/>
    <cellStyle name="20 % - Accent5 2 2 3 2 2 4" xfId="4687"/>
    <cellStyle name="20 % - Accent5 2 2 3 2 2 4 2" xfId="10975"/>
    <cellStyle name="20 % - Accent5 2 2 3 2 2 4 2 2" xfId="25119"/>
    <cellStyle name="20 % - Accent5 2 2 3 2 2 4 3" xfId="18834"/>
    <cellStyle name="20 % - Accent5 2 2 3 2 2 5" xfId="5476"/>
    <cellStyle name="20 % - Accent5 2 2 3 2 2 5 2" xfId="11764"/>
    <cellStyle name="20 % - Accent5 2 2 3 2 2 5 2 2" xfId="25908"/>
    <cellStyle name="20 % - Accent5 2 2 3 2 2 5 3" xfId="19623"/>
    <cellStyle name="20 % - Accent5 2 2 3 2 2 6" xfId="6265"/>
    <cellStyle name="20 % - Accent5 2 2 3 2 2 6 2" xfId="12550"/>
    <cellStyle name="20 % - Accent5 2 2 3 2 2 6 2 2" xfId="26694"/>
    <cellStyle name="20 % - Accent5 2 2 3 2 2 6 3" xfId="20409"/>
    <cellStyle name="20 % - Accent5 2 2 3 2 2 7" xfId="7051"/>
    <cellStyle name="20 % - Accent5 2 2 3 2 2 7 2" xfId="13336"/>
    <cellStyle name="20 % - Accent5 2 2 3 2 2 7 2 2" xfId="27480"/>
    <cellStyle name="20 % - Accent5 2 2 3 2 2 7 3" xfId="21195"/>
    <cellStyle name="20 % - Accent5 2 2 3 2 2 8" xfId="7835"/>
    <cellStyle name="20 % - Accent5 2 2 3 2 2 8 2" xfId="14120"/>
    <cellStyle name="20 % - Accent5 2 2 3 2 2 8 2 2" xfId="28264"/>
    <cellStyle name="20 % - Accent5 2 2 3 2 2 8 3" xfId="21979"/>
    <cellStyle name="20 % - Accent5 2 2 3 2 2 9" xfId="8620"/>
    <cellStyle name="20 % - Accent5 2 2 3 2 2 9 2" xfId="22764"/>
    <cellStyle name="20 % - Accent5 2 2 3 2 3" xfId="1150"/>
    <cellStyle name="20 % - Accent5 2 2 3 2 3 2" xfId="9013"/>
    <cellStyle name="20 % - Accent5 2 2 3 2 3 2 2" xfId="23157"/>
    <cellStyle name="20 % - Accent5 2 2 3 2 3 3" xfId="2725"/>
    <cellStyle name="20 % - Accent5 2 2 3 2 3 3 2" xfId="16872"/>
    <cellStyle name="20 % - Accent5 2 2 3 2 3 4" xfId="15300"/>
    <cellStyle name="20 % - Accent5 2 2 3 2 4" xfId="3510"/>
    <cellStyle name="20 % - Accent5 2 2 3 2 4 2" xfId="9798"/>
    <cellStyle name="20 % - Accent5 2 2 3 2 4 2 2" xfId="23942"/>
    <cellStyle name="20 % - Accent5 2 2 3 2 4 3" xfId="17657"/>
    <cellStyle name="20 % - Accent5 2 2 3 2 5" xfId="4295"/>
    <cellStyle name="20 % - Accent5 2 2 3 2 5 2" xfId="10583"/>
    <cellStyle name="20 % - Accent5 2 2 3 2 5 2 2" xfId="24727"/>
    <cellStyle name="20 % - Accent5 2 2 3 2 5 3" xfId="18442"/>
    <cellStyle name="20 % - Accent5 2 2 3 2 6" xfId="5084"/>
    <cellStyle name="20 % - Accent5 2 2 3 2 6 2" xfId="11372"/>
    <cellStyle name="20 % - Accent5 2 2 3 2 6 2 2" xfId="25516"/>
    <cellStyle name="20 % - Accent5 2 2 3 2 6 3" xfId="19231"/>
    <cellStyle name="20 % - Accent5 2 2 3 2 7" xfId="5873"/>
    <cellStyle name="20 % - Accent5 2 2 3 2 7 2" xfId="12158"/>
    <cellStyle name="20 % - Accent5 2 2 3 2 7 2 2" xfId="26302"/>
    <cellStyle name="20 % - Accent5 2 2 3 2 7 3" xfId="20017"/>
    <cellStyle name="20 % - Accent5 2 2 3 2 8" xfId="6659"/>
    <cellStyle name="20 % - Accent5 2 2 3 2 8 2" xfId="12944"/>
    <cellStyle name="20 % - Accent5 2 2 3 2 8 2 2" xfId="27088"/>
    <cellStyle name="20 % - Accent5 2 2 3 2 8 3" xfId="20803"/>
    <cellStyle name="20 % - Accent5 2 2 3 2 9" xfId="7443"/>
    <cellStyle name="20 % - Accent5 2 2 3 2 9 2" xfId="13728"/>
    <cellStyle name="20 % - Accent5 2 2 3 2 9 2 2" xfId="27872"/>
    <cellStyle name="20 % - Accent5 2 2 3 2 9 3" xfId="21587"/>
    <cellStyle name="20 % - Accent5 2 2 3 3" xfId="556"/>
    <cellStyle name="20 % - Accent5 2 2 3 3 10" xfId="2136"/>
    <cellStyle name="20 % - Accent5 2 2 3 3 10 2" xfId="16283"/>
    <cellStyle name="20 % - Accent5 2 2 3 3 11" xfId="14711"/>
    <cellStyle name="20 % - Accent5 2 2 3 3 2" xfId="1346"/>
    <cellStyle name="20 % - Accent5 2 2 3 3 2 2" xfId="9209"/>
    <cellStyle name="20 % - Accent5 2 2 3 3 2 2 2" xfId="23353"/>
    <cellStyle name="20 % - Accent5 2 2 3 3 2 3" xfId="2921"/>
    <cellStyle name="20 % - Accent5 2 2 3 3 2 3 2" xfId="17068"/>
    <cellStyle name="20 % - Accent5 2 2 3 3 2 4" xfId="15496"/>
    <cellStyle name="20 % - Accent5 2 2 3 3 3" xfId="3706"/>
    <cellStyle name="20 % - Accent5 2 2 3 3 3 2" xfId="9994"/>
    <cellStyle name="20 % - Accent5 2 2 3 3 3 2 2" xfId="24138"/>
    <cellStyle name="20 % - Accent5 2 2 3 3 3 3" xfId="17853"/>
    <cellStyle name="20 % - Accent5 2 2 3 3 4" xfId="4491"/>
    <cellStyle name="20 % - Accent5 2 2 3 3 4 2" xfId="10779"/>
    <cellStyle name="20 % - Accent5 2 2 3 3 4 2 2" xfId="24923"/>
    <cellStyle name="20 % - Accent5 2 2 3 3 4 3" xfId="18638"/>
    <cellStyle name="20 % - Accent5 2 2 3 3 5" xfId="5280"/>
    <cellStyle name="20 % - Accent5 2 2 3 3 5 2" xfId="11568"/>
    <cellStyle name="20 % - Accent5 2 2 3 3 5 2 2" xfId="25712"/>
    <cellStyle name="20 % - Accent5 2 2 3 3 5 3" xfId="19427"/>
    <cellStyle name="20 % - Accent5 2 2 3 3 6" xfId="6069"/>
    <cellStyle name="20 % - Accent5 2 2 3 3 6 2" xfId="12354"/>
    <cellStyle name="20 % - Accent5 2 2 3 3 6 2 2" xfId="26498"/>
    <cellStyle name="20 % - Accent5 2 2 3 3 6 3" xfId="20213"/>
    <cellStyle name="20 % - Accent5 2 2 3 3 7" xfId="6855"/>
    <cellStyle name="20 % - Accent5 2 2 3 3 7 2" xfId="13140"/>
    <cellStyle name="20 % - Accent5 2 2 3 3 7 2 2" xfId="27284"/>
    <cellStyle name="20 % - Accent5 2 2 3 3 7 3" xfId="20999"/>
    <cellStyle name="20 % - Accent5 2 2 3 3 8" xfId="7639"/>
    <cellStyle name="20 % - Accent5 2 2 3 3 8 2" xfId="13924"/>
    <cellStyle name="20 % - Accent5 2 2 3 3 8 2 2" xfId="28068"/>
    <cellStyle name="20 % - Accent5 2 2 3 3 8 3" xfId="21783"/>
    <cellStyle name="20 % - Accent5 2 2 3 3 9" xfId="8424"/>
    <cellStyle name="20 % - Accent5 2 2 3 3 9 2" xfId="22568"/>
    <cellStyle name="20 % - Accent5 2 2 3 4" xfId="954"/>
    <cellStyle name="20 % - Accent5 2 2 3 4 2" xfId="8817"/>
    <cellStyle name="20 % - Accent5 2 2 3 4 2 2" xfId="22961"/>
    <cellStyle name="20 % - Accent5 2 2 3 4 3" xfId="2529"/>
    <cellStyle name="20 % - Accent5 2 2 3 4 3 2" xfId="16676"/>
    <cellStyle name="20 % - Accent5 2 2 3 4 4" xfId="15104"/>
    <cellStyle name="20 % - Accent5 2 2 3 5" xfId="3314"/>
    <cellStyle name="20 % - Accent5 2 2 3 5 2" xfId="9602"/>
    <cellStyle name="20 % - Accent5 2 2 3 5 2 2" xfId="23746"/>
    <cellStyle name="20 % - Accent5 2 2 3 5 3" xfId="17461"/>
    <cellStyle name="20 % - Accent5 2 2 3 6" xfId="4099"/>
    <cellStyle name="20 % - Accent5 2 2 3 6 2" xfId="10387"/>
    <cellStyle name="20 % - Accent5 2 2 3 6 2 2" xfId="24531"/>
    <cellStyle name="20 % - Accent5 2 2 3 6 3" xfId="18246"/>
    <cellStyle name="20 % - Accent5 2 2 3 7" xfId="4888"/>
    <cellStyle name="20 % - Accent5 2 2 3 7 2" xfId="11176"/>
    <cellStyle name="20 % - Accent5 2 2 3 7 2 2" xfId="25320"/>
    <cellStyle name="20 % - Accent5 2 2 3 7 3" xfId="19035"/>
    <cellStyle name="20 % - Accent5 2 2 3 8" xfId="5677"/>
    <cellStyle name="20 % - Accent5 2 2 3 8 2" xfId="11962"/>
    <cellStyle name="20 % - Accent5 2 2 3 8 2 2" xfId="26106"/>
    <cellStyle name="20 % - Accent5 2 2 3 8 3" xfId="19821"/>
    <cellStyle name="20 % - Accent5 2 2 3 9" xfId="6463"/>
    <cellStyle name="20 % - Accent5 2 2 3 9 2" xfId="12748"/>
    <cellStyle name="20 % - Accent5 2 2 3 9 2 2" xfId="26892"/>
    <cellStyle name="20 % - Accent5 2 2 3 9 3" xfId="20607"/>
    <cellStyle name="20 % - Accent5 2 2 4" xfId="187"/>
    <cellStyle name="20 % - Accent5 2 2 4 10" xfId="7275"/>
    <cellStyle name="20 % - Accent5 2 2 4 10 2" xfId="13560"/>
    <cellStyle name="20 % - Accent5 2 2 4 10 2 2" xfId="27704"/>
    <cellStyle name="20 % - Accent5 2 2 4 10 3" xfId="21419"/>
    <cellStyle name="20 % - Accent5 2 2 4 11" xfId="8060"/>
    <cellStyle name="20 % - Accent5 2 2 4 11 2" xfId="22204"/>
    <cellStyle name="20 % - Accent5 2 2 4 12" xfId="1772"/>
    <cellStyle name="20 % - Accent5 2 2 4 12 2" xfId="15919"/>
    <cellStyle name="20 % - Accent5 2 2 4 13" xfId="14347"/>
    <cellStyle name="20 % - Accent5 2 2 4 2" xfId="383"/>
    <cellStyle name="20 % - Accent5 2 2 4 2 10" xfId="8256"/>
    <cellStyle name="20 % - Accent5 2 2 4 2 10 2" xfId="22400"/>
    <cellStyle name="20 % - Accent5 2 2 4 2 11" xfId="1968"/>
    <cellStyle name="20 % - Accent5 2 2 4 2 11 2" xfId="16115"/>
    <cellStyle name="20 % - Accent5 2 2 4 2 12" xfId="14543"/>
    <cellStyle name="20 % - Accent5 2 2 4 2 2" xfId="780"/>
    <cellStyle name="20 % - Accent5 2 2 4 2 2 10" xfId="2360"/>
    <cellStyle name="20 % - Accent5 2 2 4 2 2 10 2" xfId="16507"/>
    <cellStyle name="20 % - Accent5 2 2 4 2 2 11" xfId="14935"/>
    <cellStyle name="20 % - Accent5 2 2 4 2 2 2" xfId="1570"/>
    <cellStyle name="20 % - Accent5 2 2 4 2 2 2 2" xfId="9433"/>
    <cellStyle name="20 % - Accent5 2 2 4 2 2 2 2 2" xfId="23577"/>
    <cellStyle name="20 % - Accent5 2 2 4 2 2 2 3" xfId="3145"/>
    <cellStyle name="20 % - Accent5 2 2 4 2 2 2 3 2" xfId="17292"/>
    <cellStyle name="20 % - Accent5 2 2 4 2 2 2 4" xfId="15720"/>
    <cellStyle name="20 % - Accent5 2 2 4 2 2 3" xfId="3930"/>
    <cellStyle name="20 % - Accent5 2 2 4 2 2 3 2" xfId="10218"/>
    <cellStyle name="20 % - Accent5 2 2 4 2 2 3 2 2" xfId="24362"/>
    <cellStyle name="20 % - Accent5 2 2 4 2 2 3 3" xfId="18077"/>
    <cellStyle name="20 % - Accent5 2 2 4 2 2 4" xfId="4715"/>
    <cellStyle name="20 % - Accent5 2 2 4 2 2 4 2" xfId="11003"/>
    <cellStyle name="20 % - Accent5 2 2 4 2 2 4 2 2" xfId="25147"/>
    <cellStyle name="20 % - Accent5 2 2 4 2 2 4 3" xfId="18862"/>
    <cellStyle name="20 % - Accent5 2 2 4 2 2 5" xfId="5504"/>
    <cellStyle name="20 % - Accent5 2 2 4 2 2 5 2" xfId="11792"/>
    <cellStyle name="20 % - Accent5 2 2 4 2 2 5 2 2" xfId="25936"/>
    <cellStyle name="20 % - Accent5 2 2 4 2 2 5 3" xfId="19651"/>
    <cellStyle name="20 % - Accent5 2 2 4 2 2 6" xfId="6293"/>
    <cellStyle name="20 % - Accent5 2 2 4 2 2 6 2" xfId="12578"/>
    <cellStyle name="20 % - Accent5 2 2 4 2 2 6 2 2" xfId="26722"/>
    <cellStyle name="20 % - Accent5 2 2 4 2 2 6 3" xfId="20437"/>
    <cellStyle name="20 % - Accent5 2 2 4 2 2 7" xfId="7079"/>
    <cellStyle name="20 % - Accent5 2 2 4 2 2 7 2" xfId="13364"/>
    <cellStyle name="20 % - Accent5 2 2 4 2 2 7 2 2" xfId="27508"/>
    <cellStyle name="20 % - Accent5 2 2 4 2 2 7 3" xfId="21223"/>
    <cellStyle name="20 % - Accent5 2 2 4 2 2 8" xfId="7863"/>
    <cellStyle name="20 % - Accent5 2 2 4 2 2 8 2" xfId="14148"/>
    <cellStyle name="20 % - Accent5 2 2 4 2 2 8 2 2" xfId="28292"/>
    <cellStyle name="20 % - Accent5 2 2 4 2 2 8 3" xfId="22007"/>
    <cellStyle name="20 % - Accent5 2 2 4 2 2 9" xfId="8648"/>
    <cellStyle name="20 % - Accent5 2 2 4 2 2 9 2" xfId="22792"/>
    <cellStyle name="20 % - Accent5 2 2 4 2 3" xfId="1178"/>
    <cellStyle name="20 % - Accent5 2 2 4 2 3 2" xfId="9041"/>
    <cellStyle name="20 % - Accent5 2 2 4 2 3 2 2" xfId="23185"/>
    <cellStyle name="20 % - Accent5 2 2 4 2 3 3" xfId="2753"/>
    <cellStyle name="20 % - Accent5 2 2 4 2 3 3 2" xfId="16900"/>
    <cellStyle name="20 % - Accent5 2 2 4 2 3 4" xfId="15328"/>
    <cellStyle name="20 % - Accent5 2 2 4 2 4" xfId="3538"/>
    <cellStyle name="20 % - Accent5 2 2 4 2 4 2" xfId="9826"/>
    <cellStyle name="20 % - Accent5 2 2 4 2 4 2 2" xfId="23970"/>
    <cellStyle name="20 % - Accent5 2 2 4 2 4 3" xfId="17685"/>
    <cellStyle name="20 % - Accent5 2 2 4 2 5" xfId="4323"/>
    <cellStyle name="20 % - Accent5 2 2 4 2 5 2" xfId="10611"/>
    <cellStyle name="20 % - Accent5 2 2 4 2 5 2 2" xfId="24755"/>
    <cellStyle name="20 % - Accent5 2 2 4 2 5 3" xfId="18470"/>
    <cellStyle name="20 % - Accent5 2 2 4 2 6" xfId="5112"/>
    <cellStyle name="20 % - Accent5 2 2 4 2 6 2" xfId="11400"/>
    <cellStyle name="20 % - Accent5 2 2 4 2 6 2 2" xfId="25544"/>
    <cellStyle name="20 % - Accent5 2 2 4 2 6 3" xfId="19259"/>
    <cellStyle name="20 % - Accent5 2 2 4 2 7" xfId="5901"/>
    <cellStyle name="20 % - Accent5 2 2 4 2 7 2" xfId="12186"/>
    <cellStyle name="20 % - Accent5 2 2 4 2 7 2 2" xfId="26330"/>
    <cellStyle name="20 % - Accent5 2 2 4 2 7 3" xfId="20045"/>
    <cellStyle name="20 % - Accent5 2 2 4 2 8" xfId="6687"/>
    <cellStyle name="20 % - Accent5 2 2 4 2 8 2" xfId="12972"/>
    <cellStyle name="20 % - Accent5 2 2 4 2 8 2 2" xfId="27116"/>
    <cellStyle name="20 % - Accent5 2 2 4 2 8 3" xfId="20831"/>
    <cellStyle name="20 % - Accent5 2 2 4 2 9" xfId="7471"/>
    <cellStyle name="20 % - Accent5 2 2 4 2 9 2" xfId="13756"/>
    <cellStyle name="20 % - Accent5 2 2 4 2 9 2 2" xfId="27900"/>
    <cellStyle name="20 % - Accent5 2 2 4 2 9 3" xfId="21615"/>
    <cellStyle name="20 % - Accent5 2 2 4 3" xfId="584"/>
    <cellStyle name="20 % - Accent5 2 2 4 3 10" xfId="2164"/>
    <cellStyle name="20 % - Accent5 2 2 4 3 10 2" xfId="16311"/>
    <cellStyle name="20 % - Accent5 2 2 4 3 11" xfId="14739"/>
    <cellStyle name="20 % - Accent5 2 2 4 3 2" xfId="1374"/>
    <cellStyle name="20 % - Accent5 2 2 4 3 2 2" xfId="9237"/>
    <cellStyle name="20 % - Accent5 2 2 4 3 2 2 2" xfId="23381"/>
    <cellStyle name="20 % - Accent5 2 2 4 3 2 3" xfId="2949"/>
    <cellStyle name="20 % - Accent5 2 2 4 3 2 3 2" xfId="17096"/>
    <cellStyle name="20 % - Accent5 2 2 4 3 2 4" xfId="15524"/>
    <cellStyle name="20 % - Accent5 2 2 4 3 3" xfId="3734"/>
    <cellStyle name="20 % - Accent5 2 2 4 3 3 2" xfId="10022"/>
    <cellStyle name="20 % - Accent5 2 2 4 3 3 2 2" xfId="24166"/>
    <cellStyle name="20 % - Accent5 2 2 4 3 3 3" xfId="17881"/>
    <cellStyle name="20 % - Accent5 2 2 4 3 4" xfId="4519"/>
    <cellStyle name="20 % - Accent5 2 2 4 3 4 2" xfId="10807"/>
    <cellStyle name="20 % - Accent5 2 2 4 3 4 2 2" xfId="24951"/>
    <cellStyle name="20 % - Accent5 2 2 4 3 4 3" xfId="18666"/>
    <cellStyle name="20 % - Accent5 2 2 4 3 5" xfId="5308"/>
    <cellStyle name="20 % - Accent5 2 2 4 3 5 2" xfId="11596"/>
    <cellStyle name="20 % - Accent5 2 2 4 3 5 2 2" xfId="25740"/>
    <cellStyle name="20 % - Accent5 2 2 4 3 5 3" xfId="19455"/>
    <cellStyle name="20 % - Accent5 2 2 4 3 6" xfId="6097"/>
    <cellStyle name="20 % - Accent5 2 2 4 3 6 2" xfId="12382"/>
    <cellStyle name="20 % - Accent5 2 2 4 3 6 2 2" xfId="26526"/>
    <cellStyle name="20 % - Accent5 2 2 4 3 6 3" xfId="20241"/>
    <cellStyle name="20 % - Accent5 2 2 4 3 7" xfId="6883"/>
    <cellStyle name="20 % - Accent5 2 2 4 3 7 2" xfId="13168"/>
    <cellStyle name="20 % - Accent5 2 2 4 3 7 2 2" xfId="27312"/>
    <cellStyle name="20 % - Accent5 2 2 4 3 7 3" xfId="21027"/>
    <cellStyle name="20 % - Accent5 2 2 4 3 8" xfId="7667"/>
    <cellStyle name="20 % - Accent5 2 2 4 3 8 2" xfId="13952"/>
    <cellStyle name="20 % - Accent5 2 2 4 3 8 2 2" xfId="28096"/>
    <cellStyle name="20 % - Accent5 2 2 4 3 8 3" xfId="21811"/>
    <cellStyle name="20 % - Accent5 2 2 4 3 9" xfId="8452"/>
    <cellStyle name="20 % - Accent5 2 2 4 3 9 2" xfId="22596"/>
    <cellStyle name="20 % - Accent5 2 2 4 4" xfId="982"/>
    <cellStyle name="20 % - Accent5 2 2 4 4 2" xfId="8845"/>
    <cellStyle name="20 % - Accent5 2 2 4 4 2 2" xfId="22989"/>
    <cellStyle name="20 % - Accent5 2 2 4 4 3" xfId="2557"/>
    <cellStyle name="20 % - Accent5 2 2 4 4 3 2" xfId="16704"/>
    <cellStyle name="20 % - Accent5 2 2 4 4 4" xfId="15132"/>
    <cellStyle name="20 % - Accent5 2 2 4 5" xfId="3342"/>
    <cellStyle name="20 % - Accent5 2 2 4 5 2" xfId="9630"/>
    <cellStyle name="20 % - Accent5 2 2 4 5 2 2" xfId="23774"/>
    <cellStyle name="20 % - Accent5 2 2 4 5 3" xfId="17489"/>
    <cellStyle name="20 % - Accent5 2 2 4 6" xfId="4127"/>
    <cellStyle name="20 % - Accent5 2 2 4 6 2" xfId="10415"/>
    <cellStyle name="20 % - Accent5 2 2 4 6 2 2" xfId="24559"/>
    <cellStyle name="20 % - Accent5 2 2 4 6 3" xfId="18274"/>
    <cellStyle name="20 % - Accent5 2 2 4 7" xfId="4916"/>
    <cellStyle name="20 % - Accent5 2 2 4 7 2" xfId="11204"/>
    <cellStyle name="20 % - Accent5 2 2 4 7 2 2" xfId="25348"/>
    <cellStyle name="20 % - Accent5 2 2 4 7 3" xfId="19063"/>
    <cellStyle name="20 % - Accent5 2 2 4 8" xfId="5705"/>
    <cellStyle name="20 % - Accent5 2 2 4 8 2" xfId="11990"/>
    <cellStyle name="20 % - Accent5 2 2 4 8 2 2" xfId="26134"/>
    <cellStyle name="20 % - Accent5 2 2 4 8 3" xfId="19849"/>
    <cellStyle name="20 % - Accent5 2 2 4 9" xfId="6491"/>
    <cellStyle name="20 % - Accent5 2 2 4 9 2" xfId="12776"/>
    <cellStyle name="20 % - Accent5 2 2 4 9 2 2" xfId="26920"/>
    <cellStyle name="20 % - Accent5 2 2 4 9 3" xfId="20635"/>
    <cellStyle name="20 % - Accent5 2 2 5" xfId="215"/>
    <cellStyle name="20 % - Accent5 2 2 5 10" xfId="7303"/>
    <cellStyle name="20 % - Accent5 2 2 5 10 2" xfId="13588"/>
    <cellStyle name="20 % - Accent5 2 2 5 10 2 2" xfId="27732"/>
    <cellStyle name="20 % - Accent5 2 2 5 10 3" xfId="21447"/>
    <cellStyle name="20 % - Accent5 2 2 5 11" xfId="8088"/>
    <cellStyle name="20 % - Accent5 2 2 5 11 2" xfId="22232"/>
    <cellStyle name="20 % - Accent5 2 2 5 12" xfId="1800"/>
    <cellStyle name="20 % - Accent5 2 2 5 12 2" xfId="15947"/>
    <cellStyle name="20 % - Accent5 2 2 5 13" xfId="14375"/>
    <cellStyle name="20 % - Accent5 2 2 5 2" xfId="411"/>
    <cellStyle name="20 % - Accent5 2 2 5 2 10" xfId="8284"/>
    <cellStyle name="20 % - Accent5 2 2 5 2 10 2" xfId="22428"/>
    <cellStyle name="20 % - Accent5 2 2 5 2 11" xfId="1996"/>
    <cellStyle name="20 % - Accent5 2 2 5 2 11 2" xfId="16143"/>
    <cellStyle name="20 % - Accent5 2 2 5 2 12" xfId="14571"/>
    <cellStyle name="20 % - Accent5 2 2 5 2 2" xfId="808"/>
    <cellStyle name="20 % - Accent5 2 2 5 2 2 10" xfId="2388"/>
    <cellStyle name="20 % - Accent5 2 2 5 2 2 10 2" xfId="16535"/>
    <cellStyle name="20 % - Accent5 2 2 5 2 2 11" xfId="14963"/>
    <cellStyle name="20 % - Accent5 2 2 5 2 2 2" xfId="1598"/>
    <cellStyle name="20 % - Accent5 2 2 5 2 2 2 2" xfId="9461"/>
    <cellStyle name="20 % - Accent5 2 2 5 2 2 2 2 2" xfId="23605"/>
    <cellStyle name="20 % - Accent5 2 2 5 2 2 2 3" xfId="3173"/>
    <cellStyle name="20 % - Accent5 2 2 5 2 2 2 3 2" xfId="17320"/>
    <cellStyle name="20 % - Accent5 2 2 5 2 2 2 4" xfId="15748"/>
    <cellStyle name="20 % - Accent5 2 2 5 2 2 3" xfId="3958"/>
    <cellStyle name="20 % - Accent5 2 2 5 2 2 3 2" xfId="10246"/>
    <cellStyle name="20 % - Accent5 2 2 5 2 2 3 2 2" xfId="24390"/>
    <cellStyle name="20 % - Accent5 2 2 5 2 2 3 3" xfId="18105"/>
    <cellStyle name="20 % - Accent5 2 2 5 2 2 4" xfId="4743"/>
    <cellStyle name="20 % - Accent5 2 2 5 2 2 4 2" xfId="11031"/>
    <cellStyle name="20 % - Accent5 2 2 5 2 2 4 2 2" xfId="25175"/>
    <cellStyle name="20 % - Accent5 2 2 5 2 2 4 3" xfId="18890"/>
    <cellStyle name="20 % - Accent5 2 2 5 2 2 5" xfId="5532"/>
    <cellStyle name="20 % - Accent5 2 2 5 2 2 5 2" xfId="11820"/>
    <cellStyle name="20 % - Accent5 2 2 5 2 2 5 2 2" xfId="25964"/>
    <cellStyle name="20 % - Accent5 2 2 5 2 2 5 3" xfId="19679"/>
    <cellStyle name="20 % - Accent5 2 2 5 2 2 6" xfId="6321"/>
    <cellStyle name="20 % - Accent5 2 2 5 2 2 6 2" xfId="12606"/>
    <cellStyle name="20 % - Accent5 2 2 5 2 2 6 2 2" xfId="26750"/>
    <cellStyle name="20 % - Accent5 2 2 5 2 2 6 3" xfId="20465"/>
    <cellStyle name="20 % - Accent5 2 2 5 2 2 7" xfId="7107"/>
    <cellStyle name="20 % - Accent5 2 2 5 2 2 7 2" xfId="13392"/>
    <cellStyle name="20 % - Accent5 2 2 5 2 2 7 2 2" xfId="27536"/>
    <cellStyle name="20 % - Accent5 2 2 5 2 2 7 3" xfId="21251"/>
    <cellStyle name="20 % - Accent5 2 2 5 2 2 8" xfId="7891"/>
    <cellStyle name="20 % - Accent5 2 2 5 2 2 8 2" xfId="14176"/>
    <cellStyle name="20 % - Accent5 2 2 5 2 2 8 2 2" xfId="28320"/>
    <cellStyle name="20 % - Accent5 2 2 5 2 2 8 3" xfId="22035"/>
    <cellStyle name="20 % - Accent5 2 2 5 2 2 9" xfId="8676"/>
    <cellStyle name="20 % - Accent5 2 2 5 2 2 9 2" xfId="22820"/>
    <cellStyle name="20 % - Accent5 2 2 5 2 3" xfId="1206"/>
    <cellStyle name="20 % - Accent5 2 2 5 2 3 2" xfId="9069"/>
    <cellStyle name="20 % - Accent5 2 2 5 2 3 2 2" xfId="23213"/>
    <cellStyle name="20 % - Accent5 2 2 5 2 3 3" xfId="2781"/>
    <cellStyle name="20 % - Accent5 2 2 5 2 3 3 2" xfId="16928"/>
    <cellStyle name="20 % - Accent5 2 2 5 2 3 4" xfId="15356"/>
    <cellStyle name="20 % - Accent5 2 2 5 2 4" xfId="3566"/>
    <cellStyle name="20 % - Accent5 2 2 5 2 4 2" xfId="9854"/>
    <cellStyle name="20 % - Accent5 2 2 5 2 4 2 2" xfId="23998"/>
    <cellStyle name="20 % - Accent5 2 2 5 2 4 3" xfId="17713"/>
    <cellStyle name="20 % - Accent5 2 2 5 2 5" xfId="4351"/>
    <cellStyle name="20 % - Accent5 2 2 5 2 5 2" xfId="10639"/>
    <cellStyle name="20 % - Accent5 2 2 5 2 5 2 2" xfId="24783"/>
    <cellStyle name="20 % - Accent5 2 2 5 2 5 3" xfId="18498"/>
    <cellStyle name="20 % - Accent5 2 2 5 2 6" xfId="5140"/>
    <cellStyle name="20 % - Accent5 2 2 5 2 6 2" xfId="11428"/>
    <cellStyle name="20 % - Accent5 2 2 5 2 6 2 2" xfId="25572"/>
    <cellStyle name="20 % - Accent5 2 2 5 2 6 3" xfId="19287"/>
    <cellStyle name="20 % - Accent5 2 2 5 2 7" xfId="5929"/>
    <cellStyle name="20 % - Accent5 2 2 5 2 7 2" xfId="12214"/>
    <cellStyle name="20 % - Accent5 2 2 5 2 7 2 2" xfId="26358"/>
    <cellStyle name="20 % - Accent5 2 2 5 2 7 3" xfId="20073"/>
    <cellStyle name="20 % - Accent5 2 2 5 2 8" xfId="6715"/>
    <cellStyle name="20 % - Accent5 2 2 5 2 8 2" xfId="13000"/>
    <cellStyle name="20 % - Accent5 2 2 5 2 8 2 2" xfId="27144"/>
    <cellStyle name="20 % - Accent5 2 2 5 2 8 3" xfId="20859"/>
    <cellStyle name="20 % - Accent5 2 2 5 2 9" xfId="7499"/>
    <cellStyle name="20 % - Accent5 2 2 5 2 9 2" xfId="13784"/>
    <cellStyle name="20 % - Accent5 2 2 5 2 9 2 2" xfId="27928"/>
    <cellStyle name="20 % - Accent5 2 2 5 2 9 3" xfId="21643"/>
    <cellStyle name="20 % - Accent5 2 2 5 3" xfId="612"/>
    <cellStyle name="20 % - Accent5 2 2 5 3 10" xfId="2192"/>
    <cellStyle name="20 % - Accent5 2 2 5 3 10 2" xfId="16339"/>
    <cellStyle name="20 % - Accent5 2 2 5 3 11" xfId="14767"/>
    <cellStyle name="20 % - Accent5 2 2 5 3 2" xfId="1402"/>
    <cellStyle name="20 % - Accent5 2 2 5 3 2 2" xfId="9265"/>
    <cellStyle name="20 % - Accent5 2 2 5 3 2 2 2" xfId="23409"/>
    <cellStyle name="20 % - Accent5 2 2 5 3 2 3" xfId="2977"/>
    <cellStyle name="20 % - Accent5 2 2 5 3 2 3 2" xfId="17124"/>
    <cellStyle name="20 % - Accent5 2 2 5 3 2 4" xfId="15552"/>
    <cellStyle name="20 % - Accent5 2 2 5 3 3" xfId="3762"/>
    <cellStyle name="20 % - Accent5 2 2 5 3 3 2" xfId="10050"/>
    <cellStyle name="20 % - Accent5 2 2 5 3 3 2 2" xfId="24194"/>
    <cellStyle name="20 % - Accent5 2 2 5 3 3 3" xfId="17909"/>
    <cellStyle name="20 % - Accent5 2 2 5 3 4" xfId="4547"/>
    <cellStyle name="20 % - Accent5 2 2 5 3 4 2" xfId="10835"/>
    <cellStyle name="20 % - Accent5 2 2 5 3 4 2 2" xfId="24979"/>
    <cellStyle name="20 % - Accent5 2 2 5 3 4 3" xfId="18694"/>
    <cellStyle name="20 % - Accent5 2 2 5 3 5" xfId="5336"/>
    <cellStyle name="20 % - Accent5 2 2 5 3 5 2" xfId="11624"/>
    <cellStyle name="20 % - Accent5 2 2 5 3 5 2 2" xfId="25768"/>
    <cellStyle name="20 % - Accent5 2 2 5 3 5 3" xfId="19483"/>
    <cellStyle name="20 % - Accent5 2 2 5 3 6" xfId="6125"/>
    <cellStyle name="20 % - Accent5 2 2 5 3 6 2" xfId="12410"/>
    <cellStyle name="20 % - Accent5 2 2 5 3 6 2 2" xfId="26554"/>
    <cellStyle name="20 % - Accent5 2 2 5 3 6 3" xfId="20269"/>
    <cellStyle name="20 % - Accent5 2 2 5 3 7" xfId="6911"/>
    <cellStyle name="20 % - Accent5 2 2 5 3 7 2" xfId="13196"/>
    <cellStyle name="20 % - Accent5 2 2 5 3 7 2 2" xfId="27340"/>
    <cellStyle name="20 % - Accent5 2 2 5 3 7 3" xfId="21055"/>
    <cellStyle name="20 % - Accent5 2 2 5 3 8" xfId="7695"/>
    <cellStyle name="20 % - Accent5 2 2 5 3 8 2" xfId="13980"/>
    <cellStyle name="20 % - Accent5 2 2 5 3 8 2 2" xfId="28124"/>
    <cellStyle name="20 % - Accent5 2 2 5 3 8 3" xfId="21839"/>
    <cellStyle name="20 % - Accent5 2 2 5 3 9" xfId="8480"/>
    <cellStyle name="20 % - Accent5 2 2 5 3 9 2" xfId="22624"/>
    <cellStyle name="20 % - Accent5 2 2 5 4" xfId="1010"/>
    <cellStyle name="20 % - Accent5 2 2 5 4 2" xfId="8873"/>
    <cellStyle name="20 % - Accent5 2 2 5 4 2 2" xfId="23017"/>
    <cellStyle name="20 % - Accent5 2 2 5 4 3" xfId="2585"/>
    <cellStyle name="20 % - Accent5 2 2 5 4 3 2" xfId="16732"/>
    <cellStyle name="20 % - Accent5 2 2 5 4 4" xfId="15160"/>
    <cellStyle name="20 % - Accent5 2 2 5 5" xfId="3370"/>
    <cellStyle name="20 % - Accent5 2 2 5 5 2" xfId="9658"/>
    <cellStyle name="20 % - Accent5 2 2 5 5 2 2" xfId="23802"/>
    <cellStyle name="20 % - Accent5 2 2 5 5 3" xfId="17517"/>
    <cellStyle name="20 % - Accent5 2 2 5 6" xfId="4155"/>
    <cellStyle name="20 % - Accent5 2 2 5 6 2" xfId="10443"/>
    <cellStyle name="20 % - Accent5 2 2 5 6 2 2" xfId="24587"/>
    <cellStyle name="20 % - Accent5 2 2 5 6 3" xfId="18302"/>
    <cellStyle name="20 % - Accent5 2 2 5 7" xfId="4944"/>
    <cellStyle name="20 % - Accent5 2 2 5 7 2" xfId="11232"/>
    <cellStyle name="20 % - Accent5 2 2 5 7 2 2" xfId="25376"/>
    <cellStyle name="20 % - Accent5 2 2 5 7 3" xfId="19091"/>
    <cellStyle name="20 % - Accent5 2 2 5 8" xfId="5733"/>
    <cellStyle name="20 % - Accent5 2 2 5 8 2" xfId="12018"/>
    <cellStyle name="20 % - Accent5 2 2 5 8 2 2" xfId="26162"/>
    <cellStyle name="20 % - Accent5 2 2 5 8 3" xfId="19877"/>
    <cellStyle name="20 % - Accent5 2 2 5 9" xfId="6519"/>
    <cellStyle name="20 % - Accent5 2 2 5 9 2" xfId="12804"/>
    <cellStyle name="20 % - Accent5 2 2 5 9 2 2" xfId="26948"/>
    <cellStyle name="20 % - Accent5 2 2 5 9 3" xfId="20663"/>
    <cellStyle name="20 % - Accent5 2 2 6" xfId="243"/>
    <cellStyle name="20 % - Accent5 2 2 6 10" xfId="7331"/>
    <cellStyle name="20 % - Accent5 2 2 6 10 2" xfId="13616"/>
    <cellStyle name="20 % - Accent5 2 2 6 10 2 2" xfId="27760"/>
    <cellStyle name="20 % - Accent5 2 2 6 10 3" xfId="21475"/>
    <cellStyle name="20 % - Accent5 2 2 6 11" xfId="8116"/>
    <cellStyle name="20 % - Accent5 2 2 6 11 2" xfId="22260"/>
    <cellStyle name="20 % - Accent5 2 2 6 12" xfId="1828"/>
    <cellStyle name="20 % - Accent5 2 2 6 12 2" xfId="15975"/>
    <cellStyle name="20 % - Accent5 2 2 6 13" xfId="14403"/>
    <cellStyle name="20 % - Accent5 2 2 6 2" xfId="439"/>
    <cellStyle name="20 % - Accent5 2 2 6 2 10" xfId="8312"/>
    <cellStyle name="20 % - Accent5 2 2 6 2 10 2" xfId="22456"/>
    <cellStyle name="20 % - Accent5 2 2 6 2 11" xfId="2024"/>
    <cellStyle name="20 % - Accent5 2 2 6 2 11 2" xfId="16171"/>
    <cellStyle name="20 % - Accent5 2 2 6 2 12" xfId="14599"/>
    <cellStyle name="20 % - Accent5 2 2 6 2 2" xfId="836"/>
    <cellStyle name="20 % - Accent5 2 2 6 2 2 10" xfId="2416"/>
    <cellStyle name="20 % - Accent5 2 2 6 2 2 10 2" xfId="16563"/>
    <cellStyle name="20 % - Accent5 2 2 6 2 2 11" xfId="14991"/>
    <cellStyle name="20 % - Accent5 2 2 6 2 2 2" xfId="1626"/>
    <cellStyle name="20 % - Accent5 2 2 6 2 2 2 2" xfId="9489"/>
    <cellStyle name="20 % - Accent5 2 2 6 2 2 2 2 2" xfId="23633"/>
    <cellStyle name="20 % - Accent5 2 2 6 2 2 2 3" xfId="3201"/>
    <cellStyle name="20 % - Accent5 2 2 6 2 2 2 3 2" xfId="17348"/>
    <cellStyle name="20 % - Accent5 2 2 6 2 2 2 4" xfId="15776"/>
    <cellStyle name="20 % - Accent5 2 2 6 2 2 3" xfId="3986"/>
    <cellStyle name="20 % - Accent5 2 2 6 2 2 3 2" xfId="10274"/>
    <cellStyle name="20 % - Accent5 2 2 6 2 2 3 2 2" xfId="24418"/>
    <cellStyle name="20 % - Accent5 2 2 6 2 2 3 3" xfId="18133"/>
    <cellStyle name="20 % - Accent5 2 2 6 2 2 4" xfId="4771"/>
    <cellStyle name="20 % - Accent5 2 2 6 2 2 4 2" xfId="11059"/>
    <cellStyle name="20 % - Accent5 2 2 6 2 2 4 2 2" xfId="25203"/>
    <cellStyle name="20 % - Accent5 2 2 6 2 2 4 3" xfId="18918"/>
    <cellStyle name="20 % - Accent5 2 2 6 2 2 5" xfId="5560"/>
    <cellStyle name="20 % - Accent5 2 2 6 2 2 5 2" xfId="11848"/>
    <cellStyle name="20 % - Accent5 2 2 6 2 2 5 2 2" xfId="25992"/>
    <cellStyle name="20 % - Accent5 2 2 6 2 2 5 3" xfId="19707"/>
    <cellStyle name="20 % - Accent5 2 2 6 2 2 6" xfId="6349"/>
    <cellStyle name="20 % - Accent5 2 2 6 2 2 6 2" xfId="12634"/>
    <cellStyle name="20 % - Accent5 2 2 6 2 2 6 2 2" xfId="26778"/>
    <cellStyle name="20 % - Accent5 2 2 6 2 2 6 3" xfId="20493"/>
    <cellStyle name="20 % - Accent5 2 2 6 2 2 7" xfId="7135"/>
    <cellStyle name="20 % - Accent5 2 2 6 2 2 7 2" xfId="13420"/>
    <cellStyle name="20 % - Accent5 2 2 6 2 2 7 2 2" xfId="27564"/>
    <cellStyle name="20 % - Accent5 2 2 6 2 2 7 3" xfId="21279"/>
    <cellStyle name="20 % - Accent5 2 2 6 2 2 8" xfId="7919"/>
    <cellStyle name="20 % - Accent5 2 2 6 2 2 8 2" xfId="14204"/>
    <cellStyle name="20 % - Accent5 2 2 6 2 2 8 2 2" xfId="28348"/>
    <cellStyle name="20 % - Accent5 2 2 6 2 2 8 3" xfId="22063"/>
    <cellStyle name="20 % - Accent5 2 2 6 2 2 9" xfId="8704"/>
    <cellStyle name="20 % - Accent5 2 2 6 2 2 9 2" xfId="22848"/>
    <cellStyle name="20 % - Accent5 2 2 6 2 3" xfId="1234"/>
    <cellStyle name="20 % - Accent5 2 2 6 2 3 2" xfId="9097"/>
    <cellStyle name="20 % - Accent5 2 2 6 2 3 2 2" xfId="23241"/>
    <cellStyle name="20 % - Accent5 2 2 6 2 3 3" xfId="2809"/>
    <cellStyle name="20 % - Accent5 2 2 6 2 3 3 2" xfId="16956"/>
    <cellStyle name="20 % - Accent5 2 2 6 2 3 4" xfId="15384"/>
    <cellStyle name="20 % - Accent5 2 2 6 2 4" xfId="3594"/>
    <cellStyle name="20 % - Accent5 2 2 6 2 4 2" xfId="9882"/>
    <cellStyle name="20 % - Accent5 2 2 6 2 4 2 2" xfId="24026"/>
    <cellStyle name="20 % - Accent5 2 2 6 2 4 3" xfId="17741"/>
    <cellStyle name="20 % - Accent5 2 2 6 2 5" xfId="4379"/>
    <cellStyle name="20 % - Accent5 2 2 6 2 5 2" xfId="10667"/>
    <cellStyle name="20 % - Accent5 2 2 6 2 5 2 2" xfId="24811"/>
    <cellStyle name="20 % - Accent5 2 2 6 2 5 3" xfId="18526"/>
    <cellStyle name="20 % - Accent5 2 2 6 2 6" xfId="5168"/>
    <cellStyle name="20 % - Accent5 2 2 6 2 6 2" xfId="11456"/>
    <cellStyle name="20 % - Accent5 2 2 6 2 6 2 2" xfId="25600"/>
    <cellStyle name="20 % - Accent5 2 2 6 2 6 3" xfId="19315"/>
    <cellStyle name="20 % - Accent5 2 2 6 2 7" xfId="5957"/>
    <cellStyle name="20 % - Accent5 2 2 6 2 7 2" xfId="12242"/>
    <cellStyle name="20 % - Accent5 2 2 6 2 7 2 2" xfId="26386"/>
    <cellStyle name="20 % - Accent5 2 2 6 2 7 3" xfId="20101"/>
    <cellStyle name="20 % - Accent5 2 2 6 2 8" xfId="6743"/>
    <cellStyle name="20 % - Accent5 2 2 6 2 8 2" xfId="13028"/>
    <cellStyle name="20 % - Accent5 2 2 6 2 8 2 2" xfId="27172"/>
    <cellStyle name="20 % - Accent5 2 2 6 2 8 3" xfId="20887"/>
    <cellStyle name="20 % - Accent5 2 2 6 2 9" xfId="7527"/>
    <cellStyle name="20 % - Accent5 2 2 6 2 9 2" xfId="13812"/>
    <cellStyle name="20 % - Accent5 2 2 6 2 9 2 2" xfId="27956"/>
    <cellStyle name="20 % - Accent5 2 2 6 2 9 3" xfId="21671"/>
    <cellStyle name="20 % - Accent5 2 2 6 3" xfId="640"/>
    <cellStyle name="20 % - Accent5 2 2 6 3 10" xfId="2220"/>
    <cellStyle name="20 % - Accent5 2 2 6 3 10 2" xfId="16367"/>
    <cellStyle name="20 % - Accent5 2 2 6 3 11" xfId="14795"/>
    <cellStyle name="20 % - Accent5 2 2 6 3 2" xfId="1430"/>
    <cellStyle name="20 % - Accent5 2 2 6 3 2 2" xfId="9293"/>
    <cellStyle name="20 % - Accent5 2 2 6 3 2 2 2" xfId="23437"/>
    <cellStyle name="20 % - Accent5 2 2 6 3 2 3" xfId="3005"/>
    <cellStyle name="20 % - Accent5 2 2 6 3 2 3 2" xfId="17152"/>
    <cellStyle name="20 % - Accent5 2 2 6 3 2 4" xfId="15580"/>
    <cellStyle name="20 % - Accent5 2 2 6 3 3" xfId="3790"/>
    <cellStyle name="20 % - Accent5 2 2 6 3 3 2" xfId="10078"/>
    <cellStyle name="20 % - Accent5 2 2 6 3 3 2 2" xfId="24222"/>
    <cellStyle name="20 % - Accent5 2 2 6 3 3 3" xfId="17937"/>
    <cellStyle name="20 % - Accent5 2 2 6 3 4" xfId="4575"/>
    <cellStyle name="20 % - Accent5 2 2 6 3 4 2" xfId="10863"/>
    <cellStyle name="20 % - Accent5 2 2 6 3 4 2 2" xfId="25007"/>
    <cellStyle name="20 % - Accent5 2 2 6 3 4 3" xfId="18722"/>
    <cellStyle name="20 % - Accent5 2 2 6 3 5" xfId="5364"/>
    <cellStyle name="20 % - Accent5 2 2 6 3 5 2" xfId="11652"/>
    <cellStyle name="20 % - Accent5 2 2 6 3 5 2 2" xfId="25796"/>
    <cellStyle name="20 % - Accent5 2 2 6 3 5 3" xfId="19511"/>
    <cellStyle name="20 % - Accent5 2 2 6 3 6" xfId="6153"/>
    <cellStyle name="20 % - Accent5 2 2 6 3 6 2" xfId="12438"/>
    <cellStyle name="20 % - Accent5 2 2 6 3 6 2 2" xfId="26582"/>
    <cellStyle name="20 % - Accent5 2 2 6 3 6 3" xfId="20297"/>
    <cellStyle name="20 % - Accent5 2 2 6 3 7" xfId="6939"/>
    <cellStyle name="20 % - Accent5 2 2 6 3 7 2" xfId="13224"/>
    <cellStyle name="20 % - Accent5 2 2 6 3 7 2 2" xfId="27368"/>
    <cellStyle name="20 % - Accent5 2 2 6 3 7 3" xfId="21083"/>
    <cellStyle name="20 % - Accent5 2 2 6 3 8" xfId="7723"/>
    <cellStyle name="20 % - Accent5 2 2 6 3 8 2" xfId="14008"/>
    <cellStyle name="20 % - Accent5 2 2 6 3 8 2 2" xfId="28152"/>
    <cellStyle name="20 % - Accent5 2 2 6 3 8 3" xfId="21867"/>
    <cellStyle name="20 % - Accent5 2 2 6 3 9" xfId="8508"/>
    <cellStyle name="20 % - Accent5 2 2 6 3 9 2" xfId="22652"/>
    <cellStyle name="20 % - Accent5 2 2 6 4" xfId="1038"/>
    <cellStyle name="20 % - Accent5 2 2 6 4 2" xfId="8901"/>
    <cellStyle name="20 % - Accent5 2 2 6 4 2 2" xfId="23045"/>
    <cellStyle name="20 % - Accent5 2 2 6 4 3" xfId="2613"/>
    <cellStyle name="20 % - Accent5 2 2 6 4 3 2" xfId="16760"/>
    <cellStyle name="20 % - Accent5 2 2 6 4 4" xfId="15188"/>
    <cellStyle name="20 % - Accent5 2 2 6 5" xfId="3398"/>
    <cellStyle name="20 % - Accent5 2 2 6 5 2" xfId="9686"/>
    <cellStyle name="20 % - Accent5 2 2 6 5 2 2" xfId="23830"/>
    <cellStyle name="20 % - Accent5 2 2 6 5 3" xfId="17545"/>
    <cellStyle name="20 % - Accent5 2 2 6 6" xfId="4183"/>
    <cellStyle name="20 % - Accent5 2 2 6 6 2" xfId="10471"/>
    <cellStyle name="20 % - Accent5 2 2 6 6 2 2" xfId="24615"/>
    <cellStyle name="20 % - Accent5 2 2 6 6 3" xfId="18330"/>
    <cellStyle name="20 % - Accent5 2 2 6 7" xfId="4972"/>
    <cellStyle name="20 % - Accent5 2 2 6 7 2" xfId="11260"/>
    <cellStyle name="20 % - Accent5 2 2 6 7 2 2" xfId="25404"/>
    <cellStyle name="20 % - Accent5 2 2 6 7 3" xfId="19119"/>
    <cellStyle name="20 % - Accent5 2 2 6 8" xfId="5761"/>
    <cellStyle name="20 % - Accent5 2 2 6 8 2" xfId="12046"/>
    <cellStyle name="20 % - Accent5 2 2 6 8 2 2" xfId="26190"/>
    <cellStyle name="20 % - Accent5 2 2 6 8 3" xfId="19905"/>
    <cellStyle name="20 % - Accent5 2 2 6 9" xfId="6547"/>
    <cellStyle name="20 % - Accent5 2 2 6 9 2" xfId="12832"/>
    <cellStyle name="20 % - Accent5 2 2 6 9 2 2" xfId="26976"/>
    <cellStyle name="20 % - Accent5 2 2 6 9 3" xfId="20691"/>
    <cellStyle name="20 % - Accent5 2 2 7" xfId="271"/>
    <cellStyle name="20 % - Accent5 2 2 7 10" xfId="7359"/>
    <cellStyle name="20 % - Accent5 2 2 7 10 2" xfId="13644"/>
    <cellStyle name="20 % - Accent5 2 2 7 10 2 2" xfId="27788"/>
    <cellStyle name="20 % - Accent5 2 2 7 10 3" xfId="21503"/>
    <cellStyle name="20 % - Accent5 2 2 7 11" xfId="8144"/>
    <cellStyle name="20 % - Accent5 2 2 7 11 2" xfId="22288"/>
    <cellStyle name="20 % - Accent5 2 2 7 12" xfId="1856"/>
    <cellStyle name="20 % - Accent5 2 2 7 12 2" xfId="16003"/>
    <cellStyle name="20 % - Accent5 2 2 7 13" xfId="14431"/>
    <cellStyle name="20 % - Accent5 2 2 7 2" xfId="467"/>
    <cellStyle name="20 % - Accent5 2 2 7 2 10" xfId="8340"/>
    <cellStyle name="20 % - Accent5 2 2 7 2 10 2" xfId="22484"/>
    <cellStyle name="20 % - Accent5 2 2 7 2 11" xfId="2052"/>
    <cellStyle name="20 % - Accent5 2 2 7 2 11 2" xfId="16199"/>
    <cellStyle name="20 % - Accent5 2 2 7 2 12" xfId="14627"/>
    <cellStyle name="20 % - Accent5 2 2 7 2 2" xfId="864"/>
    <cellStyle name="20 % - Accent5 2 2 7 2 2 10" xfId="2444"/>
    <cellStyle name="20 % - Accent5 2 2 7 2 2 10 2" xfId="16591"/>
    <cellStyle name="20 % - Accent5 2 2 7 2 2 11" xfId="15019"/>
    <cellStyle name="20 % - Accent5 2 2 7 2 2 2" xfId="1654"/>
    <cellStyle name="20 % - Accent5 2 2 7 2 2 2 2" xfId="9517"/>
    <cellStyle name="20 % - Accent5 2 2 7 2 2 2 2 2" xfId="23661"/>
    <cellStyle name="20 % - Accent5 2 2 7 2 2 2 3" xfId="3229"/>
    <cellStyle name="20 % - Accent5 2 2 7 2 2 2 3 2" xfId="17376"/>
    <cellStyle name="20 % - Accent5 2 2 7 2 2 2 4" xfId="15804"/>
    <cellStyle name="20 % - Accent5 2 2 7 2 2 3" xfId="4014"/>
    <cellStyle name="20 % - Accent5 2 2 7 2 2 3 2" xfId="10302"/>
    <cellStyle name="20 % - Accent5 2 2 7 2 2 3 2 2" xfId="24446"/>
    <cellStyle name="20 % - Accent5 2 2 7 2 2 3 3" xfId="18161"/>
    <cellStyle name="20 % - Accent5 2 2 7 2 2 4" xfId="4799"/>
    <cellStyle name="20 % - Accent5 2 2 7 2 2 4 2" xfId="11087"/>
    <cellStyle name="20 % - Accent5 2 2 7 2 2 4 2 2" xfId="25231"/>
    <cellStyle name="20 % - Accent5 2 2 7 2 2 4 3" xfId="18946"/>
    <cellStyle name="20 % - Accent5 2 2 7 2 2 5" xfId="5588"/>
    <cellStyle name="20 % - Accent5 2 2 7 2 2 5 2" xfId="11876"/>
    <cellStyle name="20 % - Accent5 2 2 7 2 2 5 2 2" xfId="26020"/>
    <cellStyle name="20 % - Accent5 2 2 7 2 2 5 3" xfId="19735"/>
    <cellStyle name="20 % - Accent5 2 2 7 2 2 6" xfId="6377"/>
    <cellStyle name="20 % - Accent5 2 2 7 2 2 6 2" xfId="12662"/>
    <cellStyle name="20 % - Accent5 2 2 7 2 2 6 2 2" xfId="26806"/>
    <cellStyle name="20 % - Accent5 2 2 7 2 2 6 3" xfId="20521"/>
    <cellStyle name="20 % - Accent5 2 2 7 2 2 7" xfId="7163"/>
    <cellStyle name="20 % - Accent5 2 2 7 2 2 7 2" xfId="13448"/>
    <cellStyle name="20 % - Accent5 2 2 7 2 2 7 2 2" xfId="27592"/>
    <cellStyle name="20 % - Accent5 2 2 7 2 2 7 3" xfId="21307"/>
    <cellStyle name="20 % - Accent5 2 2 7 2 2 8" xfId="7947"/>
    <cellStyle name="20 % - Accent5 2 2 7 2 2 8 2" xfId="14232"/>
    <cellStyle name="20 % - Accent5 2 2 7 2 2 8 2 2" xfId="28376"/>
    <cellStyle name="20 % - Accent5 2 2 7 2 2 8 3" xfId="22091"/>
    <cellStyle name="20 % - Accent5 2 2 7 2 2 9" xfId="8732"/>
    <cellStyle name="20 % - Accent5 2 2 7 2 2 9 2" xfId="22876"/>
    <cellStyle name="20 % - Accent5 2 2 7 2 3" xfId="1262"/>
    <cellStyle name="20 % - Accent5 2 2 7 2 3 2" xfId="9125"/>
    <cellStyle name="20 % - Accent5 2 2 7 2 3 2 2" xfId="23269"/>
    <cellStyle name="20 % - Accent5 2 2 7 2 3 3" xfId="2837"/>
    <cellStyle name="20 % - Accent5 2 2 7 2 3 3 2" xfId="16984"/>
    <cellStyle name="20 % - Accent5 2 2 7 2 3 4" xfId="15412"/>
    <cellStyle name="20 % - Accent5 2 2 7 2 4" xfId="3622"/>
    <cellStyle name="20 % - Accent5 2 2 7 2 4 2" xfId="9910"/>
    <cellStyle name="20 % - Accent5 2 2 7 2 4 2 2" xfId="24054"/>
    <cellStyle name="20 % - Accent5 2 2 7 2 4 3" xfId="17769"/>
    <cellStyle name="20 % - Accent5 2 2 7 2 5" xfId="4407"/>
    <cellStyle name="20 % - Accent5 2 2 7 2 5 2" xfId="10695"/>
    <cellStyle name="20 % - Accent5 2 2 7 2 5 2 2" xfId="24839"/>
    <cellStyle name="20 % - Accent5 2 2 7 2 5 3" xfId="18554"/>
    <cellStyle name="20 % - Accent5 2 2 7 2 6" xfId="5196"/>
    <cellStyle name="20 % - Accent5 2 2 7 2 6 2" xfId="11484"/>
    <cellStyle name="20 % - Accent5 2 2 7 2 6 2 2" xfId="25628"/>
    <cellStyle name="20 % - Accent5 2 2 7 2 6 3" xfId="19343"/>
    <cellStyle name="20 % - Accent5 2 2 7 2 7" xfId="5985"/>
    <cellStyle name="20 % - Accent5 2 2 7 2 7 2" xfId="12270"/>
    <cellStyle name="20 % - Accent5 2 2 7 2 7 2 2" xfId="26414"/>
    <cellStyle name="20 % - Accent5 2 2 7 2 7 3" xfId="20129"/>
    <cellStyle name="20 % - Accent5 2 2 7 2 8" xfId="6771"/>
    <cellStyle name="20 % - Accent5 2 2 7 2 8 2" xfId="13056"/>
    <cellStyle name="20 % - Accent5 2 2 7 2 8 2 2" xfId="27200"/>
    <cellStyle name="20 % - Accent5 2 2 7 2 8 3" xfId="20915"/>
    <cellStyle name="20 % - Accent5 2 2 7 2 9" xfId="7555"/>
    <cellStyle name="20 % - Accent5 2 2 7 2 9 2" xfId="13840"/>
    <cellStyle name="20 % - Accent5 2 2 7 2 9 2 2" xfId="27984"/>
    <cellStyle name="20 % - Accent5 2 2 7 2 9 3" xfId="21699"/>
    <cellStyle name="20 % - Accent5 2 2 7 3" xfId="668"/>
    <cellStyle name="20 % - Accent5 2 2 7 3 10" xfId="2248"/>
    <cellStyle name="20 % - Accent5 2 2 7 3 10 2" xfId="16395"/>
    <cellStyle name="20 % - Accent5 2 2 7 3 11" xfId="14823"/>
    <cellStyle name="20 % - Accent5 2 2 7 3 2" xfId="1458"/>
    <cellStyle name="20 % - Accent5 2 2 7 3 2 2" xfId="9321"/>
    <cellStyle name="20 % - Accent5 2 2 7 3 2 2 2" xfId="23465"/>
    <cellStyle name="20 % - Accent5 2 2 7 3 2 3" xfId="3033"/>
    <cellStyle name="20 % - Accent5 2 2 7 3 2 3 2" xfId="17180"/>
    <cellStyle name="20 % - Accent5 2 2 7 3 2 4" xfId="15608"/>
    <cellStyle name="20 % - Accent5 2 2 7 3 3" xfId="3818"/>
    <cellStyle name="20 % - Accent5 2 2 7 3 3 2" xfId="10106"/>
    <cellStyle name="20 % - Accent5 2 2 7 3 3 2 2" xfId="24250"/>
    <cellStyle name="20 % - Accent5 2 2 7 3 3 3" xfId="17965"/>
    <cellStyle name="20 % - Accent5 2 2 7 3 4" xfId="4603"/>
    <cellStyle name="20 % - Accent5 2 2 7 3 4 2" xfId="10891"/>
    <cellStyle name="20 % - Accent5 2 2 7 3 4 2 2" xfId="25035"/>
    <cellStyle name="20 % - Accent5 2 2 7 3 4 3" xfId="18750"/>
    <cellStyle name="20 % - Accent5 2 2 7 3 5" xfId="5392"/>
    <cellStyle name="20 % - Accent5 2 2 7 3 5 2" xfId="11680"/>
    <cellStyle name="20 % - Accent5 2 2 7 3 5 2 2" xfId="25824"/>
    <cellStyle name="20 % - Accent5 2 2 7 3 5 3" xfId="19539"/>
    <cellStyle name="20 % - Accent5 2 2 7 3 6" xfId="6181"/>
    <cellStyle name="20 % - Accent5 2 2 7 3 6 2" xfId="12466"/>
    <cellStyle name="20 % - Accent5 2 2 7 3 6 2 2" xfId="26610"/>
    <cellStyle name="20 % - Accent5 2 2 7 3 6 3" xfId="20325"/>
    <cellStyle name="20 % - Accent5 2 2 7 3 7" xfId="6967"/>
    <cellStyle name="20 % - Accent5 2 2 7 3 7 2" xfId="13252"/>
    <cellStyle name="20 % - Accent5 2 2 7 3 7 2 2" xfId="27396"/>
    <cellStyle name="20 % - Accent5 2 2 7 3 7 3" xfId="21111"/>
    <cellStyle name="20 % - Accent5 2 2 7 3 8" xfId="7751"/>
    <cellStyle name="20 % - Accent5 2 2 7 3 8 2" xfId="14036"/>
    <cellStyle name="20 % - Accent5 2 2 7 3 8 2 2" xfId="28180"/>
    <cellStyle name="20 % - Accent5 2 2 7 3 8 3" xfId="21895"/>
    <cellStyle name="20 % - Accent5 2 2 7 3 9" xfId="8536"/>
    <cellStyle name="20 % - Accent5 2 2 7 3 9 2" xfId="22680"/>
    <cellStyle name="20 % - Accent5 2 2 7 4" xfId="1066"/>
    <cellStyle name="20 % - Accent5 2 2 7 4 2" xfId="8929"/>
    <cellStyle name="20 % - Accent5 2 2 7 4 2 2" xfId="23073"/>
    <cellStyle name="20 % - Accent5 2 2 7 4 3" xfId="2641"/>
    <cellStyle name="20 % - Accent5 2 2 7 4 3 2" xfId="16788"/>
    <cellStyle name="20 % - Accent5 2 2 7 4 4" xfId="15216"/>
    <cellStyle name="20 % - Accent5 2 2 7 5" xfId="3426"/>
    <cellStyle name="20 % - Accent5 2 2 7 5 2" xfId="9714"/>
    <cellStyle name="20 % - Accent5 2 2 7 5 2 2" xfId="23858"/>
    <cellStyle name="20 % - Accent5 2 2 7 5 3" xfId="17573"/>
    <cellStyle name="20 % - Accent5 2 2 7 6" xfId="4211"/>
    <cellStyle name="20 % - Accent5 2 2 7 6 2" xfId="10499"/>
    <cellStyle name="20 % - Accent5 2 2 7 6 2 2" xfId="24643"/>
    <cellStyle name="20 % - Accent5 2 2 7 6 3" xfId="18358"/>
    <cellStyle name="20 % - Accent5 2 2 7 7" xfId="5000"/>
    <cellStyle name="20 % - Accent5 2 2 7 7 2" xfId="11288"/>
    <cellStyle name="20 % - Accent5 2 2 7 7 2 2" xfId="25432"/>
    <cellStyle name="20 % - Accent5 2 2 7 7 3" xfId="19147"/>
    <cellStyle name="20 % - Accent5 2 2 7 8" xfId="5789"/>
    <cellStyle name="20 % - Accent5 2 2 7 8 2" xfId="12074"/>
    <cellStyle name="20 % - Accent5 2 2 7 8 2 2" xfId="26218"/>
    <cellStyle name="20 % - Accent5 2 2 7 8 3" xfId="19933"/>
    <cellStyle name="20 % - Accent5 2 2 7 9" xfId="6575"/>
    <cellStyle name="20 % - Accent5 2 2 7 9 2" xfId="12860"/>
    <cellStyle name="20 % - Accent5 2 2 7 9 2 2" xfId="27004"/>
    <cellStyle name="20 % - Accent5 2 2 7 9 3" xfId="20719"/>
    <cellStyle name="20 % - Accent5 2 2 8" xfId="299"/>
    <cellStyle name="20 % - Accent5 2 2 8 10" xfId="8172"/>
    <cellStyle name="20 % - Accent5 2 2 8 10 2" xfId="22316"/>
    <cellStyle name="20 % - Accent5 2 2 8 11" xfId="1884"/>
    <cellStyle name="20 % - Accent5 2 2 8 11 2" xfId="16031"/>
    <cellStyle name="20 % - Accent5 2 2 8 12" xfId="14459"/>
    <cellStyle name="20 % - Accent5 2 2 8 2" xfId="696"/>
    <cellStyle name="20 % - Accent5 2 2 8 2 10" xfId="2276"/>
    <cellStyle name="20 % - Accent5 2 2 8 2 10 2" xfId="16423"/>
    <cellStyle name="20 % - Accent5 2 2 8 2 11" xfId="14851"/>
    <cellStyle name="20 % - Accent5 2 2 8 2 2" xfId="1486"/>
    <cellStyle name="20 % - Accent5 2 2 8 2 2 2" xfId="9349"/>
    <cellStyle name="20 % - Accent5 2 2 8 2 2 2 2" xfId="23493"/>
    <cellStyle name="20 % - Accent5 2 2 8 2 2 3" xfId="3061"/>
    <cellStyle name="20 % - Accent5 2 2 8 2 2 3 2" xfId="17208"/>
    <cellStyle name="20 % - Accent5 2 2 8 2 2 4" xfId="15636"/>
    <cellStyle name="20 % - Accent5 2 2 8 2 3" xfId="3846"/>
    <cellStyle name="20 % - Accent5 2 2 8 2 3 2" xfId="10134"/>
    <cellStyle name="20 % - Accent5 2 2 8 2 3 2 2" xfId="24278"/>
    <cellStyle name="20 % - Accent5 2 2 8 2 3 3" xfId="17993"/>
    <cellStyle name="20 % - Accent5 2 2 8 2 4" xfId="4631"/>
    <cellStyle name="20 % - Accent5 2 2 8 2 4 2" xfId="10919"/>
    <cellStyle name="20 % - Accent5 2 2 8 2 4 2 2" xfId="25063"/>
    <cellStyle name="20 % - Accent5 2 2 8 2 4 3" xfId="18778"/>
    <cellStyle name="20 % - Accent5 2 2 8 2 5" xfId="5420"/>
    <cellStyle name="20 % - Accent5 2 2 8 2 5 2" xfId="11708"/>
    <cellStyle name="20 % - Accent5 2 2 8 2 5 2 2" xfId="25852"/>
    <cellStyle name="20 % - Accent5 2 2 8 2 5 3" xfId="19567"/>
    <cellStyle name="20 % - Accent5 2 2 8 2 6" xfId="6209"/>
    <cellStyle name="20 % - Accent5 2 2 8 2 6 2" xfId="12494"/>
    <cellStyle name="20 % - Accent5 2 2 8 2 6 2 2" xfId="26638"/>
    <cellStyle name="20 % - Accent5 2 2 8 2 6 3" xfId="20353"/>
    <cellStyle name="20 % - Accent5 2 2 8 2 7" xfId="6995"/>
    <cellStyle name="20 % - Accent5 2 2 8 2 7 2" xfId="13280"/>
    <cellStyle name="20 % - Accent5 2 2 8 2 7 2 2" xfId="27424"/>
    <cellStyle name="20 % - Accent5 2 2 8 2 7 3" xfId="21139"/>
    <cellStyle name="20 % - Accent5 2 2 8 2 8" xfId="7779"/>
    <cellStyle name="20 % - Accent5 2 2 8 2 8 2" xfId="14064"/>
    <cellStyle name="20 % - Accent5 2 2 8 2 8 2 2" xfId="28208"/>
    <cellStyle name="20 % - Accent5 2 2 8 2 8 3" xfId="21923"/>
    <cellStyle name="20 % - Accent5 2 2 8 2 9" xfId="8564"/>
    <cellStyle name="20 % - Accent5 2 2 8 2 9 2" xfId="22708"/>
    <cellStyle name="20 % - Accent5 2 2 8 3" xfId="1094"/>
    <cellStyle name="20 % - Accent5 2 2 8 3 2" xfId="8957"/>
    <cellStyle name="20 % - Accent5 2 2 8 3 2 2" xfId="23101"/>
    <cellStyle name="20 % - Accent5 2 2 8 3 3" xfId="2669"/>
    <cellStyle name="20 % - Accent5 2 2 8 3 3 2" xfId="16816"/>
    <cellStyle name="20 % - Accent5 2 2 8 3 4" xfId="15244"/>
    <cellStyle name="20 % - Accent5 2 2 8 4" xfId="3454"/>
    <cellStyle name="20 % - Accent5 2 2 8 4 2" xfId="9742"/>
    <cellStyle name="20 % - Accent5 2 2 8 4 2 2" xfId="23886"/>
    <cellStyle name="20 % - Accent5 2 2 8 4 3" xfId="17601"/>
    <cellStyle name="20 % - Accent5 2 2 8 5" xfId="4239"/>
    <cellStyle name="20 % - Accent5 2 2 8 5 2" xfId="10527"/>
    <cellStyle name="20 % - Accent5 2 2 8 5 2 2" xfId="24671"/>
    <cellStyle name="20 % - Accent5 2 2 8 5 3" xfId="18386"/>
    <cellStyle name="20 % - Accent5 2 2 8 6" xfId="5028"/>
    <cellStyle name="20 % - Accent5 2 2 8 6 2" xfId="11316"/>
    <cellStyle name="20 % - Accent5 2 2 8 6 2 2" xfId="25460"/>
    <cellStyle name="20 % - Accent5 2 2 8 6 3" xfId="19175"/>
    <cellStyle name="20 % - Accent5 2 2 8 7" xfId="5817"/>
    <cellStyle name="20 % - Accent5 2 2 8 7 2" xfId="12102"/>
    <cellStyle name="20 % - Accent5 2 2 8 7 2 2" xfId="26246"/>
    <cellStyle name="20 % - Accent5 2 2 8 7 3" xfId="19961"/>
    <cellStyle name="20 % - Accent5 2 2 8 8" xfId="6603"/>
    <cellStyle name="20 % - Accent5 2 2 8 8 2" xfId="12888"/>
    <cellStyle name="20 % - Accent5 2 2 8 8 2 2" xfId="27032"/>
    <cellStyle name="20 % - Accent5 2 2 8 8 3" xfId="20747"/>
    <cellStyle name="20 % - Accent5 2 2 8 9" xfId="7387"/>
    <cellStyle name="20 % - Accent5 2 2 8 9 2" xfId="13672"/>
    <cellStyle name="20 % - Accent5 2 2 8 9 2 2" xfId="27816"/>
    <cellStyle name="20 % - Accent5 2 2 8 9 3" xfId="21531"/>
    <cellStyle name="20 % - Accent5 2 2 9" xfId="500"/>
    <cellStyle name="20 % - Accent5 2 2 9 10" xfId="2080"/>
    <cellStyle name="20 % - Accent5 2 2 9 10 2" xfId="16227"/>
    <cellStyle name="20 % - Accent5 2 2 9 11" xfId="14655"/>
    <cellStyle name="20 % - Accent5 2 2 9 2" xfId="1290"/>
    <cellStyle name="20 % - Accent5 2 2 9 2 2" xfId="9153"/>
    <cellStyle name="20 % - Accent5 2 2 9 2 2 2" xfId="23297"/>
    <cellStyle name="20 % - Accent5 2 2 9 2 3" xfId="2865"/>
    <cellStyle name="20 % - Accent5 2 2 9 2 3 2" xfId="17012"/>
    <cellStyle name="20 % - Accent5 2 2 9 2 4" xfId="15440"/>
    <cellStyle name="20 % - Accent5 2 2 9 3" xfId="3650"/>
    <cellStyle name="20 % - Accent5 2 2 9 3 2" xfId="9938"/>
    <cellStyle name="20 % - Accent5 2 2 9 3 2 2" xfId="24082"/>
    <cellStyle name="20 % - Accent5 2 2 9 3 3" xfId="17797"/>
    <cellStyle name="20 % - Accent5 2 2 9 4" xfId="4435"/>
    <cellStyle name="20 % - Accent5 2 2 9 4 2" xfId="10723"/>
    <cellStyle name="20 % - Accent5 2 2 9 4 2 2" xfId="24867"/>
    <cellStyle name="20 % - Accent5 2 2 9 4 3" xfId="18582"/>
    <cellStyle name="20 % - Accent5 2 2 9 5" xfId="5224"/>
    <cellStyle name="20 % - Accent5 2 2 9 5 2" xfId="11512"/>
    <cellStyle name="20 % - Accent5 2 2 9 5 2 2" xfId="25656"/>
    <cellStyle name="20 % - Accent5 2 2 9 5 3" xfId="19371"/>
    <cellStyle name="20 % - Accent5 2 2 9 6" xfId="6013"/>
    <cellStyle name="20 % - Accent5 2 2 9 6 2" xfId="12298"/>
    <cellStyle name="20 % - Accent5 2 2 9 6 2 2" xfId="26442"/>
    <cellStyle name="20 % - Accent5 2 2 9 6 3" xfId="20157"/>
    <cellStyle name="20 % - Accent5 2 2 9 7" xfId="6799"/>
    <cellStyle name="20 % - Accent5 2 2 9 7 2" xfId="13084"/>
    <cellStyle name="20 % - Accent5 2 2 9 7 2 2" xfId="27228"/>
    <cellStyle name="20 % - Accent5 2 2 9 7 3" xfId="20943"/>
    <cellStyle name="20 % - Accent5 2 2 9 8" xfId="7583"/>
    <cellStyle name="20 % - Accent5 2 2 9 8 2" xfId="13868"/>
    <cellStyle name="20 % - Accent5 2 2 9 8 2 2" xfId="28012"/>
    <cellStyle name="20 % - Accent5 2 2 9 8 3" xfId="21727"/>
    <cellStyle name="20 % - Accent5 2 2 9 9" xfId="8368"/>
    <cellStyle name="20 % - Accent5 2 2 9 9 2" xfId="22512"/>
    <cellStyle name="20 % - Accent5 2 20" xfId="14249"/>
    <cellStyle name="20 % - Accent5 2 3" xfId="116"/>
    <cellStyle name="20 % - Accent5 2 3 10" xfId="7205"/>
    <cellStyle name="20 % - Accent5 2 3 10 2" xfId="13490"/>
    <cellStyle name="20 % - Accent5 2 3 10 2 2" xfId="27634"/>
    <cellStyle name="20 % - Accent5 2 3 10 3" xfId="21349"/>
    <cellStyle name="20 % - Accent5 2 3 11" xfId="7990"/>
    <cellStyle name="20 % - Accent5 2 3 11 2" xfId="22134"/>
    <cellStyle name="20 % - Accent5 2 3 12" xfId="1702"/>
    <cellStyle name="20 % - Accent5 2 3 12 2" xfId="15849"/>
    <cellStyle name="20 % - Accent5 2 3 13" xfId="14277"/>
    <cellStyle name="20 % - Accent5 2 3 2" xfId="313"/>
    <cellStyle name="20 % - Accent5 2 3 2 10" xfId="8186"/>
    <cellStyle name="20 % - Accent5 2 3 2 10 2" xfId="22330"/>
    <cellStyle name="20 % - Accent5 2 3 2 11" xfId="1898"/>
    <cellStyle name="20 % - Accent5 2 3 2 11 2" xfId="16045"/>
    <cellStyle name="20 % - Accent5 2 3 2 12" xfId="14473"/>
    <cellStyle name="20 % - Accent5 2 3 2 2" xfId="710"/>
    <cellStyle name="20 % - Accent5 2 3 2 2 10" xfId="2290"/>
    <cellStyle name="20 % - Accent5 2 3 2 2 10 2" xfId="16437"/>
    <cellStyle name="20 % - Accent5 2 3 2 2 11" xfId="14865"/>
    <cellStyle name="20 % - Accent5 2 3 2 2 2" xfId="1500"/>
    <cellStyle name="20 % - Accent5 2 3 2 2 2 2" xfId="9363"/>
    <cellStyle name="20 % - Accent5 2 3 2 2 2 2 2" xfId="23507"/>
    <cellStyle name="20 % - Accent5 2 3 2 2 2 3" xfId="3075"/>
    <cellStyle name="20 % - Accent5 2 3 2 2 2 3 2" xfId="17222"/>
    <cellStyle name="20 % - Accent5 2 3 2 2 2 4" xfId="15650"/>
    <cellStyle name="20 % - Accent5 2 3 2 2 3" xfId="3860"/>
    <cellStyle name="20 % - Accent5 2 3 2 2 3 2" xfId="10148"/>
    <cellStyle name="20 % - Accent5 2 3 2 2 3 2 2" xfId="24292"/>
    <cellStyle name="20 % - Accent5 2 3 2 2 3 3" xfId="18007"/>
    <cellStyle name="20 % - Accent5 2 3 2 2 4" xfId="4645"/>
    <cellStyle name="20 % - Accent5 2 3 2 2 4 2" xfId="10933"/>
    <cellStyle name="20 % - Accent5 2 3 2 2 4 2 2" xfId="25077"/>
    <cellStyle name="20 % - Accent5 2 3 2 2 4 3" xfId="18792"/>
    <cellStyle name="20 % - Accent5 2 3 2 2 5" xfId="5434"/>
    <cellStyle name="20 % - Accent5 2 3 2 2 5 2" xfId="11722"/>
    <cellStyle name="20 % - Accent5 2 3 2 2 5 2 2" xfId="25866"/>
    <cellStyle name="20 % - Accent5 2 3 2 2 5 3" xfId="19581"/>
    <cellStyle name="20 % - Accent5 2 3 2 2 6" xfId="6223"/>
    <cellStyle name="20 % - Accent5 2 3 2 2 6 2" xfId="12508"/>
    <cellStyle name="20 % - Accent5 2 3 2 2 6 2 2" xfId="26652"/>
    <cellStyle name="20 % - Accent5 2 3 2 2 6 3" xfId="20367"/>
    <cellStyle name="20 % - Accent5 2 3 2 2 7" xfId="7009"/>
    <cellStyle name="20 % - Accent5 2 3 2 2 7 2" xfId="13294"/>
    <cellStyle name="20 % - Accent5 2 3 2 2 7 2 2" xfId="27438"/>
    <cellStyle name="20 % - Accent5 2 3 2 2 7 3" xfId="21153"/>
    <cellStyle name="20 % - Accent5 2 3 2 2 8" xfId="7793"/>
    <cellStyle name="20 % - Accent5 2 3 2 2 8 2" xfId="14078"/>
    <cellStyle name="20 % - Accent5 2 3 2 2 8 2 2" xfId="28222"/>
    <cellStyle name="20 % - Accent5 2 3 2 2 8 3" xfId="21937"/>
    <cellStyle name="20 % - Accent5 2 3 2 2 9" xfId="8578"/>
    <cellStyle name="20 % - Accent5 2 3 2 2 9 2" xfId="22722"/>
    <cellStyle name="20 % - Accent5 2 3 2 3" xfId="1108"/>
    <cellStyle name="20 % - Accent5 2 3 2 3 2" xfId="8971"/>
    <cellStyle name="20 % - Accent5 2 3 2 3 2 2" xfId="23115"/>
    <cellStyle name="20 % - Accent5 2 3 2 3 3" xfId="2683"/>
    <cellStyle name="20 % - Accent5 2 3 2 3 3 2" xfId="16830"/>
    <cellStyle name="20 % - Accent5 2 3 2 3 4" xfId="15258"/>
    <cellStyle name="20 % - Accent5 2 3 2 4" xfId="3468"/>
    <cellStyle name="20 % - Accent5 2 3 2 4 2" xfId="9756"/>
    <cellStyle name="20 % - Accent5 2 3 2 4 2 2" xfId="23900"/>
    <cellStyle name="20 % - Accent5 2 3 2 4 3" xfId="17615"/>
    <cellStyle name="20 % - Accent5 2 3 2 5" xfId="4253"/>
    <cellStyle name="20 % - Accent5 2 3 2 5 2" xfId="10541"/>
    <cellStyle name="20 % - Accent5 2 3 2 5 2 2" xfId="24685"/>
    <cellStyle name="20 % - Accent5 2 3 2 5 3" xfId="18400"/>
    <cellStyle name="20 % - Accent5 2 3 2 6" xfId="5042"/>
    <cellStyle name="20 % - Accent5 2 3 2 6 2" xfId="11330"/>
    <cellStyle name="20 % - Accent5 2 3 2 6 2 2" xfId="25474"/>
    <cellStyle name="20 % - Accent5 2 3 2 6 3" xfId="19189"/>
    <cellStyle name="20 % - Accent5 2 3 2 7" xfId="5831"/>
    <cellStyle name="20 % - Accent5 2 3 2 7 2" xfId="12116"/>
    <cellStyle name="20 % - Accent5 2 3 2 7 2 2" xfId="26260"/>
    <cellStyle name="20 % - Accent5 2 3 2 7 3" xfId="19975"/>
    <cellStyle name="20 % - Accent5 2 3 2 8" xfId="6617"/>
    <cellStyle name="20 % - Accent5 2 3 2 8 2" xfId="12902"/>
    <cellStyle name="20 % - Accent5 2 3 2 8 2 2" xfId="27046"/>
    <cellStyle name="20 % - Accent5 2 3 2 8 3" xfId="20761"/>
    <cellStyle name="20 % - Accent5 2 3 2 9" xfId="7401"/>
    <cellStyle name="20 % - Accent5 2 3 2 9 2" xfId="13686"/>
    <cellStyle name="20 % - Accent5 2 3 2 9 2 2" xfId="27830"/>
    <cellStyle name="20 % - Accent5 2 3 2 9 3" xfId="21545"/>
    <cellStyle name="20 % - Accent5 2 3 3" xfId="514"/>
    <cellStyle name="20 % - Accent5 2 3 3 10" xfId="2094"/>
    <cellStyle name="20 % - Accent5 2 3 3 10 2" xfId="16241"/>
    <cellStyle name="20 % - Accent5 2 3 3 11" xfId="14669"/>
    <cellStyle name="20 % - Accent5 2 3 3 2" xfId="1304"/>
    <cellStyle name="20 % - Accent5 2 3 3 2 2" xfId="9167"/>
    <cellStyle name="20 % - Accent5 2 3 3 2 2 2" xfId="23311"/>
    <cellStyle name="20 % - Accent5 2 3 3 2 3" xfId="2879"/>
    <cellStyle name="20 % - Accent5 2 3 3 2 3 2" xfId="17026"/>
    <cellStyle name="20 % - Accent5 2 3 3 2 4" xfId="15454"/>
    <cellStyle name="20 % - Accent5 2 3 3 3" xfId="3664"/>
    <cellStyle name="20 % - Accent5 2 3 3 3 2" xfId="9952"/>
    <cellStyle name="20 % - Accent5 2 3 3 3 2 2" xfId="24096"/>
    <cellStyle name="20 % - Accent5 2 3 3 3 3" xfId="17811"/>
    <cellStyle name="20 % - Accent5 2 3 3 4" xfId="4449"/>
    <cellStyle name="20 % - Accent5 2 3 3 4 2" xfId="10737"/>
    <cellStyle name="20 % - Accent5 2 3 3 4 2 2" xfId="24881"/>
    <cellStyle name="20 % - Accent5 2 3 3 4 3" xfId="18596"/>
    <cellStyle name="20 % - Accent5 2 3 3 5" xfId="5238"/>
    <cellStyle name="20 % - Accent5 2 3 3 5 2" xfId="11526"/>
    <cellStyle name="20 % - Accent5 2 3 3 5 2 2" xfId="25670"/>
    <cellStyle name="20 % - Accent5 2 3 3 5 3" xfId="19385"/>
    <cellStyle name="20 % - Accent5 2 3 3 6" xfId="6027"/>
    <cellStyle name="20 % - Accent5 2 3 3 6 2" xfId="12312"/>
    <cellStyle name="20 % - Accent5 2 3 3 6 2 2" xfId="26456"/>
    <cellStyle name="20 % - Accent5 2 3 3 6 3" xfId="20171"/>
    <cellStyle name="20 % - Accent5 2 3 3 7" xfId="6813"/>
    <cellStyle name="20 % - Accent5 2 3 3 7 2" xfId="13098"/>
    <cellStyle name="20 % - Accent5 2 3 3 7 2 2" xfId="27242"/>
    <cellStyle name="20 % - Accent5 2 3 3 7 3" xfId="20957"/>
    <cellStyle name="20 % - Accent5 2 3 3 8" xfId="7597"/>
    <cellStyle name="20 % - Accent5 2 3 3 8 2" xfId="13882"/>
    <cellStyle name="20 % - Accent5 2 3 3 8 2 2" xfId="28026"/>
    <cellStyle name="20 % - Accent5 2 3 3 8 3" xfId="21741"/>
    <cellStyle name="20 % - Accent5 2 3 3 9" xfId="8382"/>
    <cellStyle name="20 % - Accent5 2 3 3 9 2" xfId="22526"/>
    <cellStyle name="20 % - Accent5 2 3 4" xfId="912"/>
    <cellStyle name="20 % - Accent5 2 3 4 2" xfId="8775"/>
    <cellStyle name="20 % - Accent5 2 3 4 2 2" xfId="22919"/>
    <cellStyle name="20 % - Accent5 2 3 4 3" xfId="2487"/>
    <cellStyle name="20 % - Accent5 2 3 4 3 2" xfId="16634"/>
    <cellStyle name="20 % - Accent5 2 3 4 4" xfId="15062"/>
    <cellStyle name="20 % - Accent5 2 3 5" xfId="3272"/>
    <cellStyle name="20 % - Accent5 2 3 5 2" xfId="9560"/>
    <cellStyle name="20 % - Accent5 2 3 5 2 2" xfId="23704"/>
    <cellStyle name="20 % - Accent5 2 3 5 3" xfId="17419"/>
    <cellStyle name="20 % - Accent5 2 3 6" xfId="4057"/>
    <cellStyle name="20 % - Accent5 2 3 6 2" xfId="10345"/>
    <cellStyle name="20 % - Accent5 2 3 6 2 2" xfId="24489"/>
    <cellStyle name="20 % - Accent5 2 3 6 3" xfId="18204"/>
    <cellStyle name="20 % - Accent5 2 3 7" xfId="4846"/>
    <cellStyle name="20 % - Accent5 2 3 7 2" xfId="11134"/>
    <cellStyle name="20 % - Accent5 2 3 7 2 2" xfId="25278"/>
    <cellStyle name="20 % - Accent5 2 3 7 3" xfId="18993"/>
    <cellStyle name="20 % - Accent5 2 3 8" xfId="5635"/>
    <cellStyle name="20 % - Accent5 2 3 8 2" xfId="11920"/>
    <cellStyle name="20 % - Accent5 2 3 8 2 2" xfId="26064"/>
    <cellStyle name="20 % - Accent5 2 3 8 3" xfId="19779"/>
    <cellStyle name="20 % - Accent5 2 3 9" xfId="6421"/>
    <cellStyle name="20 % - Accent5 2 3 9 2" xfId="12706"/>
    <cellStyle name="20 % - Accent5 2 3 9 2 2" xfId="26850"/>
    <cellStyle name="20 % - Accent5 2 3 9 3" xfId="20565"/>
    <cellStyle name="20 % - Accent5 2 4" xfId="145"/>
    <cellStyle name="20 % - Accent5 2 4 10" xfId="7233"/>
    <cellStyle name="20 % - Accent5 2 4 10 2" xfId="13518"/>
    <cellStyle name="20 % - Accent5 2 4 10 2 2" xfId="27662"/>
    <cellStyle name="20 % - Accent5 2 4 10 3" xfId="21377"/>
    <cellStyle name="20 % - Accent5 2 4 11" xfId="8018"/>
    <cellStyle name="20 % - Accent5 2 4 11 2" xfId="22162"/>
    <cellStyle name="20 % - Accent5 2 4 12" xfId="1730"/>
    <cellStyle name="20 % - Accent5 2 4 12 2" xfId="15877"/>
    <cellStyle name="20 % - Accent5 2 4 13" xfId="14305"/>
    <cellStyle name="20 % - Accent5 2 4 2" xfId="341"/>
    <cellStyle name="20 % - Accent5 2 4 2 10" xfId="8214"/>
    <cellStyle name="20 % - Accent5 2 4 2 10 2" xfId="22358"/>
    <cellStyle name="20 % - Accent5 2 4 2 11" xfId="1926"/>
    <cellStyle name="20 % - Accent5 2 4 2 11 2" xfId="16073"/>
    <cellStyle name="20 % - Accent5 2 4 2 12" xfId="14501"/>
    <cellStyle name="20 % - Accent5 2 4 2 2" xfId="738"/>
    <cellStyle name="20 % - Accent5 2 4 2 2 10" xfId="2318"/>
    <cellStyle name="20 % - Accent5 2 4 2 2 10 2" xfId="16465"/>
    <cellStyle name="20 % - Accent5 2 4 2 2 11" xfId="14893"/>
    <cellStyle name="20 % - Accent5 2 4 2 2 2" xfId="1528"/>
    <cellStyle name="20 % - Accent5 2 4 2 2 2 2" xfId="9391"/>
    <cellStyle name="20 % - Accent5 2 4 2 2 2 2 2" xfId="23535"/>
    <cellStyle name="20 % - Accent5 2 4 2 2 2 3" xfId="3103"/>
    <cellStyle name="20 % - Accent5 2 4 2 2 2 3 2" xfId="17250"/>
    <cellStyle name="20 % - Accent5 2 4 2 2 2 4" xfId="15678"/>
    <cellStyle name="20 % - Accent5 2 4 2 2 3" xfId="3888"/>
    <cellStyle name="20 % - Accent5 2 4 2 2 3 2" xfId="10176"/>
    <cellStyle name="20 % - Accent5 2 4 2 2 3 2 2" xfId="24320"/>
    <cellStyle name="20 % - Accent5 2 4 2 2 3 3" xfId="18035"/>
    <cellStyle name="20 % - Accent5 2 4 2 2 4" xfId="4673"/>
    <cellStyle name="20 % - Accent5 2 4 2 2 4 2" xfId="10961"/>
    <cellStyle name="20 % - Accent5 2 4 2 2 4 2 2" xfId="25105"/>
    <cellStyle name="20 % - Accent5 2 4 2 2 4 3" xfId="18820"/>
    <cellStyle name="20 % - Accent5 2 4 2 2 5" xfId="5462"/>
    <cellStyle name="20 % - Accent5 2 4 2 2 5 2" xfId="11750"/>
    <cellStyle name="20 % - Accent5 2 4 2 2 5 2 2" xfId="25894"/>
    <cellStyle name="20 % - Accent5 2 4 2 2 5 3" xfId="19609"/>
    <cellStyle name="20 % - Accent5 2 4 2 2 6" xfId="6251"/>
    <cellStyle name="20 % - Accent5 2 4 2 2 6 2" xfId="12536"/>
    <cellStyle name="20 % - Accent5 2 4 2 2 6 2 2" xfId="26680"/>
    <cellStyle name="20 % - Accent5 2 4 2 2 6 3" xfId="20395"/>
    <cellStyle name="20 % - Accent5 2 4 2 2 7" xfId="7037"/>
    <cellStyle name="20 % - Accent5 2 4 2 2 7 2" xfId="13322"/>
    <cellStyle name="20 % - Accent5 2 4 2 2 7 2 2" xfId="27466"/>
    <cellStyle name="20 % - Accent5 2 4 2 2 7 3" xfId="21181"/>
    <cellStyle name="20 % - Accent5 2 4 2 2 8" xfId="7821"/>
    <cellStyle name="20 % - Accent5 2 4 2 2 8 2" xfId="14106"/>
    <cellStyle name="20 % - Accent5 2 4 2 2 8 2 2" xfId="28250"/>
    <cellStyle name="20 % - Accent5 2 4 2 2 8 3" xfId="21965"/>
    <cellStyle name="20 % - Accent5 2 4 2 2 9" xfId="8606"/>
    <cellStyle name="20 % - Accent5 2 4 2 2 9 2" xfId="22750"/>
    <cellStyle name="20 % - Accent5 2 4 2 3" xfId="1136"/>
    <cellStyle name="20 % - Accent5 2 4 2 3 2" xfId="8999"/>
    <cellStyle name="20 % - Accent5 2 4 2 3 2 2" xfId="23143"/>
    <cellStyle name="20 % - Accent5 2 4 2 3 3" xfId="2711"/>
    <cellStyle name="20 % - Accent5 2 4 2 3 3 2" xfId="16858"/>
    <cellStyle name="20 % - Accent5 2 4 2 3 4" xfId="15286"/>
    <cellStyle name="20 % - Accent5 2 4 2 4" xfId="3496"/>
    <cellStyle name="20 % - Accent5 2 4 2 4 2" xfId="9784"/>
    <cellStyle name="20 % - Accent5 2 4 2 4 2 2" xfId="23928"/>
    <cellStyle name="20 % - Accent5 2 4 2 4 3" xfId="17643"/>
    <cellStyle name="20 % - Accent5 2 4 2 5" xfId="4281"/>
    <cellStyle name="20 % - Accent5 2 4 2 5 2" xfId="10569"/>
    <cellStyle name="20 % - Accent5 2 4 2 5 2 2" xfId="24713"/>
    <cellStyle name="20 % - Accent5 2 4 2 5 3" xfId="18428"/>
    <cellStyle name="20 % - Accent5 2 4 2 6" xfId="5070"/>
    <cellStyle name="20 % - Accent5 2 4 2 6 2" xfId="11358"/>
    <cellStyle name="20 % - Accent5 2 4 2 6 2 2" xfId="25502"/>
    <cellStyle name="20 % - Accent5 2 4 2 6 3" xfId="19217"/>
    <cellStyle name="20 % - Accent5 2 4 2 7" xfId="5859"/>
    <cellStyle name="20 % - Accent5 2 4 2 7 2" xfId="12144"/>
    <cellStyle name="20 % - Accent5 2 4 2 7 2 2" xfId="26288"/>
    <cellStyle name="20 % - Accent5 2 4 2 7 3" xfId="20003"/>
    <cellStyle name="20 % - Accent5 2 4 2 8" xfId="6645"/>
    <cellStyle name="20 % - Accent5 2 4 2 8 2" xfId="12930"/>
    <cellStyle name="20 % - Accent5 2 4 2 8 2 2" xfId="27074"/>
    <cellStyle name="20 % - Accent5 2 4 2 8 3" xfId="20789"/>
    <cellStyle name="20 % - Accent5 2 4 2 9" xfId="7429"/>
    <cellStyle name="20 % - Accent5 2 4 2 9 2" xfId="13714"/>
    <cellStyle name="20 % - Accent5 2 4 2 9 2 2" xfId="27858"/>
    <cellStyle name="20 % - Accent5 2 4 2 9 3" xfId="21573"/>
    <cellStyle name="20 % - Accent5 2 4 3" xfId="542"/>
    <cellStyle name="20 % - Accent5 2 4 3 10" xfId="2122"/>
    <cellStyle name="20 % - Accent5 2 4 3 10 2" xfId="16269"/>
    <cellStyle name="20 % - Accent5 2 4 3 11" xfId="14697"/>
    <cellStyle name="20 % - Accent5 2 4 3 2" xfId="1332"/>
    <cellStyle name="20 % - Accent5 2 4 3 2 2" xfId="9195"/>
    <cellStyle name="20 % - Accent5 2 4 3 2 2 2" xfId="23339"/>
    <cellStyle name="20 % - Accent5 2 4 3 2 3" xfId="2907"/>
    <cellStyle name="20 % - Accent5 2 4 3 2 3 2" xfId="17054"/>
    <cellStyle name="20 % - Accent5 2 4 3 2 4" xfId="15482"/>
    <cellStyle name="20 % - Accent5 2 4 3 3" xfId="3692"/>
    <cellStyle name="20 % - Accent5 2 4 3 3 2" xfId="9980"/>
    <cellStyle name="20 % - Accent5 2 4 3 3 2 2" xfId="24124"/>
    <cellStyle name="20 % - Accent5 2 4 3 3 3" xfId="17839"/>
    <cellStyle name="20 % - Accent5 2 4 3 4" xfId="4477"/>
    <cellStyle name="20 % - Accent5 2 4 3 4 2" xfId="10765"/>
    <cellStyle name="20 % - Accent5 2 4 3 4 2 2" xfId="24909"/>
    <cellStyle name="20 % - Accent5 2 4 3 4 3" xfId="18624"/>
    <cellStyle name="20 % - Accent5 2 4 3 5" xfId="5266"/>
    <cellStyle name="20 % - Accent5 2 4 3 5 2" xfId="11554"/>
    <cellStyle name="20 % - Accent5 2 4 3 5 2 2" xfId="25698"/>
    <cellStyle name="20 % - Accent5 2 4 3 5 3" xfId="19413"/>
    <cellStyle name="20 % - Accent5 2 4 3 6" xfId="6055"/>
    <cellStyle name="20 % - Accent5 2 4 3 6 2" xfId="12340"/>
    <cellStyle name="20 % - Accent5 2 4 3 6 2 2" xfId="26484"/>
    <cellStyle name="20 % - Accent5 2 4 3 6 3" xfId="20199"/>
    <cellStyle name="20 % - Accent5 2 4 3 7" xfId="6841"/>
    <cellStyle name="20 % - Accent5 2 4 3 7 2" xfId="13126"/>
    <cellStyle name="20 % - Accent5 2 4 3 7 2 2" xfId="27270"/>
    <cellStyle name="20 % - Accent5 2 4 3 7 3" xfId="20985"/>
    <cellStyle name="20 % - Accent5 2 4 3 8" xfId="7625"/>
    <cellStyle name="20 % - Accent5 2 4 3 8 2" xfId="13910"/>
    <cellStyle name="20 % - Accent5 2 4 3 8 2 2" xfId="28054"/>
    <cellStyle name="20 % - Accent5 2 4 3 8 3" xfId="21769"/>
    <cellStyle name="20 % - Accent5 2 4 3 9" xfId="8410"/>
    <cellStyle name="20 % - Accent5 2 4 3 9 2" xfId="22554"/>
    <cellStyle name="20 % - Accent5 2 4 4" xfId="940"/>
    <cellStyle name="20 % - Accent5 2 4 4 2" xfId="8803"/>
    <cellStyle name="20 % - Accent5 2 4 4 2 2" xfId="22947"/>
    <cellStyle name="20 % - Accent5 2 4 4 3" xfId="2515"/>
    <cellStyle name="20 % - Accent5 2 4 4 3 2" xfId="16662"/>
    <cellStyle name="20 % - Accent5 2 4 4 4" xfId="15090"/>
    <cellStyle name="20 % - Accent5 2 4 5" xfId="3300"/>
    <cellStyle name="20 % - Accent5 2 4 5 2" xfId="9588"/>
    <cellStyle name="20 % - Accent5 2 4 5 2 2" xfId="23732"/>
    <cellStyle name="20 % - Accent5 2 4 5 3" xfId="17447"/>
    <cellStyle name="20 % - Accent5 2 4 6" xfId="4085"/>
    <cellStyle name="20 % - Accent5 2 4 6 2" xfId="10373"/>
    <cellStyle name="20 % - Accent5 2 4 6 2 2" xfId="24517"/>
    <cellStyle name="20 % - Accent5 2 4 6 3" xfId="18232"/>
    <cellStyle name="20 % - Accent5 2 4 7" xfId="4874"/>
    <cellStyle name="20 % - Accent5 2 4 7 2" xfId="11162"/>
    <cellStyle name="20 % - Accent5 2 4 7 2 2" xfId="25306"/>
    <cellStyle name="20 % - Accent5 2 4 7 3" xfId="19021"/>
    <cellStyle name="20 % - Accent5 2 4 8" xfId="5663"/>
    <cellStyle name="20 % - Accent5 2 4 8 2" xfId="11948"/>
    <cellStyle name="20 % - Accent5 2 4 8 2 2" xfId="26092"/>
    <cellStyle name="20 % - Accent5 2 4 8 3" xfId="19807"/>
    <cellStyle name="20 % - Accent5 2 4 9" xfId="6449"/>
    <cellStyle name="20 % - Accent5 2 4 9 2" xfId="12734"/>
    <cellStyle name="20 % - Accent5 2 4 9 2 2" xfId="26878"/>
    <cellStyle name="20 % - Accent5 2 4 9 3" xfId="20593"/>
    <cellStyle name="20 % - Accent5 2 5" xfId="173"/>
    <cellStyle name="20 % - Accent5 2 5 10" xfId="7261"/>
    <cellStyle name="20 % - Accent5 2 5 10 2" xfId="13546"/>
    <cellStyle name="20 % - Accent5 2 5 10 2 2" xfId="27690"/>
    <cellStyle name="20 % - Accent5 2 5 10 3" xfId="21405"/>
    <cellStyle name="20 % - Accent5 2 5 11" xfId="8046"/>
    <cellStyle name="20 % - Accent5 2 5 11 2" xfId="22190"/>
    <cellStyle name="20 % - Accent5 2 5 12" xfId="1758"/>
    <cellStyle name="20 % - Accent5 2 5 12 2" xfId="15905"/>
    <cellStyle name="20 % - Accent5 2 5 13" xfId="14333"/>
    <cellStyle name="20 % - Accent5 2 5 2" xfId="369"/>
    <cellStyle name="20 % - Accent5 2 5 2 10" xfId="8242"/>
    <cellStyle name="20 % - Accent5 2 5 2 10 2" xfId="22386"/>
    <cellStyle name="20 % - Accent5 2 5 2 11" xfId="1954"/>
    <cellStyle name="20 % - Accent5 2 5 2 11 2" xfId="16101"/>
    <cellStyle name="20 % - Accent5 2 5 2 12" xfId="14529"/>
    <cellStyle name="20 % - Accent5 2 5 2 2" xfId="766"/>
    <cellStyle name="20 % - Accent5 2 5 2 2 10" xfId="2346"/>
    <cellStyle name="20 % - Accent5 2 5 2 2 10 2" xfId="16493"/>
    <cellStyle name="20 % - Accent5 2 5 2 2 11" xfId="14921"/>
    <cellStyle name="20 % - Accent5 2 5 2 2 2" xfId="1556"/>
    <cellStyle name="20 % - Accent5 2 5 2 2 2 2" xfId="9419"/>
    <cellStyle name="20 % - Accent5 2 5 2 2 2 2 2" xfId="23563"/>
    <cellStyle name="20 % - Accent5 2 5 2 2 2 3" xfId="3131"/>
    <cellStyle name="20 % - Accent5 2 5 2 2 2 3 2" xfId="17278"/>
    <cellStyle name="20 % - Accent5 2 5 2 2 2 4" xfId="15706"/>
    <cellStyle name="20 % - Accent5 2 5 2 2 3" xfId="3916"/>
    <cellStyle name="20 % - Accent5 2 5 2 2 3 2" xfId="10204"/>
    <cellStyle name="20 % - Accent5 2 5 2 2 3 2 2" xfId="24348"/>
    <cellStyle name="20 % - Accent5 2 5 2 2 3 3" xfId="18063"/>
    <cellStyle name="20 % - Accent5 2 5 2 2 4" xfId="4701"/>
    <cellStyle name="20 % - Accent5 2 5 2 2 4 2" xfId="10989"/>
    <cellStyle name="20 % - Accent5 2 5 2 2 4 2 2" xfId="25133"/>
    <cellStyle name="20 % - Accent5 2 5 2 2 4 3" xfId="18848"/>
    <cellStyle name="20 % - Accent5 2 5 2 2 5" xfId="5490"/>
    <cellStyle name="20 % - Accent5 2 5 2 2 5 2" xfId="11778"/>
    <cellStyle name="20 % - Accent5 2 5 2 2 5 2 2" xfId="25922"/>
    <cellStyle name="20 % - Accent5 2 5 2 2 5 3" xfId="19637"/>
    <cellStyle name="20 % - Accent5 2 5 2 2 6" xfId="6279"/>
    <cellStyle name="20 % - Accent5 2 5 2 2 6 2" xfId="12564"/>
    <cellStyle name="20 % - Accent5 2 5 2 2 6 2 2" xfId="26708"/>
    <cellStyle name="20 % - Accent5 2 5 2 2 6 3" xfId="20423"/>
    <cellStyle name="20 % - Accent5 2 5 2 2 7" xfId="7065"/>
    <cellStyle name="20 % - Accent5 2 5 2 2 7 2" xfId="13350"/>
    <cellStyle name="20 % - Accent5 2 5 2 2 7 2 2" xfId="27494"/>
    <cellStyle name="20 % - Accent5 2 5 2 2 7 3" xfId="21209"/>
    <cellStyle name="20 % - Accent5 2 5 2 2 8" xfId="7849"/>
    <cellStyle name="20 % - Accent5 2 5 2 2 8 2" xfId="14134"/>
    <cellStyle name="20 % - Accent5 2 5 2 2 8 2 2" xfId="28278"/>
    <cellStyle name="20 % - Accent5 2 5 2 2 8 3" xfId="21993"/>
    <cellStyle name="20 % - Accent5 2 5 2 2 9" xfId="8634"/>
    <cellStyle name="20 % - Accent5 2 5 2 2 9 2" xfId="22778"/>
    <cellStyle name="20 % - Accent5 2 5 2 3" xfId="1164"/>
    <cellStyle name="20 % - Accent5 2 5 2 3 2" xfId="9027"/>
    <cellStyle name="20 % - Accent5 2 5 2 3 2 2" xfId="23171"/>
    <cellStyle name="20 % - Accent5 2 5 2 3 3" xfId="2739"/>
    <cellStyle name="20 % - Accent5 2 5 2 3 3 2" xfId="16886"/>
    <cellStyle name="20 % - Accent5 2 5 2 3 4" xfId="15314"/>
    <cellStyle name="20 % - Accent5 2 5 2 4" xfId="3524"/>
    <cellStyle name="20 % - Accent5 2 5 2 4 2" xfId="9812"/>
    <cellStyle name="20 % - Accent5 2 5 2 4 2 2" xfId="23956"/>
    <cellStyle name="20 % - Accent5 2 5 2 4 3" xfId="17671"/>
    <cellStyle name="20 % - Accent5 2 5 2 5" xfId="4309"/>
    <cellStyle name="20 % - Accent5 2 5 2 5 2" xfId="10597"/>
    <cellStyle name="20 % - Accent5 2 5 2 5 2 2" xfId="24741"/>
    <cellStyle name="20 % - Accent5 2 5 2 5 3" xfId="18456"/>
    <cellStyle name="20 % - Accent5 2 5 2 6" xfId="5098"/>
    <cellStyle name="20 % - Accent5 2 5 2 6 2" xfId="11386"/>
    <cellStyle name="20 % - Accent5 2 5 2 6 2 2" xfId="25530"/>
    <cellStyle name="20 % - Accent5 2 5 2 6 3" xfId="19245"/>
    <cellStyle name="20 % - Accent5 2 5 2 7" xfId="5887"/>
    <cellStyle name="20 % - Accent5 2 5 2 7 2" xfId="12172"/>
    <cellStyle name="20 % - Accent5 2 5 2 7 2 2" xfId="26316"/>
    <cellStyle name="20 % - Accent5 2 5 2 7 3" xfId="20031"/>
    <cellStyle name="20 % - Accent5 2 5 2 8" xfId="6673"/>
    <cellStyle name="20 % - Accent5 2 5 2 8 2" xfId="12958"/>
    <cellStyle name="20 % - Accent5 2 5 2 8 2 2" xfId="27102"/>
    <cellStyle name="20 % - Accent5 2 5 2 8 3" xfId="20817"/>
    <cellStyle name="20 % - Accent5 2 5 2 9" xfId="7457"/>
    <cellStyle name="20 % - Accent5 2 5 2 9 2" xfId="13742"/>
    <cellStyle name="20 % - Accent5 2 5 2 9 2 2" xfId="27886"/>
    <cellStyle name="20 % - Accent5 2 5 2 9 3" xfId="21601"/>
    <cellStyle name="20 % - Accent5 2 5 3" xfId="570"/>
    <cellStyle name="20 % - Accent5 2 5 3 10" xfId="2150"/>
    <cellStyle name="20 % - Accent5 2 5 3 10 2" xfId="16297"/>
    <cellStyle name="20 % - Accent5 2 5 3 11" xfId="14725"/>
    <cellStyle name="20 % - Accent5 2 5 3 2" xfId="1360"/>
    <cellStyle name="20 % - Accent5 2 5 3 2 2" xfId="9223"/>
    <cellStyle name="20 % - Accent5 2 5 3 2 2 2" xfId="23367"/>
    <cellStyle name="20 % - Accent5 2 5 3 2 3" xfId="2935"/>
    <cellStyle name="20 % - Accent5 2 5 3 2 3 2" xfId="17082"/>
    <cellStyle name="20 % - Accent5 2 5 3 2 4" xfId="15510"/>
    <cellStyle name="20 % - Accent5 2 5 3 3" xfId="3720"/>
    <cellStyle name="20 % - Accent5 2 5 3 3 2" xfId="10008"/>
    <cellStyle name="20 % - Accent5 2 5 3 3 2 2" xfId="24152"/>
    <cellStyle name="20 % - Accent5 2 5 3 3 3" xfId="17867"/>
    <cellStyle name="20 % - Accent5 2 5 3 4" xfId="4505"/>
    <cellStyle name="20 % - Accent5 2 5 3 4 2" xfId="10793"/>
    <cellStyle name="20 % - Accent5 2 5 3 4 2 2" xfId="24937"/>
    <cellStyle name="20 % - Accent5 2 5 3 4 3" xfId="18652"/>
    <cellStyle name="20 % - Accent5 2 5 3 5" xfId="5294"/>
    <cellStyle name="20 % - Accent5 2 5 3 5 2" xfId="11582"/>
    <cellStyle name="20 % - Accent5 2 5 3 5 2 2" xfId="25726"/>
    <cellStyle name="20 % - Accent5 2 5 3 5 3" xfId="19441"/>
    <cellStyle name="20 % - Accent5 2 5 3 6" xfId="6083"/>
    <cellStyle name="20 % - Accent5 2 5 3 6 2" xfId="12368"/>
    <cellStyle name="20 % - Accent5 2 5 3 6 2 2" xfId="26512"/>
    <cellStyle name="20 % - Accent5 2 5 3 6 3" xfId="20227"/>
    <cellStyle name="20 % - Accent5 2 5 3 7" xfId="6869"/>
    <cellStyle name="20 % - Accent5 2 5 3 7 2" xfId="13154"/>
    <cellStyle name="20 % - Accent5 2 5 3 7 2 2" xfId="27298"/>
    <cellStyle name="20 % - Accent5 2 5 3 7 3" xfId="21013"/>
    <cellStyle name="20 % - Accent5 2 5 3 8" xfId="7653"/>
    <cellStyle name="20 % - Accent5 2 5 3 8 2" xfId="13938"/>
    <cellStyle name="20 % - Accent5 2 5 3 8 2 2" xfId="28082"/>
    <cellStyle name="20 % - Accent5 2 5 3 8 3" xfId="21797"/>
    <cellStyle name="20 % - Accent5 2 5 3 9" xfId="8438"/>
    <cellStyle name="20 % - Accent5 2 5 3 9 2" xfId="22582"/>
    <cellStyle name="20 % - Accent5 2 5 4" xfId="968"/>
    <cellStyle name="20 % - Accent5 2 5 4 2" xfId="8831"/>
    <cellStyle name="20 % - Accent5 2 5 4 2 2" xfId="22975"/>
    <cellStyle name="20 % - Accent5 2 5 4 3" xfId="2543"/>
    <cellStyle name="20 % - Accent5 2 5 4 3 2" xfId="16690"/>
    <cellStyle name="20 % - Accent5 2 5 4 4" xfId="15118"/>
    <cellStyle name="20 % - Accent5 2 5 5" xfId="3328"/>
    <cellStyle name="20 % - Accent5 2 5 5 2" xfId="9616"/>
    <cellStyle name="20 % - Accent5 2 5 5 2 2" xfId="23760"/>
    <cellStyle name="20 % - Accent5 2 5 5 3" xfId="17475"/>
    <cellStyle name="20 % - Accent5 2 5 6" xfId="4113"/>
    <cellStyle name="20 % - Accent5 2 5 6 2" xfId="10401"/>
    <cellStyle name="20 % - Accent5 2 5 6 2 2" xfId="24545"/>
    <cellStyle name="20 % - Accent5 2 5 6 3" xfId="18260"/>
    <cellStyle name="20 % - Accent5 2 5 7" xfId="4902"/>
    <cellStyle name="20 % - Accent5 2 5 7 2" xfId="11190"/>
    <cellStyle name="20 % - Accent5 2 5 7 2 2" xfId="25334"/>
    <cellStyle name="20 % - Accent5 2 5 7 3" xfId="19049"/>
    <cellStyle name="20 % - Accent5 2 5 8" xfId="5691"/>
    <cellStyle name="20 % - Accent5 2 5 8 2" xfId="11976"/>
    <cellStyle name="20 % - Accent5 2 5 8 2 2" xfId="26120"/>
    <cellStyle name="20 % - Accent5 2 5 8 3" xfId="19835"/>
    <cellStyle name="20 % - Accent5 2 5 9" xfId="6477"/>
    <cellStyle name="20 % - Accent5 2 5 9 2" xfId="12762"/>
    <cellStyle name="20 % - Accent5 2 5 9 2 2" xfId="26906"/>
    <cellStyle name="20 % - Accent5 2 5 9 3" xfId="20621"/>
    <cellStyle name="20 % - Accent5 2 6" xfId="201"/>
    <cellStyle name="20 % - Accent5 2 6 10" xfId="7289"/>
    <cellStyle name="20 % - Accent5 2 6 10 2" xfId="13574"/>
    <cellStyle name="20 % - Accent5 2 6 10 2 2" xfId="27718"/>
    <cellStyle name="20 % - Accent5 2 6 10 3" xfId="21433"/>
    <cellStyle name="20 % - Accent5 2 6 11" xfId="8074"/>
    <cellStyle name="20 % - Accent5 2 6 11 2" xfId="22218"/>
    <cellStyle name="20 % - Accent5 2 6 12" xfId="1786"/>
    <cellStyle name="20 % - Accent5 2 6 12 2" xfId="15933"/>
    <cellStyle name="20 % - Accent5 2 6 13" xfId="14361"/>
    <cellStyle name="20 % - Accent5 2 6 2" xfId="397"/>
    <cellStyle name="20 % - Accent5 2 6 2 10" xfId="8270"/>
    <cellStyle name="20 % - Accent5 2 6 2 10 2" xfId="22414"/>
    <cellStyle name="20 % - Accent5 2 6 2 11" xfId="1982"/>
    <cellStyle name="20 % - Accent5 2 6 2 11 2" xfId="16129"/>
    <cellStyle name="20 % - Accent5 2 6 2 12" xfId="14557"/>
    <cellStyle name="20 % - Accent5 2 6 2 2" xfId="794"/>
    <cellStyle name="20 % - Accent5 2 6 2 2 10" xfId="2374"/>
    <cellStyle name="20 % - Accent5 2 6 2 2 10 2" xfId="16521"/>
    <cellStyle name="20 % - Accent5 2 6 2 2 11" xfId="14949"/>
    <cellStyle name="20 % - Accent5 2 6 2 2 2" xfId="1584"/>
    <cellStyle name="20 % - Accent5 2 6 2 2 2 2" xfId="9447"/>
    <cellStyle name="20 % - Accent5 2 6 2 2 2 2 2" xfId="23591"/>
    <cellStyle name="20 % - Accent5 2 6 2 2 2 3" xfId="3159"/>
    <cellStyle name="20 % - Accent5 2 6 2 2 2 3 2" xfId="17306"/>
    <cellStyle name="20 % - Accent5 2 6 2 2 2 4" xfId="15734"/>
    <cellStyle name="20 % - Accent5 2 6 2 2 3" xfId="3944"/>
    <cellStyle name="20 % - Accent5 2 6 2 2 3 2" xfId="10232"/>
    <cellStyle name="20 % - Accent5 2 6 2 2 3 2 2" xfId="24376"/>
    <cellStyle name="20 % - Accent5 2 6 2 2 3 3" xfId="18091"/>
    <cellStyle name="20 % - Accent5 2 6 2 2 4" xfId="4729"/>
    <cellStyle name="20 % - Accent5 2 6 2 2 4 2" xfId="11017"/>
    <cellStyle name="20 % - Accent5 2 6 2 2 4 2 2" xfId="25161"/>
    <cellStyle name="20 % - Accent5 2 6 2 2 4 3" xfId="18876"/>
    <cellStyle name="20 % - Accent5 2 6 2 2 5" xfId="5518"/>
    <cellStyle name="20 % - Accent5 2 6 2 2 5 2" xfId="11806"/>
    <cellStyle name="20 % - Accent5 2 6 2 2 5 2 2" xfId="25950"/>
    <cellStyle name="20 % - Accent5 2 6 2 2 5 3" xfId="19665"/>
    <cellStyle name="20 % - Accent5 2 6 2 2 6" xfId="6307"/>
    <cellStyle name="20 % - Accent5 2 6 2 2 6 2" xfId="12592"/>
    <cellStyle name="20 % - Accent5 2 6 2 2 6 2 2" xfId="26736"/>
    <cellStyle name="20 % - Accent5 2 6 2 2 6 3" xfId="20451"/>
    <cellStyle name="20 % - Accent5 2 6 2 2 7" xfId="7093"/>
    <cellStyle name="20 % - Accent5 2 6 2 2 7 2" xfId="13378"/>
    <cellStyle name="20 % - Accent5 2 6 2 2 7 2 2" xfId="27522"/>
    <cellStyle name="20 % - Accent5 2 6 2 2 7 3" xfId="21237"/>
    <cellStyle name="20 % - Accent5 2 6 2 2 8" xfId="7877"/>
    <cellStyle name="20 % - Accent5 2 6 2 2 8 2" xfId="14162"/>
    <cellStyle name="20 % - Accent5 2 6 2 2 8 2 2" xfId="28306"/>
    <cellStyle name="20 % - Accent5 2 6 2 2 8 3" xfId="22021"/>
    <cellStyle name="20 % - Accent5 2 6 2 2 9" xfId="8662"/>
    <cellStyle name="20 % - Accent5 2 6 2 2 9 2" xfId="22806"/>
    <cellStyle name="20 % - Accent5 2 6 2 3" xfId="1192"/>
    <cellStyle name="20 % - Accent5 2 6 2 3 2" xfId="9055"/>
    <cellStyle name="20 % - Accent5 2 6 2 3 2 2" xfId="23199"/>
    <cellStyle name="20 % - Accent5 2 6 2 3 3" xfId="2767"/>
    <cellStyle name="20 % - Accent5 2 6 2 3 3 2" xfId="16914"/>
    <cellStyle name="20 % - Accent5 2 6 2 3 4" xfId="15342"/>
    <cellStyle name="20 % - Accent5 2 6 2 4" xfId="3552"/>
    <cellStyle name="20 % - Accent5 2 6 2 4 2" xfId="9840"/>
    <cellStyle name="20 % - Accent5 2 6 2 4 2 2" xfId="23984"/>
    <cellStyle name="20 % - Accent5 2 6 2 4 3" xfId="17699"/>
    <cellStyle name="20 % - Accent5 2 6 2 5" xfId="4337"/>
    <cellStyle name="20 % - Accent5 2 6 2 5 2" xfId="10625"/>
    <cellStyle name="20 % - Accent5 2 6 2 5 2 2" xfId="24769"/>
    <cellStyle name="20 % - Accent5 2 6 2 5 3" xfId="18484"/>
    <cellStyle name="20 % - Accent5 2 6 2 6" xfId="5126"/>
    <cellStyle name="20 % - Accent5 2 6 2 6 2" xfId="11414"/>
    <cellStyle name="20 % - Accent5 2 6 2 6 2 2" xfId="25558"/>
    <cellStyle name="20 % - Accent5 2 6 2 6 3" xfId="19273"/>
    <cellStyle name="20 % - Accent5 2 6 2 7" xfId="5915"/>
    <cellStyle name="20 % - Accent5 2 6 2 7 2" xfId="12200"/>
    <cellStyle name="20 % - Accent5 2 6 2 7 2 2" xfId="26344"/>
    <cellStyle name="20 % - Accent5 2 6 2 7 3" xfId="20059"/>
    <cellStyle name="20 % - Accent5 2 6 2 8" xfId="6701"/>
    <cellStyle name="20 % - Accent5 2 6 2 8 2" xfId="12986"/>
    <cellStyle name="20 % - Accent5 2 6 2 8 2 2" xfId="27130"/>
    <cellStyle name="20 % - Accent5 2 6 2 8 3" xfId="20845"/>
    <cellStyle name="20 % - Accent5 2 6 2 9" xfId="7485"/>
    <cellStyle name="20 % - Accent5 2 6 2 9 2" xfId="13770"/>
    <cellStyle name="20 % - Accent5 2 6 2 9 2 2" xfId="27914"/>
    <cellStyle name="20 % - Accent5 2 6 2 9 3" xfId="21629"/>
    <cellStyle name="20 % - Accent5 2 6 3" xfId="598"/>
    <cellStyle name="20 % - Accent5 2 6 3 10" xfId="2178"/>
    <cellStyle name="20 % - Accent5 2 6 3 10 2" xfId="16325"/>
    <cellStyle name="20 % - Accent5 2 6 3 11" xfId="14753"/>
    <cellStyle name="20 % - Accent5 2 6 3 2" xfId="1388"/>
    <cellStyle name="20 % - Accent5 2 6 3 2 2" xfId="9251"/>
    <cellStyle name="20 % - Accent5 2 6 3 2 2 2" xfId="23395"/>
    <cellStyle name="20 % - Accent5 2 6 3 2 3" xfId="2963"/>
    <cellStyle name="20 % - Accent5 2 6 3 2 3 2" xfId="17110"/>
    <cellStyle name="20 % - Accent5 2 6 3 2 4" xfId="15538"/>
    <cellStyle name="20 % - Accent5 2 6 3 3" xfId="3748"/>
    <cellStyle name="20 % - Accent5 2 6 3 3 2" xfId="10036"/>
    <cellStyle name="20 % - Accent5 2 6 3 3 2 2" xfId="24180"/>
    <cellStyle name="20 % - Accent5 2 6 3 3 3" xfId="17895"/>
    <cellStyle name="20 % - Accent5 2 6 3 4" xfId="4533"/>
    <cellStyle name="20 % - Accent5 2 6 3 4 2" xfId="10821"/>
    <cellStyle name="20 % - Accent5 2 6 3 4 2 2" xfId="24965"/>
    <cellStyle name="20 % - Accent5 2 6 3 4 3" xfId="18680"/>
    <cellStyle name="20 % - Accent5 2 6 3 5" xfId="5322"/>
    <cellStyle name="20 % - Accent5 2 6 3 5 2" xfId="11610"/>
    <cellStyle name="20 % - Accent5 2 6 3 5 2 2" xfId="25754"/>
    <cellStyle name="20 % - Accent5 2 6 3 5 3" xfId="19469"/>
    <cellStyle name="20 % - Accent5 2 6 3 6" xfId="6111"/>
    <cellStyle name="20 % - Accent5 2 6 3 6 2" xfId="12396"/>
    <cellStyle name="20 % - Accent5 2 6 3 6 2 2" xfId="26540"/>
    <cellStyle name="20 % - Accent5 2 6 3 6 3" xfId="20255"/>
    <cellStyle name="20 % - Accent5 2 6 3 7" xfId="6897"/>
    <cellStyle name="20 % - Accent5 2 6 3 7 2" xfId="13182"/>
    <cellStyle name="20 % - Accent5 2 6 3 7 2 2" xfId="27326"/>
    <cellStyle name="20 % - Accent5 2 6 3 7 3" xfId="21041"/>
    <cellStyle name="20 % - Accent5 2 6 3 8" xfId="7681"/>
    <cellStyle name="20 % - Accent5 2 6 3 8 2" xfId="13966"/>
    <cellStyle name="20 % - Accent5 2 6 3 8 2 2" xfId="28110"/>
    <cellStyle name="20 % - Accent5 2 6 3 8 3" xfId="21825"/>
    <cellStyle name="20 % - Accent5 2 6 3 9" xfId="8466"/>
    <cellStyle name="20 % - Accent5 2 6 3 9 2" xfId="22610"/>
    <cellStyle name="20 % - Accent5 2 6 4" xfId="996"/>
    <cellStyle name="20 % - Accent5 2 6 4 2" xfId="8859"/>
    <cellStyle name="20 % - Accent5 2 6 4 2 2" xfId="23003"/>
    <cellStyle name="20 % - Accent5 2 6 4 3" xfId="2571"/>
    <cellStyle name="20 % - Accent5 2 6 4 3 2" xfId="16718"/>
    <cellStyle name="20 % - Accent5 2 6 4 4" xfId="15146"/>
    <cellStyle name="20 % - Accent5 2 6 5" xfId="3356"/>
    <cellStyle name="20 % - Accent5 2 6 5 2" xfId="9644"/>
    <cellStyle name="20 % - Accent5 2 6 5 2 2" xfId="23788"/>
    <cellStyle name="20 % - Accent5 2 6 5 3" xfId="17503"/>
    <cellStyle name="20 % - Accent5 2 6 6" xfId="4141"/>
    <cellStyle name="20 % - Accent5 2 6 6 2" xfId="10429"/>
    <cellStyle name="20 % - Accent5 2 6 6 2 2" xfId="24573"/>
    <cellStyle name="20 % - Accent5 2 6 6 3" xfId="18288"/>
    <cellStyle name="20 % - Accent5 2 6 7" xfId="4930"/>
    <cellStyle name="20 % - Accent5 2 6 7 2" xfId="11218"/>
    <cellStyle name="20 % - Accent5 2 6 7 2 2" xfId="25362"/>
    <cellStyle name="20 % - Accent5 2 6 7 3" xfId="19077"/>
    <cellStyle name="20 % - Accent5 2 6 8" xfId="5719"/>
    <cellStyle name="20 % - Accent5 2 6 8 2" xfId="12004"/>
    <cellStyle name="20 % - Accent5 2 6 8 2 2" xfId="26148"/>
    <cellStyle name="20 % - Accent5 2 6 8 3" xfId="19863"/>
    <cellStyle name="20 % - Accent5 2 6 9" xfId="6505"/>
    <cellStyle name="20 % - Accent5 2 6 9 2" xfId="12790"/>
    <cellStyle name="20 % - Accent5 2 6 9 2 2" xfId="26934"/>
    <cellStyle name="20 % - Accent5 2 6 9 3" xfId="20649"/>
    <cellStyle name="20 % - Accent5 2 7" xfId="229"/>
    <cellStyle name="20 % - Accent5 2 7 10" xfId="7317"/>
    <cellStyle name="20 % - Accent5 2 7 10 2" xfId="13602"/>
    <cellStyle name="20 % - Accent5 2 7 10 2 2" xfId="27746"/>
    <cellStyle name="20 % - Accent5 2 7 10 3" xfId="21461"/>
    <cellStyle name="20 % - Accent5 2 7 11" xfId="8102"/>
    <cellStyle name="20 % - Accent5 2 7 11 2" xfId="22246"/>
    <cellStyle name="20 % - Accent5 2 7 12" xfId="1814"/>
    <cellStyle name="20 % - Accent5 2 7 12 2" xfId="15961"/>
    <cellStyle name="20 % - Accent5 2 7 13" xfId="14389"/>
    <cellStyle name="20 % - Accent5 2 7 2" xfId="425"/>
    <cellStyle name="20 % - Accent5 2 7 2 10" xfId="8298"/>
    <cellStyle name="20 % - Accent5 2 7 2 10 2" xfId="22442"/>
    <cellStyle name="20 % - Accent5 2 7 2 11" xfId="2010"/>
    <cellStyle name="20 % - Accent5 2 7 2 11 2" xfId="16157"/>
    <cellStyle name="20 % - Accent5 2 7 2 12" xfId="14585"/>
    <cellStyle name="20 % - Accent5 2 7 2 2" xfId="822"/>
    <cellStyle name="20 % - Accent5 2 7 2 2 10" xfId="2402"/>
    <cellStyle name="20 % - Accent5 2 7 2 2 10 2" xfId="16549"/>
    <cellStyle name="20 % - Accent5 2 7 2 2 11" xfId="14977"/>
    <cellStyle name="20 % - Accent5 2 7 2 2 2" xfId="1612"/>
    <cellStyle name="20 % - Accent5 2 7 2 2 2 2" xfId="9475"/>
    <cellStyle name="20 % - Accent5 2 7 2 2 2 2 2" xfId="23619"/>
    <cellStyle name="20 % - Accent5 2 7 2 2 2 3" xfId="3187"/>
    <cellStyle name="20 % - Accent5 2 7 2 2 2 3 2" xfId="17334"/>
    <cellStyle name="20 % - Accent5 2 7 2 2 2 4" xfId="15762"/>
    <cellStyle name="20 % - Accent5 2 7 2 2 3" xfId="3972"/>
    <cellStyle name="20 % - Accent5 2 7 2 2 3 2" xfId="10260"/>
    <cellStyle name="20 % - Accent5 2 7 2 2 3 2 2" xfId="24404"/>
    <cellStyle name="20 % - Accent5 2 7 2 2 3 3" xfId="18119"/>
    <cellStyle name="20 % - Accent5 2 7 2 2 4" xfId="4757"/>
    <cellStyle name="20 % - Accent5 2 7 2 2 4 2" xfId="11045"/>
    <cellStyle name="20 % - Accent5 2 7 2 2 4 2 2" xfId="25189"/>
    <cellStyle name="20 % - Accent5 2 7 2 2 4 3" xfId="18904"/>
    <cellStyle name="20 % - Accent5 2 7 2 2 5" xfId="5546"/>
    <cellStyle name="20 % - Accent5 2 7 2 2 5 2" xfId="11834"/>
    <cellStyle name="20 % - Accent5 2 7 2 2 5 2 2" xfId="25978"/>
    <cellStyle name="20 % - Accent5 2 7 2 2 5 3" xfId="19693"/>
    <cellStyle name="20 % - Accent5 2 7 2 2 6" xfId="6335"/>
    <cellStyle name="20 % - Accent5 2 7 2 2 6 2" xfId="12620"/>
    <cellStyle name="20 % - Accent5 2 7 2 2 6 2 2" xfId="26764"/>
    <cellStyle name="20 % - Accent5 2 7 2 2 6 3" xfId="20479"/>
    <cellStyle name="20 % - Accent5 2 7 2 2 7" xfId="7121"/>
    <cellStyle name="20 % - Accent5 2 7 2 2 7 2" xfId="13406"/>
    <cellStyle name="20 % - Accent5 2 7 2 2 7 2 2" xfId="27550"/>
    <cellStyle name="20 % - Accent5 2 7 2 2 7 3" xfId="21265"/>
    <cellStyle name="20 % - Accent5 2 7 2 2 8" xfId="7905"/>
    <cellStyle name="20 % - Accent5 2 7 2 2 8 2" xfId="14190"/>
    <cellStyle name="20 % - Accent5 2 7 2 2 8 2 2" xfId="28334"/>
    <cellStyle name="20 % - Accent5 2 7 2 2 8 3" xfId="22049"/>
    <cellStyle name="20 % - Accent5 2 7 2 2 9" xfId="8690"/>
    <cellStyle name="20 % - Accent5 2 7 2 2 9 2" xfId="22834"/>
    <cellStyle name="20 % - Accent5 2 7 2 3" xfId="1220"/>
    <cellStyle name="20 % - Accent5 2 7 2 3 2" xfId="9083"/>
    <cellStyle name="20 % - Accent5 2 7 2 3 2 2" xfId="23227"/>
    <cellStyle name="20 % - Accent5 2 7 2 3 3" xfId="2795"/>
    <cellStyle name="20 % - Accent5 2 7 2 3 3 2" xfId="16942"/>
    <cellStyle name="20 % - Accent5 2 7 2 3 4" xfId="15370"/>
    <cellStyle name="20 % - Accent5 2 7 2 4" xfId="3580"/>
    <cellStyle name="20 % - Accent5 2 7 2 4 2" xfId="9868"/>
    <cellStyle name="20 % - Accent5 2 7 2 4 2 2" xfId="24012"/>
    <cellStyle name="20 % - Accent5 2 7 2 4 3" xfId="17727"/>
    <cellStyle name="20 % - Accent5 2 7 2 5" xfId="4365"/>
    <cellStyle name="20 % - Accent5 2 7 2 5 2" xfId="10653"/>
    <cellStyle name="20 % - Accent5 2 7 2 5 2 2" xfId="24797"/>
    <cellStyle name="20 % - Accent5 2 7 2 5 3" xfId="18512"/>
    <cellStyle name="20 % - Accent5 2 7 2 6" xfId="5154"/>
    <cellStyle name="20 % - Accent5 2 7 2 6 2" xfId="11442"/>
    <cellStyle name="20 % - Accent5 2 7 2 6 2 2" xfId="25586"/>
    <cellStyle name="20 % - Accent5 2 7 2 6 3" xfId="19301"/>
    <cellStyle name="20 % - Accent5 2 7 2 7" xfId="5943"/>
    <cellStyle name="20 % - Accent5 2 7 2 7 2" xfId="12228"/>
    <cellStyle name="20 % - Accent5 2 7 2 7 2 2" xfId="26372"/>
    <cellStyle name="20 % - Accent5 2 7 2 7 3" xfId="20087"/>
    <cellStyle name="20 % - Accent5 2 7 2 8" xfId="6729"/>
    <cellStyle name="20 % - Accent5 2 7 2 8 2" xfId="13014"/>
    <cellStyle name="20 % - Accent5 2 7 2 8 2 2" xfId="27158"/>
    <cellStyle name="20 % - Accent5 2 7 2 8 3" xfId="20873"/>
    <cellStyle name="20 % - Accent5 2 7 2 9" xfId="7513"/>
    <cellStyle name="20 % - Accent5 2 7 2 9 2" xfId="13798"/>
    <cellStyle name="20 % - Accent5 2 7 2 9 2 2" xfId="27942"/>
    <cellStyle name="20 % - Accent5 2 7 2 9 3" xfId="21657"/>
    <cellStyle name="20 % - Accent5 2 7 3" xfId="626"/>
    <cellStyle name="20 % - Accent5 2 7 3 10" xfId="2206"/>
    <cellStyle name="20 % - Accent5 2 7 3 10 2" xfId="16353"/>
    <cellStyle name="20 % - Accent5 2 7 3 11" xfId="14781"/>
    <cellStyle name="20 % - Accent5 2 7 3 2" xfId="1416"/>
    <cellStyle name="20 % - Accent5 2 7 3 2 2" xfId="9279"/>
    <cellStyle name="20 % - Accent5 2 7 3 2 2 2" xfId="23423"/>
    <cellStyle name="20 % - Accent5 2 7 3 2 3" xfId="2991"/>
    <cellStyle name="20 % - Accent5 2 7 3 2 3 2" xfId="17138"/>
    <cellStyle name="20 % - Accent5 2 7 3 2 4" xfId="15566"/>
    <cellStyle name="20 % - Accent5 2 7 3 3" xfId="3776"/>
    <cellStyle name="20 % - Accent5 2 7 3 3 2" xfId="10064"/>
    <cellStyle name="20 % - Accent5 2 7 3 3 2 2" xfId="24208"/>
    <cellStyle name="20 % - Accent5 2 7 3 3 3" xfId="17923"/>
    <cellStyle name="20 % - Accent5 2 7 3 4" xfId="4561"/>
    <cellStyle name="20 % - Accent5 2 7 3 4 2" xfId="10849"/>
    <cellStyle name="20 % - Accent5 2 7 3 4 2 2" xfId="24993"/>
    <cellStyle name="20 % - Accent5 2 7 3 4 3" xfId="18708"/>
    <cellStyle name="20 % - Accent5 2 7 3 5" xfId="5350"/>
    <cellStyle name="20 % - Accent5 2 7 3 5 2" xfId="11638"/>
    <cellStyle name="20 % - Accent5 2 7 3 5 2 2" xfId="25782"/>
    <cellStyle name="20 % - Accent5 2 7 3 5 3" xfId="19497"/>
    <cellStyle name="20 % - Accent5 2 7 3 6" xfId="6139"/>
    <cellStyle name="20 % - Accent5 2 7 3 6 2" xfId="12424"/>
    <cellStyle name="20 % - Accent5 2 7 3 6 2 2" xfId="26568"/>
    <cellStyle name="20 % - Accent5 2 7 3 6 3" xfId="20283"/>
    <cellStyle name="20 % - Accent5 2 7 3 7" xfId="6925"/>
    <cellStyle name="20 % - Accent5 2 7 3 7 2" xfId="13210"/>
    <cellStyle name="20 % - Accent5 2 7 3 7 2 2" xfId="27354"/>
    <cellStyle name="20 % - Accent5 2 7 3 7 3" xfId="21069"/>
    <cellStyle name="20 % - Accent5 2 7 3 8" xfId="7709"/>
    <cellStyle name="20 % - Accent5 2 7 3 8 2" xfId="13994"/>
    <cellStyle name="20 % - Accent5 2 7 3 8 2 2" xfId="28138"/>
    <cellStyle name="20 % - Accent5 2 7 3 8 3" xfId="21853"/>
    <cellStyle name="20 % - Accent5 2 7 3 9" xfId="8494"/>
    <cellStyle name="20 % - Accent5 2 7 3 9 2" xfId="22638"/>
    <cellStyle name="20 % - Accent5 2 7 4" xfId="1024"/>
    <cellStyle name="20 % - Accent5 2 7 4 2" xfId="8887"/>
    <cellStyle name="20 % - Accent5 2 7 4 2 2" xfId="23031"/>
    <cellStyle name="20 % - Accent5 2 7 4 3" xfId="2599"/>
    <cellStyle name="20 % - Accent5 2 7 4 3 2" xfId="16746"/>
    <cellStyle name="20 % - Accent5 2 7 4 4" xfId="15174"/>
    <cellStyle name="20 % - Accent5 2 7 5" xfId="3384"/>
    <cellStyle name="20 % - Accent5 2 7 5 2" xfId="9672"/>
    <cellStyle name="20 % - Accent5 2 7 5 2 2" xfId="23816"/>
    <cellStyle name="20 % - Accent5 2 7 5 3" xfId="17531"/>
    <cellStyle name="20 % - Accent5 2 7 6" xfId="4169"/>
    <cellStyle name="20 % - Accent5 2 7 6 2" xfId="10457"/>
    <cellStyle name="20 % - Accent5 2 7 6 2 2" xfId="24601"/>
    <cellStyle name="20 % - Accent5 2 7 6 3" xfId="18316"/>
    <cellStyle name="20 % - Accent5 2 7 7" xfId="4958"/>
    <cellStyle name="20 % - Accent5 2 7 7 2" xfId="11246"/>
    <cellStyle name="20 % - Accent5 2 7 7 2 2" xfId="25390"/>
    <cellStyle name="20 % - Accent5 2 7 7 3" xfId="19105"/>
    <cellStyle name="20 % - Accent5 2 7 8" xfId="5747"/>
    <cellStyle name="20 % - Accent5 2 7 8 2" xfId="12032"/>
    <cellStyle name="20 % - Accent5 2 7 8 2 2" xfId="26176"/>
    <cellStyle name="20 % - Accent5 2 7 8 3" xfId="19891"/>
    <cellStyle name="20 % - Accent5 2 7 9" xfId="6533"/>
    <cellStyle name="20 % - Accent5 2 7 9 2" xfId="12818"/>
    <cellStyle name="20 % - Accent5 2 7 9 2 2" xfId="26962"/>
    <cellStyle name="20 % - Accent5 2 7 9 3" xfId="20677"/>
    <cellStyle name="20 % - Accent5 2 8" xfId="257"/>
    <cellStyle name="20 % - Accent5 2 8 10" xfId="7345"/>
    <cellStyle name="20 % - Accent5 2 8 10 2" xfId="13630"/>
    <cellStyle name="20 % - Accent5 2 8 10 2 2" xfId="27774"/>
    <cellStyle name="20 % - Accent5 2 8 10 3" xfId="21489"/>
    <cellStyle name="20 % - Accent5 2 8 11" xfId="8130"/>
    <cellStyle name="20 % - Accent5 2 8 11 2" xfId="22274"/>
    <cellStyle name="20 % - Accent5 2 8 12" xfId="1842"/>
    <cellStyle name="20 % - Accent5 2 8 12 2" xfId="15989"/>
    <cellStyle name="20 % - Accent5 2 8 13" xfId="14417"/>
    <cellStyle name="20 % - Accent5 2 8 2" xfId="453"/>
    <cellStyle name="20 % - Accent5 2 8 2 10" xfId="8326"/>
    <cellStyle name="20 % - Accent5 2 8 2 10 2" xfId="22470"/>
    <cellStyle name="20 % - Accent5 2 8 2 11" xfId="2038"/>
    <cellStyle name="20 % - Accent5 2 8 2 11 2" xfId="16185"/>
    <cellStyle name="20 % - Accent5 2 8 2 12" xfId="14613"/>
    <cellStyle name="20 % - Accent5 2 8 2 2" xfId="850"/>
    <cellStyle name="20 % - Accent5 2 8 2 2 10" xfId="2430"/>
    <cellStyle name="20 % - Accent5 2 8 2 2 10 2" xfId="16577"/>
    <cellStyle name="20 % - Accent5 2 8 2 2 11" xfId="15005"/>
    <cellStyle name="20 % - Accent5 2 8 2 2 2" xfId="1640"/>
    <cellStyle name="20 % - Accent5 2 8 2 2 2 2" xfId="9503"/>
    <cellStyle name="20 % - Accent5 2 8 2 2 2 2 2" xfId="23647"/>
    <cellStyle name="20 % - Accent5 2 8 2 2 2 3" xfId="3215"/>
    <cellStyle name="20 % - Accent5 2 8 2 2 2 3 2" xfId="17362"/>
    <cellStyle name="20 % - Accent5 2 8 2 2 2 4" xfId="15790"/>
    <cellStyle name="20 % - Accent5 2 8 2 2 3" xfId="4000"/>
    <cellStyle name="20 % - Accent5 2 8 2 2 3 2" xfId="10288"/>
    <cellStyle name="20 % - Accent5 2 8 2 2 3 2 2" xfId="24432"/>
    <cellStyle name="20 % - Accent5 2 8 2 2 3 3" xfId="18147"/>
    <cellStyle name="20 % - Accent5 2 8 2 2 4" xfId="4785"/>
    <cellStyle name="20 % - Accent5 2 8 2 2 4 2" xfId="11073"/>
    <cellStyle name="20 % - Accent5 2 8 2 2 4 2 2" xfId="25217"/>
    <cellStyle name="20 % - Accent5 2 8 2 2 4 3" xfId="18932"/>
    <cellStyle name="20 % - Accent5 2 8 2 2 5" xfId="5574"/>
    <cellStyle name="20 % - Accent5 2 8 2 2 5 2" xfId="11862"/>
    <cellStyle name="20 % - Accent5 2 8 2 2 5 2 2" xfId="26006"/>
    <cellStyle name="20 % - Accent5 2 8 2 2 5 3" xfId="19721"/>
    <cellStyle name="20 % - Accent5 2 8 2 2 6" xfId="6363"/>
    <cellStyle name="20 % - Accent5 2 8 2 2 6 2" xfId="12648"/>
    <cellStyle name="20 % - Accent5 2 8 2 2 6 2 2" xfId="26792"/>
    <cellStyle name="20 % - Accent5 2 8 2 2 6 3" xfId="20507"/>
    <cellStyle name="20 % - Accent5 2 8 2 2 7" xfId="7149"/>
    <cellStyle name="20 % - Accent5 2 8 2 2 7 2" xfId="13434"/>
    <cellStyle name="20 % - Accent5 2 8 2 2 7 2 2" xfId="27578"/>
    <cellStyle name="20 % - Accent5 2 8 2 2 7 3" xfId="21293"/>
    <cellStyle name="20 % - Accent5 2 8 2 2 8" xfId="7933"/>
    <cellStyle name="20 % - Accent5 2 8 2 2 8 2" xfId="14218"/>
    <cellStyle name="20 % - Accent5 2 8 2 2 8 2 2" xfId="28362"/>
    <cellStyle name="20 % - Accent5 2 8 2 2 8 3" xfId="22077"/>
    <cellStyle name="20 % - Accent5 2 8 2 2 9" xfId="8718"/>
    <cellStyle name="20 % - Accent5 2 8 2 2 9 2" xfId="22862"/>
    <cellStyle name="20 % - Accent5 2 8 2 3" xfId="1248"/>
    <cellStyle name="20 % - Accent5 2 8 2 3 2" xfId="9111"/>
    <cellStyle name="20 % - Accent5 2 8 2 3 2 2" xfId="23255"/>
    <cellStyle name="20 % - Accent5 2 8 2 3 3" xfId="2823"/>
    <cellStyle name="20 % - Accent5 2 8 2 3 3 2" xfId="16970"/>
    <cellStyle name="20 % - Accent5 2 8 2 3 4" xfId="15398"/>
    <cellStyle name="20 % - Accent5 2 8 2 4" xfId="3608"/>
    <cellStyle name="20 % - Accent5 2 8 2 4 2" xfId="9896"/>
    <cellStyle name="20 % - Accent5 2 8 2 4 2 2" xfId="24040"/>
    <cellStyle name="20 % - Accent5 2 8 2 4 3" xfId="17755"/>
    <cellStyle name="20 % - Accent5 2 8 2 5" xfId="4393"/>
    <cellStyle name="20 % - Accent5 2 8 2 5 2" xfId="10681"/>
    <cellStyle name="20 % - Accent5 2 8 2 5 2 2" xfId="24825"/>
    <cellStyle name="20 % - Accent5 2 8 2 5 3" xfId="18540"/>
    <cellStyle name="20 % - Accent5 2 8 2 6" xfId="5182"/>
    <cellStyle name="20 % - Accent5 2 8 2 6 2" xfId="11470"/>
    <cellStyle name="20 % - Accent5 2 8 2 6 2 2" xfId="25614"/>
    <cellStyle name="20 % - Accent5 2 8 2 6 3" xfId="19329"/>
    <cellStyle name="20 % - Accent5 2 8 2 7" xfId="5971"/>
    <cellStyle name="20 % - Accent5 2 8 2 7 2" xfId="12256"/>
    <cellStyle name="20 % - Accent5 2 8 2 7 2 2" xfId="26400"/>
    <cellStyle name="20 % - Accent5 2 8 2 7 3" xfId="20115"/>
    <cellStyle name="20 % - Accent5 2 8 2 8" xfId="6757"/>
    <cellStyle name="20 % - Accent5 2 8 2 8 2" xfId="13042"/>
    <cellStyle name="20 % - Accent5 2 8 2 8 2 2" xfId="27186"/>
    <cellStyle name="20 % - Accent5 2 8 2 8 3" xfId="20901"/>
    <cellStyle name="20 % - Accent5 2 8 2 9" xfId="7541"/>
    <cellStyle name="20 % - Accent5 2 8 2 9 2" xfId="13826"/>
    <cellStyle name="20 % - Accent5 2 8 2 9 2 2" xfId="27970"/>
    <cellStyle name="20 % - Accent5 2 8 2 9 3" xfId="21685"/>
    <cellStyle name="20 % - Accent5 2 8 3" xfId="654"/>
    <cellStyle name="20 % - Accent5 2 8 3 10" xfId="2234"/>
    <cellStyle name="20 % - Accent5 2 8 3 10 2" xfId="16381"/>
    <cellStyle name="20 % - Accent5 2 8 3 11" xfId="14809"/>
    <cellStyle name="20 % - Accent5 2 8 3 2" xfId="1444"/>
    <cellStyle name="20 % - Accent5 2 8 3 2 2" xfId="9307"/>
    <cellStyle name="20 % - Accent5 2 8 3 2 2 2" xfId="23451"/>
    <cellStyle name="20 % - Accent5 2 8 3 2 3" xfId="3019"/>
    <cellStyle name="20 % - Accent5 2 8 3 2 3 2" xfId="17166"/>
    <cellStyle name="20 % - Accent5 2 8 3 2 4" xfId="15594"/>
    <cellStyle name="20 % - Accent5 2 8 3 3" xfId="3804"/>
    <cellStyle name="20 % - Accent5 2 8 3 3 2" xfId="10092"/>
    <cellStyle name="20 % - Accent5 2 8 3 3 2 2" xfId="24236"/>
    <cellStyle name="20 % - Accent5 2 8 3 3 3" xfId="17951"/>
    <cellStyle name="20 % - Accent5 2 8 3 4" xfId="4589"/>
    <cellStyle name="20 % - Accent5 2 8 3 4 2" xfId="10877"/>
    <cellStyle name="20 % - Accent5 2 8 3 4 2 2" xfId="25021"/>
    <cellStyle name="20 % - Accent5 2 8 3 4 3" xfId="18736"/>
    <cellStyle name="20 % - Accent5 2 8 3 5" xfId="5378"/>
    <cellStyle name="20 % - Accent5 2 8 3 5 2" xfId="11666"/>
    <cellStyle name="20 % - Accent5 2 8 3 5 2 2" xfId="25810"/>
    <cellStyle name="20 % - Accent5 2 8 3 5 3" xfId="19525"/>
    <cellStyle name="20 % - Accent5 2 8 3 6" xfId="6167"/>
    <cellStyle name="20 % - Accent5 2 8 3 6 2" xfId="12452"/>
    <cellStyle name="20 % - Accent5 2 8 3 6 2 2" xfId="26596"/>
    <cellStyle name="20 % - Accent5 2 8 3 6 3" xfId="20311"/>
    <cellStyle name="20 % - Accent5 2 8 3 7" xfId="6953"/>
    <cellStyle name="20 % - Accent5 2 8 3 7 2" xfId="13238"/>
    <cellStyle name="20 % - Accent5 2 8 3 7 2 2" xfId="27382"/>
    <cellStyle name="20 % - Accent5 2 8 3 7 3" xfId="21097"/>
    <cellStyle name="20 % - Accent5 2 8 3 8" xfId="7737"/>
    <cellStyle name="20 % - Accent5 2 8 3 8 2" xfId="14022"/>
    <cellStyle name="20 % - Accent5 2 8 3 8 2 2" xfId="28166"/>
    <cellStyle name="20 % - Accent5 2 8 3 8 3" xfId="21881"/>
    <cellStyle name="20 % - Accent5 2 8 3 9" xfId="8522"/>
    <cellStyle name="20 % - Accent5 2 8 3 9 2" xfId="22666"/>
    <cellStyle name="20 % - Accent5 2 8 4" xfId="1052"/>
    <cellStyle name="20 % - Accent5 2 8 4 2" xfId="8915"/>
    <cellStyle name="20 % - Accent5 2 8 4 2 2" xfId="23059"/>
    <cellStyle name="20 % - Accent5 2 8 4 3" xfId="2627"/>
    <cellStyle name="20 % - Accent5 2 8 4 3 2" xfId="16774"/>
    <cellStyle name="20 % - Accent5 2 8 4 4" xfId="15202"/>
    <cellStyle name="20 % - Accent5 2 8 5" xfId="3412"/>
    <cellStyle name="20 % - Accent5 2 8 5 2" xfId="9700"/>
    <cellStyle name="20 % - Accent5 2 8 5 2 2" xfId="23844"/>
    <cellStyle name="20 % - Accent5 2 8 5 3" xfId="17559"/>
    <cellStyle name="20 % - Accent5 2 8 6" xfId="4197"/>
    <cellStyle name="20 % - Accent5 2 8 6 2" xfId="10485"/>
    <cellStyle name="20 % - Accent5 2 8 6 2 2" xfId="24629"/>
    <cellStyle name="20 % - Accent5 2 8 6 3" xfId="18344"/>
    <cellStyle name="20 % - Accent5 2 8 7" xfId="4986"/>
    <cellStyle name="20 % - Accent5 2 8 7 2" xfId="11274"/>
    <cellStyle name="20 % - Accent5 2 8 7 2 2" xfId="25418"/>
    <cellStyle name="20 % - Accent5 2 8 7 3" xfId="19133"/>
    <cellStyle name="20 % - Accent5 2 8 8" xfId="5775"/>
    <cellStyle name="20 % - Accent5 2 8 8 2" xfId="12060"/>
    <cellStyle name="20 % - Accent5 2 8 8 2 2" xfId="26204"/>
    <cellStyle name="20 % - Accent5 2 8 8 3" xfId="19919"/>
    <cellStyle name="20 % - Accent5 2 8 9" xfId="6561"/>
    <cellStyle name="20 % - Accent5 2 8 9 2" xfId="12846"/>
    <cellStyle name="20 % - Accent5 2 8 9 2 2" xfId="26990"/>
    <cellStyle name="20 % - Accent5 2 8 9 3" xfId="20705"/>
    <cellStyle name="20 % - Accent5 2 9" xfId="285"/>
    <cellStyle name="20 % - Accent5 2 9 10" xfId="8158"/>
    <cellStyle name="20 % - Accent5 2 9 10 2" xfId="22302"/>
    <cellStyle name="20 % - Accent5 2 9 11" xfId="1870"/>
    <cellStyle name="20 % - Accent5 2 9 11 2" xfId="16017"/>
    <cellStyle name="20 % - Accent5 2 9 12" xfId="14445"/>
    <cellStyle name="20 % - Accent5 2 9 2" xfId="682"/>
    <cellStyle name="20 % - Accent5 2 9 2 10" xfId="2262"/>
    <cellStyle name="20 % - Accent5 2 9 2 10 2" xfId="16409"/>
    <cellStyle name="20 % - Accent5 2 9 2 11" xfId="14837"/>
    <cellStyle name="20 % - Accent5 2 9 2 2" xfId="1472"/>
    <cellStyle name="20 % - Accent5 2 9 2 2 2" xfId="9335"/>
    <cellStyle name="20 % - Accent5 2 9 2 2 2 2" xfId="23479"/>
    <cellStyle name="20 % - Accent5 2 9 2 2 3" xfId="3047"/>
    <cellStyle name="20 % - Accent5 2 9 2 2 3 2" xfId="17194"/>
    <cellStyle name="20 % - Accent5 2 9 2 2 4" xfId="15622"/>
    <cellStyle name="20 % - Accent5 2 9 2 3" xfId="3832"/>
    <cellStyle name="20 % - Accent5 2 9 2 3 2" xfId="10120"/>
    <cellStyle name="20 % - Accent5 2 9 2 3 2 2" xfId="24264"/>
    <cellStyle name="20 % - Accent5 2 9 2 3 3" xfId="17979"/>
    <cellStyle name="20 % - Accent5 2 9 2 4" xfId="4617"/>
    <cellStyle name="20 % - Accent5 2 9 2 4 2" xfId="10905"/>
    <cellStyle name="20 % - Accent5 2 9 2 4 2 2" xfId="25049"/>
    <cellStyle name="20 % - Accent5 2 9 2 4 3" xfId="18764"/>
    <cellStyle name="20 % - Accent5 2 9 2 5" xfId="5406"/>
    <cellStyle name="20 % - Accent5 2 9 2 5 2" xfId="11694"/>
    <cellStyle name="20 % - Accent5 2 9 2 5 2 2" xfId="25838"/>
    <cellStyle name="20 % - Accent5 2 9 2 5 3" xfId="19553"/>
    <cellStyle name="20 % - Accent5 2 9 2 6" xfId="6195"/>
    <cellStyle name="20 % - Accent5 2 9 2 6 2" xfId="12480"/>
    <cellStyle name="20 % - Accent5 2 9 2 6 2 2" xfId="26624"/>
    <cellStyle name="20 % - Accent5 2 9 2 6 3" xfId="20339"/>
    <cellStyle name="20 % - Accent5 2 9 2 7" xfId="6981"/>
    <cellStyle name="20 % - Accent5 2 9 2 7 2" xfId="13266"/>
    <cellStyle name="20 % - Accent5 2 9 2 7 2 2" xfId="27410"/>
    <cellStyle name="20 % - Accent5 2 9 2 7 3" xfId="21125"/>
    <cellStyle name="20 % - Accent5 2 9 2 8" xfId="7765"/>
    <cellStyle name="20 % - Accent5 2 9 2 8 2" xfId="14050"/>
    <cellStyle name="20 % - Accent5 2 9 2 8 2 2" xfId="28194"/>
    <cellStyle name="20 % - Accent5 2 9 2 8 3" xfId="21909"/>
    <cellStyle name="20 % - Accent5 2 9 2 9" xfId="8550"/>
    <cellStyle name="20 % - Accent5 2 9 2 9 2" xfId="22694"/>
    <cellStyle name="20 % - Accent5 2 9 3" xfId="1080"/>
    <cellStyle name="20 % - Accent5 2 9 3 2" xfId="8943"/>
    <cellStyle name="20 % - Accent5 2 9 3 2 2" xfId="23087"/>
    <cellStyle name="20 % - Accent5 2 9 3 3" xfId="2655"/>
    <cellStyle name="20 % - Accent5 2 9 3 3 2" xfId="16802"/>
    <cellStyle name="20 % - Accent5 2 9 3 4" xfId="15230"/>
    <cellStyle name="20 % - Accent5 2 9 4" xfId="3440"/>
    <cellStyle name="20 % - Accent5 2 9 4 2" xfId="9728"/>
    <cellStyle name="20 % - Accent5 2 9 4 2 2" xfId="23872"/>
    <cellStyle name="20 % - Accent5 2 9 4 3" xfId="17587"/>
    <cellStyle name="20 % - Accent5 2 9 5" xfId="4225"/>
    <cellStyle name="20 % - Accent5 2 9 5 2" xfId="10513"/>
    <cellStyle name="20 % - Accent5 2 9 5 2 2" xfId="24657"/>
    <cellStyle name="20 % - Accent5 2 9 5 3" xfId="18372"/>
    <cellStyle name="20 % - Accent5 2 9 6" xfId="5014"/>
    <cellStyle name="20 % - Accent5 2 9 6 2" xfId="11302"/>
    <cellStyle name="20 % - Accent5 2 9 6 2 2" xfId="25446"/>
    <cellStyle name="20 % - Accent5 2 9 6 3" xfId="19161"/>
    <cellStyle name="20 % - Accent5 2 9 7" xfId="5803"/>
    <cellStyle name="20 % - Accent5 2 9 7 2" xfId="12088"/>
    <cellStyle name="20 % - Accent5 2 9 7 2 2" xfId="26232"/>
    <cellStyle name="20 % - Accent5 2 9 7 3" xfId="19947"/>
    <cellStyle name="20 % - Accent5 2 9 8" xfId="6589"/>
    <cellStyle name="20 % - Accent5 2 9 8 2" xfId="12874"/>
    <cellStyle name="20 % - Accent5 2 9 8 2 2" xfId="27018"/>
    <cellStyle name="20 % - Accent5 2 9 8 3" xfId="20733"/>
    <cellStyle name="20 % - Accent5 2 9 9" xfId="7373"/>
    <cellStyle name="20 % - Accent5 2 9 9 2" xfId="13658"/>
    <cellStyle name="20 % - Accent5 2 9 9 2 2" xfId="27802"/>
    <cellStyle name="20 % - Accent5 2 9 9 3" xfId="21517"/>
    <cellStyle name="20 % - Accent6" xfId="11" builtinId="50" customBuiltin="1"/>
    <cellStyle name="20 % - Accent6 2" xfId="12"/>
    <cellStyle name="20 % - Accent6 2 10" xfId="487"/>
    <cellStyle name="20 % - Accent6 2 10 10" xfId="2067"/>
    <cellStyle name="20 % - Accent6 2 10 10 2" xfId="16214"/>
    <cellStyle name="20 % - Accent6 2 10 11" xfId="14642"/>
    <cellStyle name="20 % - Accent6 2 10 2" xfId="1277"/>
    <cellStyle name="20 % - Accent6 2 10 2 2" xfId="9140"/>
    <cellStyle name="20 % - Accent6 2 10 2 2 2" xfId="23284"/>
    <cellStyle name="20 % - Accent6 2 10 2 3" xfId="2852"/>
    <cellStyle name="20 % - Accent6 2 10 2 3 2" xfId="16999"/>
    <cellStyle name="20 % - Accent6 2 10 2 4" xfId="15427"/>
    <cellStyle name="20 % - Accent6 2 10 3" xfId="3637"/>
    <cellStyle name="20 % - Accent6 2 10 3 2" xfId="9925"/>
    <cellStyle name="20 % - Accent6 2 10 3 2 2" xfId="24069"/>
    <cellStyle name="20 % - Accent6 2 10 3 3" xfId="17784"/>
    <cellStyle name="20 % - Accent6 2 10 4" xfId="4422"/>
    <cellStyle name="20 % - Accent6 2 10 4 2" xfId="10710"/>
    <cellStyle name="20 % - Accent6 2 10 4 2 2" xfId="24854"/>
    <cellStyle name="20 % - Accent6 2 10 4 3" xfId="18569"/>
    <cellStyle name="20 % - Accent6 2 10 5" xfId="5211"/>
    <cellStyle name="20 % - Accent6 2 10 5 2" xfId="11499"/>
    <cellStyle name="20 % - Accent6 2 10 5 2 2" xfId="25643"/>
    <cellStyle name="20 % - Accent6 2 10 5 3" xfId="19358"/>
    <cellStyle name="20 % - Accent6 2 10 6" xfId="6000"/>
    <cellStyle name="20 % - Accent6 2 10 6 2" xfId="12285"/>
    <cellStyle name="20 % - Accent6 2 10 6 2 2" xfId="26429"/>
    <cellStyle name="20 % - Accent6 2 10 6 3" xfId="20144"/>
    <cellStyle name="20 % - Accent6 2 10 7" xfId="6786"/>
    <cellStyle name="20 % - Accent6 2 10 7 2" xfId="13071"/>
    <cellStyle name="20 % - Accent6 2 10 7 2 2" xfId="27215"/>
    <cellStyle name="20 % - Accent6 2 10 7 3" xfId="20930"/>
    <cellStyle name="20 % - Accent6 2 10 8" xfId="7570"/>
    <cellStyle name="20 % - Accent6 2 10 8 2" xfId="13855"/>
    <cellStyle name="20 % - Accent6 2 10 8 2 2" xfId="27999"/>
    <cellStyle name="20 % - Accent6 2 10 8 3" xfId="21714"/>
    <cellStyle name="20 % - Accent6 2 10 9" xfId="8355"/>
    <cellStyle name="20 % - Accent6 2 10 9 2" xfId="22499"/>
    <cellStyle name="20 % - Accent6 2 11" xfId="885"/>
    <cellStyle name="20 % - Accent6 2 11 2" xfId="8748"/>
    <cellStyle name="20 % - Accent6 2 11 2 2" xfId="22892"/>
    <cellStyle name="20 % - Accent6 2 11 3" xfId="2460"/>
    <cellStyle name="20 % - Accent6 2 11 3 2" xfId="16607"/>
    <cellStyle name="20 % - Accent6 2 11 4" xfId="15035"/>
    <cellStyle name="20 % - Accent6 2 12" xfId="3245"/>
    <cellStyle name="20 % - Accent6 2 12 2" xfId="9533"/>
    <cellStyle name="20 % - Accent6 2 12 2 2" xfId="23677"/>
    <cellStyle name="20 % - Accent6 2 12 3" xfId="17392"/>
    <cellStyle name="20 % - Accent6 2 13" xfId="4030"/>
    <cellStyle name="20 % - Accent6 2 13 2" xfId="10318"/>
    <cellStyle name="20 % - Accent6 2 13 2 2" xfId="24462"/>
    <cellStyle name="20 % - Accent6 2 13 3" xfId="18177"/>
    <cellStyle name="20 % - Accent6 2 14" xfId="4819"/>
    <cellStyle name="20 % - Accent6 2 14 2" xfId="11107"/>
    <cellStyle name="20 % - Accent6 2 14 2 2" xfId="25251"/>
    <cellStyle name="20 % - Accent6 2 14 3" xfId="18966"/>
    <cellStyle name="20 % - Accent6 2 15" xfId="5608"/>
    <cellStyle name="20 % - Accent6 2 15 2" xfId="11893"/>
    <cellStyle name="20 % - Accent6 2 15 2 2" xfId="26037"/>
    <cellStyle name="20 % - Accent6 2 15 3" xfId="19752"/>
    <cellStyle name="20 % - Accent6 2 16" xfId="6394"/>
    <cellStyle name="20 % - Accent6 2 16 2" xfId="12679"/>
    <cellStyle name="20 % - Accent6 2 16 2 2" xfId="26823"/>
    <cellStyle name="20 % - Accent6 2 16 3" xfId="20538"/>
    <cellStyle name="20 % - Accent6 2 17" xfId="7178"/>
    <cellStyle name="20 % - Accent6 2 17 2" xfId="13463"/>
    <cellStyle name="20 % - Accent6 2 17 2 2" xfId="27607"/>
    <cellStyle name="20 % - Accent6 2 17 3" xfId="21322"/>
    <cellStyle name="20 % - Accent6 2 18" xfId="7963"/>
    <cellStyle name="20 % - Accent6 2 18 2" xfId="22107"/>
    <cellStyle name="20 % - Accent6 2 19" xfId="1675"/>
    <cellStyle name="20 % - Accent6 2 19 2" xfId="15822"/>
    <cellStyle name="20 % - Accent6 2 2" xfId="101"/>
    <cellStyle name="20 % - Accent6 2 2 10" xfId="899"/>
    <cellStyle name="20 % - Accent6 2 2 10 2" xfId="8762"/>
    <cellStyle name="20 % - Accent6 2 2 10 2 2" xfId="22906"/>
    <cellStyle name="20 % - Accent6 2 2 10 3" xfId="2474"/>
    <cellStyle name="20 % - Accent6 2 2 10 3 2" xfId="16621"/>
    <cellStyle name="20 % - Accent6 2 2 10 4" xfId="15049"/>
    <cellStyle name="20 % - Accent6 2 2 11" xfId="3259"/>
    <cellStyle name="20 % - Accent6 2 2 11 2" xfId="9547"/>
    <cellStyle name="20 % - Accent6 2 2 11 2 2" xfId="23691"/>
    <cellStyle name="20 % - Accent6 2 2 11 3" xfId="17406"/>
    <cellStyle name="20 % - Accent6 2 2 12" xfId="4044"/>
    <cellStyle name="20 % - Accent6 2 2 12 2" xfId="10332"/>
    <cellStyle name="20 % - Accent6 2 2 12 2 2" xfId="24476"/>
    <cellStyle name="20 % - Accent6 2 2 12 3" xfId="18191"/>
    <cellStyle name="20 % - Accent6 2 2 13" xfId="4833"/>
    <cellStyle name="20 % - Accent6 2 2 13 2" xfId="11121"/>
    <cellStyle name="20 % - Accent6 2 2 13 2 2" xfId="25265"/>
    <cellStyle name="20 % - Accent6 2 2 13 3" xfId="18980"/>
    <cellStyle name="20 % - Accent6 2 2 14" xfId="5622"/>
    <cellStyle name="20 % - Accent6 2 2 14 2" xfId="11907"/>
    <cellStyle name="20 % - Accent6 2 2 14 2 2" xfId="26051"/>
    <cellStyle name="20 % - Accent6 2 2 14 3" xfId="19766"/>
    <cellStyle name="20 % - Accent6 2 2 15" xfId="6408"/>
    <cellStyle name="20 % - Accent6 2 2 15 2" xfId="12693"/>
    <cellStyle name="20 % - Accent6 2 2 15 2 2" xfId="26837"/>
    <cellStyle name="20 % - Accent6 2 2 15 3" xfId="20552"/>
    <cellStyle name="20 % - Accent6 2 2 16" xfId="7192"/>
    <cellStyle name="20 % - Accent6 2 2 16 2" xfId="13477"/>
    <cellStyle name="20 % - Accent6 2 2 16 2 2" xfId="27621"/>
    <cellStyle name="20 % - Accent6 2 2 16 3" xfId="21336"/>
    <cellStyle name="20 % - Accent6 2 2 17" xfId="7977"/>
    <cellStyle name="20 % - Accent6 2 2 17 2" xfId="22121"/>
    <cellStyle name="20 % - Accent6 2 2 18" xfId="1689"/>
    <cellStyle name="20 % - Accent6 2 2 18 2" xfId="15836"/>
    <cellStyle name="20 % - Accent6 2 2 19" xfId="14264"/>
    <cellStyle name="20 % - Accent6 2 2 2" xfId="132"/>
    <cellStyle name="20 % - Accent6 2 2 2 10" xfId="7220"/>
    <cellStyle name="20 % - Accent6 2 2 2 10 2" xfId="13505"/>
    <cellStyle name="20 % - Accent6 2 2 2 10 2 2" xfId="27649"/>
    <cellStyle name="20 % - Accent6 2 2 2 10 3" xfId="21364"/>
    <cellStyle name="20 % - Accent6 2 2 2 11" xfId="8005"/>
    <cellStyle name="20 % - Accent6 2 2 2 11 2" xfId="22149"/>
    <cellStyle name="20 % - Accent6 2 2 2 12" xfId="1717"/>
    <cellStyle name="20 % - Accent6 2 2 2 12 2" xfId="15864"/>
    <cellStyle name="20 % - Accent6 2 2 2 13" xfId="14292"/>
    <cellStyle name="20 % - Accent6 2 2 2 2" xfId="328"/>
    <cellStyle name="20 % - Accent6 2 2 2 2 10" xfId="8201"/>
    <cellStyle name="20 % - Accent6 2 2 2 2 10 2" xfId="22345"/>
    <cellStyle name="20 % - Accent6 2 2 2 2 11" xfId="1913"/>
    <cellStyle name="20 % - Accent6 2 2 2 2 11 2" xfId="16060"/>
    <cellStyle name="20 % - Accent6 2 2 2 2 12" xfId="14488"/>
    <cellStyle name="20 % - Accent6 2 2 2 2 2" xfId="725"/>
    <cellStyle name="20 % - Accent6 2 2 2 2 2 10" xfId="2305"/>
    <cellStyle name="20 % - Accent6 2 2 2 2 2 10 2" xfId="16452"/>
    <cellStyle name="20 % - Accent6 2 2 2 2 2 11" xfId="14880"/>
    <cellStyle name="20 % - Accent6 2 2 2 2 2 2" xfId="1515"/>
    <cellStyle name="20 % - Accent6 2 2 2 2 2 2 2" xfId="9378"/>
    <cellStyle name="20 % - Accent6 2 2 2 2 2 2 2 2" xfId="23522"/>
    <cellStyle name="20 % - Accent6 2 2 2 2 2 2 3" xfId="3090"/>
    <cellStyle name="20 % - Accent6 2 2 2 2 2 2 3 2" xfId="17237"/>
    <cellStyle name="20 % - Accent6 2 2 2 2 2 2 4" xfId="15665"/>
    <cellStyle name="20 % - Accent6 2 2 2 2 2 3" xfId="3875"/>
    <cellStyle name="20 % - Accent6 2 2 2 2 2 3 2" xfId="10163"/>
    <cellStyle name="20 % - Accent6 2 2 2 2 2 3 2 2" xfId="24307"/>
    <cellStyle name="20 % - Accent6 2 2 2 2 2 3 3" xfId="18022"/>
    <cellStyle name="20 % - Accent6 2 2 2 2 2 4" xfId="4660"/>
    <cellStyle name="20 % - Accent6 2 2 2 2 2 4 2" xfId="10948"/>
    <cellStyle name="20 % - Accent6 2 2 2 2 2 4 2 2" xfId="25092"/>
    <cellStyle name="20 % - Accent6 2 2 2 2 2 4 3" xfId="18807"/>
    <cellStyle name="20 % - Accent6 2 2 2 2 2 5" xfId="5449"/>
    <cellStyle name="20 % - Accent6 2 2 2 2 2 5 2" xfId="11737"/>
    <cellStyle name="20 % - Accent6 2 2 2 2 2 5 2 2" xfId="25881"/>
    <cellStyle name="20 % - Accent6 2 2 2 2 2 5 3" xfId="19596"/>
    <cellStyle name="20 % - Accent6 2 2 2 2 2 6" xfId="6238"/>
    <cellStyle name="20 % - Accent6 2 2 2 2 2 6 2" xfId="12523"/>
    <cellStyle name="20 % - Accent6 2 2 2 2 2 6 2 2" xfId="26667"/>
    <cellStyle name="20 % - Accent6 2 2 2 2 2 6 3" xfId="20382"/>
    <cellStyle name="20 % - Accent6 2 2 2 2 2 7" xfId="7024"/>
    <cellStyle name="20 % - Accent6 2 2 2 2 2 7 2" xfId="13309"/>
    <cellStyle name="20 % - Accent6 2 2 2 2 2 7 2 2" xfId="27453"/>
    <cellStyle name="20 % - Accent6 2 2 2 2 2 7 3" xfId="21168"/>
    <cellStyle name="20 % - Accent6 2 2 2 2 2 8" xfId="7808"/>
    <cellStyle name="20 % - Accent6 2 2 2 2 2 8 2" xfId="14093"/>
    <cellStyle name="20 % - Accent6 2 2 2 2 2 8 2 2" xfId="28237"/>
    <cellStyle name="20 % - Accent6 2 2 2 2 2 8 3" xfId="21952"/>
    <cellStyle name="20 % - Accent6 2 2 2 2 2 9" xfId="8593"/>
    <cellStyle name="20 % - Accent6 2 2 2 2 2 9 2" xfId="22737"/>
    <cellStyle name="20 % - Accent6 2 2 2 2 3" xfId="1123"/>
    <cellStyle name="20 % - Accent6 2 2 2 2 3 2" xfId="8986"/>
    <cellStyle name="20 % - Accent6 2 2 2 2 3 2 2" xfId="23130"/>
    <cellStyle name="20 % - Accent6 2 2 2 2 3 3" xfId="2698"/>
    <cellStyle name="20 % - Accent6 2 2 2 2 3 3 2" xfId="16845"/>
    <cellStyle name="20 % - Accent6 2 2 2 2 3 4" xfId="15273"/>
    <cellStyle name="20 % - Accent6 2 2 2 2 4" xfId="3483"/>
    <cellStyle name="20 % - Accent6 2 2 2 2 4 2" xfId="9771"/>
    <cellStyle name="20 % - Accent6 2 2 2 2 4 2 2" xfId="23915"/>
    <cellStyle name="20 % - Accent6 2 2 2 2 4 3" xfId="17630"/>
    <cellStyle name="20 % - Accent6 2 2 2 2 5" xfId="4268"/>
    <cellStyle name="20 % - Accent6 2 2 2 2 5 2" xfId="10556"/>
    <cellStyle name="20 % - Accent6 2 2 2 2 5 2 2" xfId="24700"/>
    <cellStyle name="20 % - Accent6 2 2 2 2 5 3" xfId="18415"/>
    <cellStyle name="20 % - Accent6 2 2 2 2 6" xfId="5057"/>
    <cellStyle name="20 % - Accent6 2 2 2 2 6 2" xfId="11345"/>
    <cellStyle name="20 % - Accent6 2 2 2 2 6 2 2" xfId="25489"/>
    <cellStyle name="20 % - Accent6 2 2 2 2 6 3" xfId="19204"/>
    <cellStyle name="20 % - Accent6 2 2 2 2 7" xfId="5846"/>
    <cellStyle name="20 % - Accent6 2 2 2 2 7 2" xfId="12131"/>
    <cellStyle name="20 % - Accent6 2 2 2 2 7 2 2" xfId="26275"/>
    <cellStyle name="20 % - Accent6 2 2 2 2 7 3" xfId="19990"/>
    <cellStyle name="20 % - Accent6 2 2 2 2 8" xfId="6632"/>
    <cellStyle name="20 % - Accent6 2 2 2 2 8 2" xfId="12917"/>
    <cellStyle name="20 % - Accent6 2 2 2 2 8 2 2" xfId="27061"/>
    <cellStyle name="20 % - Accent6 2 2 2 2 8 3" xfId="20776"/>
    <cellStyle name="20 % - Accent6 2 2 2 2 9" xfId="7416"/>
    <cellStyle name="20 % - Accent6 2 2 2 2 9 2" xfId="13701"/>
    <cellStyle name="20 % - Accent6 2 2 2 2 9 2 2" xfId="27845"/>
    <cellStyle name="20 % - Accent6 2 2 2 2 9 3" xfId="21560"/>
    <cellStyle name="20 % - Accent6 2 2 2 3" xfId="529"/>
    <cellStyle name="20 % - Accent6 2 2 2 3 10" xfId="2109"/>
    <cellStyle name="20 % - Accent6 2 2 2 3 10 2" xfId="16256"/>
    <cellStyle name="20 % - Accent6 2 2 2 3 11" xfId="14684"/>
    <cellStyle name="20 % - Accent6 2 2 2 3 2" xfId="1319"/>
    <cellStyle name="20 % - Accent6 2 2 2 3 2 2" xfId="9182"/>
    <cellStyle name="20 % - Accent6 2 2 2 3 2 2 2" xfId="23326"/>
    <cellStyle name="20 % - Accent6 2 2 2 3 2 3" xfId="2894"/>
    <cellStyle name="20 % - Accent6 2 2 2 3 2 3 2" xfId="17041"/>
    <cellStyle name="20 % - Accent6 2 2 2 3 2 4" xfId="15469"/>
    <cellStyle name="20 % - Accent6 2 2 2 3 3" xfId="3679"/>
    <cellStyle name="20 % - Accent6 2 2 2 3 3 2" xfId="9967"/>
    <cellStyle name="20 % - Accent6 2 2 2 3 3 2 2" xfId="24111"/>
    <cellStyle name="20 % - Accent6 2 2 2 3 3 3" xfId="17826"/>
    <cellStyle name="20 % - Accent6 2 2 2 3 4" xfId="4464"/>
    <cellStyle name="20 % - Accent6 2 2 2 3 4 2" xfId="10752"/>
    <cellStyle name="20 % - Accent6 2 2 2 3 4 2 2" xfId="24896"/>
    <cellStyle name="20 % - Accent6 2 2 2 3 4 3" xfId="18611"/>
    <cellStyle name="20 % - Accent6 2 2 2 3 5" xfId="5253"/>
    <cellStyle name="20 % - Accent6 2 2 2 3 5 2" xfId="11541"/>
    <cellStyle name="20 % - Accent6 2 2 2 3 5 2 2" xfId="25685"/>
    <cellStyle name="20 % - Accent6 2 2 2 3 5 3" xfId="19400"/>
    <cellStyle name="20 % - Accent6 2 2 2 3 6" xfId="6042"/>
    <cellStyle name="20 % - Accent6 2 2 2 3 6 2" xfId="12327"/>
    <cellStyle name="20 % - Accent6 2 2 2 3 6 2 2" xfId="26471"/>
    <cellStyle name="20 % - Accent6 2 2 2 3 6 3" xfId="20186"/>
    <cellStyle name="20 % - Accent6 2 2 2 3 7" xfId="6828"/>
    <cellStyle name="20 % - Accent6 2 2 2 3 7 2" xfId="13113"/>
    <cellStyle name="20 % - Accent6 2 2 2 3 7 2 2" xfId="27257"/>
    <cellStyle name="20 % - Accent6 2 2 2 3 7 3" xfId="20972"/>
    <cellStyle name="20 % - Accent6 2 2 2 3 8" xfId="7612"/>
    <cellStyle name="20 % - Accent6 2 2 2 3 8 2" xfId="13897"/>
    <cellStyle name="20 % - Accent6 2 2 2 3 8 2 2" xfId="28041"/>
    <cellStyle name="20 % - Accent6 2 2 2 3 8 3" xfId="21756"/>
    <cellStyle name="20 % - Accent6 2 2 2 3 9" xfId="8397"/>
    <cellStyle name="20 % - Accent6 2 2 2 3 9 2" xfId="22541"/>
    <cellStyle name="20 % - Accent6 2 2 2 4" xfId="927"/>
    <cellStyle name="20 % - Accent6 2 2 2 4 2" xfId="8790"/>
    <cellStyle name="20 % - Accent6 2 2 2 4 2 2" xfId="22934"/>
    <cellStyle name="20 % - Accent6 2 2 2 4 3" xfId="2502"/>
    <cellStyle name="20 % - Accent6 2 2 2 4 3 2" xfId="16649"/>
    <cellStyle name="20 % - Accent6 2 2 2 4 4" xfId="15077"/>
    <cellStyle name="20 % - Accent6 2 2 2 5" xfId="3287"/>
    <cellStyle name="20 % - Accent6 2 2 2 5 2" xfId="9575"/>
    <cellStyle name="20 % - Accent6 2 2 2 5 2 2" xfId="23719"/>
    <cellStyle name="20 % - Accent6 2 2 2 5 3" xfId="17434"/>
    <cellStyle name="20 % - Accent6 2 2 2 6" xfId="4072"/>
    <cellStyle name="20 % - Accent6 2 2 2 6 2" xfId="10360"/>
    <cellStyle name="20 % - Accent6 2 2 2 6 2 2" xfId="24504"/>
    <cellStyle name="20 % - Accent6 2 2 2 6 3" xfId="18219"/>
    <cellStyle name="20 % - Accent6 2 2 2 7" xfId="4861"/>
    <cellStyle name="20 % - Accent6 2 2 2 7 2" xfId="11149"/>
    <cellStyle name="20 % - Accent6 2 2 2 7 2 2" xfId="25293"/>
    <cellStyle name="20 % - Accent6 2 2 2 7 3" xfId="19008"/>
    <cellStyle name="20 % - Accent6 2 2 2 8" xfId="5650"/>
    <cellStyle name="20 % - Accent6 2 2 2 8 2" xfId="11935"/>
    <cellStyle name="20 % - Accent6 2 2 2 8 2 2" xfId="26079"/>
    <cellStyle name="20 % - Accent6 2 2 2 8 3" xfId="19794"/>
    <cellStyle name="20 % - Accent6 2 2 2 9" xfId="6436"/>
    <cellStyle name="20 % - Accent6 2 2 2 9 2" xfId="12721"/>
    <cellStyle name="20 % - Accent6 2 2 2 9 2 2" xfId="26865"/>
    <cellStyle name="20 % - Accent6 2 2 2 9 3" xfId="20580"/>
    <cellStyle name="20 % - Accent6 2 2 3" xfId="160"/>
    <cellStyle name="20 % - Accent6 2 2 3 10" xfId="7248"/>
    <cellStyle name="20 % - Accent6 2 2 3 10 2" xfId="13533"/>
    <cellStyle name="20 % - Accent6 2 2 3 10 2 2" xfId="27677"/>
    <cellStyle name="20 % - Accent6 2 2 3 10 3" xfId="21392"/>
    <cellStyle name="20 % - Accent6 2 2 3 11" xfId="8033"/>
    <cellStyle name="20 % - Accent6 2 2 3 11 2" xfId="22177"/>
    <cellStyle name="20 % - Accent6 2 2 3 12" xfId="1745"/>
    <cellStyle name="20 % - Accent6 2 2 3 12 2" xfId="15892"/>
    <cellStyle name="20 % - Accent6 2 2 3 13" xfId="14320"/>
    <cellStyle name="20 % - Accent6 2 2 3 2" xfId="356"/>
    <cellStyle name="20 % - Accent6 2 2 3 2 10" xfId="8229"/>
    <cellStyle name="20 % - Accent6 2 2 3 2 10 2" xfId="22373"/>
    <cellStyle name="20 % - Accent6 2 2 3 2 11" xfId="1941"/>
    <cellStyle name="20 % - Accent6 2 2 3 2 11 2" xfId="16088"/>
    <cellStyle name="20 % - Accent6 2 2 3 2 12" xfId="14516"/>
    <cellStyle name="20 % - Accent6 2 2 3 2 2" xfId="753"/>
    <cellStyle name="20 % - Accent6 2 2 3 2 2 10" xfId="2333"/>
    <cellStyle name="20 % - Accent6 2 2 3 2 2 10 2" xfId="16480"/>
    <cellStyle name="20 % - Accent6 2 2 3 2 2 11" xfId="14908"/>
    <cellStyle name="20 % - Accent6 2 2 3 2 2 2" xfId="1543"/>
    <cellStyle name="20 % - Accent6 2 2 3 2 2 2 2" xfId="9406"/>
    <cellStyle name="20 % - Accent6 2 2 3 2 2 2 2 2" xfId="23550"/>
    <cellStyle name="20 % - Accent6 2 2 3 2 2 2 3" xfId="3118"/>
    <cellStyle name="20 % - Accent6 2 2 3 2 2 2 3 2" xfId="17265"/>
    <cellStyle name="20 % - Accent6 2 2 3 2 2 2 4" xfId="15693"/>
    <cellStyle name="20 % - Accent6 2 2 3 2 2 3" xfId="3903"/>
    <cellStyle name="20 % - Accent6 2 2 3 2 2 3 2" xfId="10191"/>
    <cellStyle name="20 % - Accent6 2 2 3 2 2 3 2 2" xfId="24335"/>
    <cellStyle name="20 % - Accent6 2 2 3 2 2 3 3" xfId="18050"/>
    <cellStyle name="20 % - Accent6 2 2 3 2 2 4" xfId="4688"/>
    <cellStyle name="20 % - Accent6 2 2 3 2 2 4 2" xfId="10976"/>
    <cellStyle name="20 % - Accent6 2 2 3 2 2 4 2 2" xfId="25120"/>
    <cellStyle name="20 % - Accent6 2 2 3 2 2 4 3" xfId="18835"/>
    <cellStyle name="20 % - Accent6 2 2 3 2 2 5" xfId="5477"/>
    <cellStyle name="20 % - Accent6 2 2 3 2 2 5 2" xfId="11765"/>
    <cellStyle name="20 % - Accent6 2 2 3 2 2 5 2 2" xfId="25909"/>
    <cellStyle name="20 % - Accent6 2 2 3 2 2 5 3" xfId="19624"/>
    <cellStyle name="20 % - Accent6 2 2 3 2 2 6" xfId="6266"/>
    <cellStyle name="20 % - Accent6 2 2 3 2 2 6 2" xfId="12551"/>
    <cellStyle name="20 % - Accent6 2 2 3 2 2 6 2 2" xfId="26695"/>
    <cellStyle name="20 % - Accent6 2 2 3 2 2 6 3" xfId="20410"/>
    <cellStyle name="20 % - Accent6 2 2 3 2 2 7" xfId="7052"/>
    <cellStyle name="20 % - Accent6 2 2 3 2 2 7 2" xfId="13337"/>
    <cellStyle name="20 % - Accent6 2 2 3 2 2 7 2 2" xfId="27481"/>
    <cellStyle name="20 % - Accent6 2 2 3 2 2 7 3" xfId="21196"/>
    <cellStyle name="20 % - Accent6 2 2 3 2 2 8" xfId="7836"/>
    <cellStyle name="20 % - Accent6 2 2 3 2 2 8 2" xfId="14121"/>
    <cellStyle name="20 % - Accent6 2 2 3 2 2 8 2 2" xfId="28265"/>
    <cellStyle name="20 % - Accent6 2 2 3 2 2 8 3" xfId="21980"/>
    <cellStyle name="20 % - Accent6 2 2 3 2 2 9" xfId="8621"/>
    <cellStyle name="20 % - Accent6 2 2 3 2 2 9 2" xfId="22765"/>
    <cellStyle name="20 % - Accent6 2 2 3 2 3" xfId="1151"/>
    <cellStyle name="20 % - Accent6 2 2 3 2 3 2" xfId="9014"/>
    <cellStyle name="20 % - Accent6 2 2 3 2 3 2 2" xfId="23158"/>
    <cellStyle name="20 % - Accent6 2 2 3 2 3 3" xfId="2726"/>
    <cellStyle name="20 % - Accent6 2 2 3 2 3 3 2" xfId="16873"/>
    <cellStyle name="20 % - Accent6 2 2 3 2 3 4" xfId="15301"/>
    <cellStyle name="20 % - Accent6 2 2 3 2 4" xfId="3511"/>
    <cellStyle name="20 % - Accent6 2 2 3 2 4 2" xfId="9799"/>
    <cellStyle name="20 % - Accent6 2 2 3 2 4 2 2" xfId="23943"/>
    <cellStyle name="20 % - Accent6 2 2 3 2 4 3" xfId="17658"/>
    <cellStyle name="20 % - Accent6 2 2 3 2 5" xfId="4296"/>
    <cellStyle name="20 % - Accent6 2 2 3 2 5 2" xfId="10584"/>
    <cellStyle name="20 % - Accent6 2 2 3 2 5 2 2" xfId="24728"/>
    <cellStyle name="20 % - Accent6 2 2 3 2 5 3" xfId="18443"/>
    <cellStyle name="20 % - Accent6 2 2 3 2 6" xfId="5085"/>
    <cellStyle name="20 % - Accent6 2 2 3 2 6 2" xfId="11373"/>
    <cellStyle name="20 % - Accent6 2 2 3 2 6 2 2" xfId="25517"/>
    <cellStyle name="20 % - Accent6 2 2 3 2 6 3" xfId="19232"/>
    <cellStyle name="20 % - Accent6 2 2 3 2 7" xfId="5874"/>
    <cellStyle name="20 % - Accent6 2 2 3 2 7 2" xfId="12159"/>
    <cellStyle name="20 % - Accent6 2 2 3 2 7 2 2" xfId="26303"/>
    <cellStyle name="20 % - Accent6 2 2 3 2 7 3" xfId="20018"/>
    <cellStyle name="20 % - Accent6 2 2 3 2 8" xfId="6660"/>
    <cellStyle name="20 % - Accent6 2 2 3 2 8 2" xfId="12945"/>
    <cellStyle name="20 % - Accent6 2 2 3 2 8 2 2" xfId="27089"/>
    <cellStyle name="20 % - Accent6 2 2 3 2 8 3" xfId="20804"/>
    <cellStyle name="20 % - Accent6 2 2 3 2 9" xfId="7444"/>
    <cellStyle name="20 % - Accent6 2 2 3 2 9 2" xfId="13729"/>
    <cellStyle name="20 % - Accent6 2 2 3 2 9 2 2" xfId="27873"/>
    <cellStyle name="20 % - Accent6 2 2 3 2 9 3" xfId="21588"/>
    <cellStyle name="20 % - Accent6 2 2 3 3" xfId="557"/>
    <cellStyle name="20 % - Accent6 2 2 3 3 10" xfId="2137"/>
    <cellStyle name="20 % - Accent6 2 2 3 3 10 2" xfId="16284"/>
    <cellStyle name="20 % - Accent6 2 2 3 3 11" xfId="14712"/>
    <cellStyle name="20 % - Accent6 2 2 3 3 2" xfId="1347"/>
    <cellStyle name="20 % - Accent6 2 2 3 3 2 2" xfId="9210"/>
    <cellStyle name="20 % - Accent6 2 2 3 3 2 2 2" xfId="23354"/>
    <cellStyle name="20 % - Accent6 2 2 3 3 2 3" xfId="2922"/>
    <cellStyle name="20 % - Accent6 2 2 3 3 2 3 2" xfId="17069"/>
    <cellStyle name="20 % - Accent6 2 2 3 3 2 4" xfId="15497"/>
    <cellStyle name="20 % - Accent6 2 2 3 3 3" xfId="3707"/>
    <cellStyle name="20 % - Accent6 2 2 3 3 3 2" xfId="9995"/>
    <cellStyle name="20 % - Accent6 2 2 3 3 3 2 2" xfId="24139"/>
    <cellStyle name="20 % - Accent6 2 2 3 3 3 3" xfId="17854"/>
    <cellStyle name="20 % - Accent6 2 2 3 3 4" xfId="4492"/>
    <cellStyle name="20 % - Accent6 2 2 3 3 4 2" xfId="10780"/>
    <cellStyle name="20 % - Accent6 2 2 3 3 4 2 2" xfId="24924"/>
    <cellStyle name="20 % - Accent6 2 2 3 3 4 3" xfId="18639"/>
    <cellStyle name="20 % - Accent6 2 2 3 3 5" xfId="5281"/>
    <cellStyle name="20 % - Accent6 2 2 3 3 5 2" xfId="11569"/>
    <cellStyle name="20 % - Accent6 2 2 3 3 5 2 2" xfId="25713"/>
    <cellStyle name="20 % - Accent6 2 2 3 3 5 3" xfId="19428"/>
    <cellStyle name="20 % - Accent6 2 2 3 3 6" xfId="6070"/>
    <cellStyle name="20 % - Accent6 2 2 3 3 6 2" xfId="12355"/>
    <cellStyle name="20 % - Accent6 2 2 3 3 6 2 2" xfId="26499"/>
    <cellStyle name="20 % - Accent6 2 2 3 3 6 3" xfId="20214"/>
    <cellStyle name="20 % - Accent6 2 2 3 3 7" xfId="6856"/>
    <cellStyle name="20 % - Accent6 2 2 3 3 7 2" xfId="13141"/>
    <cellStyle name="20 % - Accent6 2 2 3 3 7 2 2" xfId="27285"/>
    <cellStyle name="20 % - Accent6 2 2 3 3 7 3" xfId="21000"/>
    <cellStyle name="20 % - Accent6 2 2 3 3 8" xfId="7640"/>
    <cellStyle name="20 % - Accent6 2 2 3 3 8 2" xfId="13925"/>
    <cellStyle name="20 % - Accent6 2 2 3 3 8 2 2" xfId="28069"/>
    <cellStyle name="20 % - Accent6 2 2 3 3 8 3" xfId="21784"/>
    <cellStyle name="20 % - Accent6 2 2 3 3 9" xfId="8425"/>
    <cellStyle name="20 % - Accent6 2 2 3 3 9 2" xfId="22569"/>
    <cellStyle name="20 % - Accent6 2 2 3 4" xfId="955"/>
    <cellStyle name="20 % - Accent6 2 2 3 4 2" xfId="8818"/>
    <cellStyle name="20 % - Accent6 2 2 3 4 2 2" xfId="22962"/>
    <cellStyle name="20 % - Accent6 2 2 3 4 3" xfId="2530"/>
    <cellStyle name="20 % - Accent6 2 2 3 4 3 2" xfId="16677"/>
    <cellStyle name="20 % - Accent6 2 2 3 4 4" xfId="15105"/>
    <cellStyle name="20 % - Accent6 2 2 3 5" xfId="3315"/>
    <cellStyle name="20 % - Accent6 2 2 3 5 2" xfId="9603"/>
    <cellStyle name="20 % - Accent6 2 2 3 5 2 2" xfId="23747"/>
    <cellStyle name="20 % - Accent6 2 2 3 5 3" xfId="17462"/>
    <cellStyle name="20 % - Accent6 2 2 3 6" xfId="4100"/>
    <cellStyle name="20 % - Accent6 2 2 3 6 2" xfId="10388"/>
    <cellStyle name="20 % - Accent6 2 2 3 6 2 2" xfId="24532"/>
    <cellStyle name="20 % - Accent6 2 2 3 6 3" xfId="18247"/>
    <cellStyle name="20 % - Accent6 2 2 3 7" xfId="4889"/>
    <cellStyle name="20 % - Accent6 2 2 3 7 2" xfId="11177"/>
    <cellStyle name="20 % - Accent6 2 2 3 7 2 2" xfId="25321"/>
    <cellStyle name="20 % - Accent6 2 2 3 7 3" xfId="19036"/>
    <cellStyle name="20 % - Accent6 2 2 3 8" xfId="5678"/>
    <cellStyle name="20 % - Accent6 2 2 3 8 2" xfId="11963"/>
    <cellStyle name="20 % - Accent6 2 2 3 8 2 2" xfId="26107"/>
    <cellStyle name="20 % - Accent6 2 2 3 8 3" xfId="19822"/>
    <cellStyle name="20 % - Accent6 2 2 3 9" xfId="6464"/>
    <cellStyle name="20 % - Accent6 2 2 3 9 2" xfId="12749"/>
    <cellStyle name="20 % - Accent6 2 2 3 9 2 2" xfId="26893"/>
    <cellStyle name="20 % - Accent6 2 2 3 9 3" xfId="20608"/>
    <cellStyle name="20 % - Accent6 2 2 4" xfId="188"/>
    <cellStyle name="20 % - Accent6 2 2 4 10" xfId="7276"/>
    <cellStyle name="20 % - Accent6 2 2 4 10 2" xfId="13561"/>
    <cellStyle name="20 % - Accent6 2 2 4 10 2 2" xfId="27705"/>
    <cellStyle name="20 % - Accent6 2 2 4 10 3" xfId="21420"/>
    <cellStyle name="20 % - Accent6 2 2 4 11" xfId="8061"/>
    <cellStyle name="20 % - Accent6 2 2 4 11 2" xfId="22205"/>
    <cellStyle name="20 % - Accent6 2 2 4 12" xfId="1773"/>
    <cellStyle name="20 % - Accent6 2 2 4 12 2" xfId="15920"/>
    <cellStyle name="20 % - Accent6 2 2 4 13" xfId="14348"/>
    <cellStyle name="20 % - Accent6 2 2 4 2" xfId="384"/>
    <cellStyle name="20 % - Accent6 2 2 4 2 10" xfId="8257"/>
    <cellStyle name="20 % - Accent6 2 2 4 2 10 2" xfId="22401"/>
    <cellStyle name="20 % - Accent6 2 2 4 2 11" xfId="1969"/>
    <cellStyle name="20 % - Accent6 2 2 4 2 11 2" xfId="16116"/>
    <cellStyle name="20 % - Accent6 2 2 4 2 12" xfId="14544"/>
    <cellStyle name="20 % - Accent6 2 2 4 2 2" xfId="781"/>
    <cellStyle name="20 % - Accent6 2 2 4 2 2 10" xfId="2361"/>
    <cellStyle name="20 % - Accent6 2 2 4 2 2 10 2" xfId="16508"/>
    <cellStyle name="20 % - Accent6 2 2 4 2 2 11" xfId="14936"/>
    <cellStyle name="20 % - Accent6 2 2 4 2 2 2" xfId="1571"/>
    <cellStyle name="20 % - Accent6 2 2 4 2 2 2 2" xfId="9434"/>
    <cellStyle name="20 % - Accent6 2 2 4 2 2 2 2 2" xfId="23578"/>
    <cellStyle name="20 % - Accent6 2 2 4 2 2 2 3" xfId="3146"/>
    <cellStyle name="20 % - Accent6 2 2 4 2 2 2 3 2" xfId="17293"/>
    <cellStyle name="20 % - Accent6 2 2 4 2 2 2 4" xfId="15721"/>
    <cellStyle name="20 % - Accent6 2 2 4 2 2 3" xfId="3931"/>
    <cellStyle name="20 % - Accent6 2 2 4 2 2 3 2" xfId="10219"/>
    <cellStyle name="20 % - Accent6 2 2 4 2 2 3 2 2" xfId="24363"/>
    <cellStyle name="20 % - Accent6 2 2 4 2 2 3 3" xfId="18078"/>
    <cellStyle name="20 % - Accent6 2 2 4 2 2 4" xfId="4716"/>
    <cellStyle name="20 % - Accent6 2 2 4 2 2 4 2" xfId="11004"/>
    <cellStyle name="20 % - Accent6 2 2 4 2 2 4 2 2" xfId="25148"/>
    <cellStyle name="20 % - Accent6 2 2 4 2 2 4 3" xfId="18863"/>
    <cellStyle name="20 % - Accent6 2 2 4 2 2 5" xfId="5505"/>
    <cellStyle name="20 % - Accent6 2 2 4 2 2 5 2" xfId="11793"/>
    <cellStyle name="20 % - Accent6 2 2 4 2 2 5 2 2" xfId="25937"/>
    <cellStyle name="20 % - Accent6 2 2 4 2 2 5 3" xfId="19652"/>
    <cellStyle name="20 % - Accent6 2 2 4 2 2 6" xfId="6294"/>
    <cellStyle name="20 % - Accent6 2 2 4 2 2 6 2" xfId="12579"/>
    <cellStyle name="20 % - Accent6 2 2 4 2 2 6 2 2" xfId="26723"/>
    <cellStyle name="20 % - Accent6 2 2 4 2 2 6 3" xfId="20438"/>
    <cellStyle name="20 % - Accent6 2 2 4 2 2 7" xfId="7080"/>
    <cellStyle name="20 % - Accent6 2 2 4 2 2 7 2" xfId="13365"/>
    <cellStyle name="20 % - Accent6 2 2 4 2 2 7 2 2" xfId="27509"/>
    <cellStyle name="20 % - Accent6 2 2 4 2 2 7 3" xfId="21224"/>
    <cellStyle name="20 % - Accent6 2 2 4 2 2 8" xfId="7864"/>
    <cellStyle name="20 % - Accent6 2 2 4 2 2 8 2" xfId="14149"/>
    <cellStyle name="20 % - Accent6 2 2 4 2 2 8 2 2" xfId="28293"/>
    <cellStyle name="20 % - Accent6 2 2 4 2 2 8 3" xfId="22008"/>
    <cellStyle name="20 % - Accent6 2 2 4 2 2 9" xfId="8649"/>
    <cellStyle name="20 % - Accent6 2 2 4 2 2 9 2" xfId="22793"/>
    <cellStyle name="20 % - Accent6 2 2 4 2 3" xfId="1179"/>
    <cellStyle name="20 % - Accent6 2 2 4 2 3 2" xfId="9042"/>
    <cellStyle name="20 % - Accent6 2 2 4 2 3 2 2" xfId="23186"/>
    <cellStyle name="20 % - Accent6 2 2 4 2 3 3" xfId="2754"/>
    <cellStyle name="20 % - Accent6 2 2 4 2 3 3 2" xfId="16901"/>
    <cellStyle name="20 % - Accent6 2 2 4 2 3 4" xfId="15329"/>
    <cellStyle name="20 % - Accent6 2 2 4 2 4" xfId="3539"/>
    <cellStyle name="20 % - Accent6 2 2 4 2 4 2" xfId="9827"/>
    <cellStyle name="20 % - Accent6 2 2 4 2 4 2 2" xfId="23971"/>
    <cellStyle name="20 % - Accent6 2 2 4 2 4 3" xfId="17686"/>
    <cellStyle name="20 % - Accent6 2 2 4 2 5" xfId="4324"/>
    <cellStyle name="20 % - Accent6 2 2 4 2 5 2" xfId="10612"/>
    <cellStyle name="20 % - Accent6 2 2 4 2 5 2 2" xfId="24756"/>
    <cellStyle name="20 % - Accent6 2 2 4 2 5 3" xfId="18471"/>
    <cellStyle name="20 % - Accent6 2 2 4 2 6" xfId="5113"/>
    <cellStyle name="20 % - Accent6 2 2 4 2 6 2" xfId="11401"/>
    <cellStyle name="20 % - Accent6 2 2 4 2 6 2 2" xfId="25545"/>
    <cellStyle name="20 % - Accent6 2 2 4 2 6 3" xfId="19260"/>
    <cellStyle name="20 % - Accent6 2 2 4 2 7" xfId="5902"/>
    <cellStyle name="20 % - Accent6 2 2 4 2 7 2" xfId="12187"/>
    <cellStyle name="20 % - Accent6 2 2 4 2 7 2 2" xfId="26331"/>
    <cellStyle name="20 % - Accent6 2 2 4 2 7 3" xfId="20046"/>
    <cellStyle name="20 % - Accent6 2 2 4 2 8" xfId="6688"/>
    <cellStyle name="20 % - Accent6 2 2 4 2 8 2" xfId="12973"/>
    <cellStyle name="20 % - Accent6 2 2 4 2 8 2 2" xfId="27117"/>
    <cellStyle name="20 % - Accent6 2 2 4 2 8 3" xfId="20832"/>
    <cellStyle name="20 % - Accent6 2 2 4 2 9" xfId="7472"/>
    <cellStyle name="20 % - Accent6 2 2 4 2 9 2" xfId="13757"/>
    <cellStyle name="20 % - Accent6 2 2 4 2 9 2 2" xfId="27901"/>
    <cellStyle name="20 % - Accent6 2 2 4 2 9 3" xfId="21616"/>
    <cellStyle name="20 % - Accent6 2 2 4 3" xfId="585"/>
    <cellStyle name="20 % - Accent6 2 2 4 3 10" xfId="2165"/>
    <cellStyle name="20 % - Accent6 2 2 4 3 10 2" xfId="16312"/>
    <cellStyle name="20 % - Accent6 2 2 4 3 11" xfId="14740"/>
    <cellStyle name="20 % - Accent6 2 2 4 3 2" xfId="1375"/>
    <cellStyle name="20 % - Accent6 2 2 4 3 2 2" xfId="9238"/>
    <cellStyle name="20 % - Accent6 2 2 4 3 2 2 2" xfId="23382"/>
    <cellStyle name="20 % - Accent6 2 2 4 3 2 3" xfId="2950"/>
    <cellStyle name="20 % - Accent6 2 2 4 3 2 3 2" xfId="17097"/>
    <cellStyle name="20 % - Accent6 2 2 4 3 2 4" xfId="15525"/>
    <cellStyle name="20 % - Accent6 2 2 4 3 3" xfId="3735"/>
    <cellStyle name="20 % - Accent6 2 2 4 3 3 2" xfId="10023"/>
    <cellStyle name="20 % - Accent6 2 2 4 3 3 2 2" xfId="24167"/>
    <cellStyle name="20 % - Accent6 2 2 4 3 3 3" xfId="17882"/>
    <cellStyle name="20 % - Accent6 2 2 4 3 4" xfId="4520"/>
    <cellStyle name="20 % - Accent6 2 2 4 3 4 2" xfId="10808"/>
    <cellStyle name="20 % - Accent6 2 2 4 3 4 2 2" xfId="24952"/>
    <cellStyle name="20 % - Accent6 2 2 4 3 4 3" xfId="18667"/>
    <cellStyle name="20 % - Accent6 2 2 4 3 5" xfId="5309"/>
    <cellStyle name="20 % - Accent6 2 2 4 3 5 2" xfId="11597"/>
    <cellStyle name="20 % - Accent6 2 2 4 3 5 2 2" xfId="25741"/>
    <cellStyle name="20 % - Accent6 2 2 4 3 5 3" xfId="19456"/>
    <cellStyle name="20 % - Accent6 2 2 4 3 6" xfId="6098"/>
    <cellStyle name="20 % - Accent6 2 2 4 3 6 2" xfId="12383"/>
    <cellStyle name="20 % - Accent6 2 2 4 3 6 2 2" xfId="26527"/>
    <cellStyle name="20 % - Accent6 2 2 4 3 6 3" xfId="20242"/>
    <cellStyle name="20 % - Accent6 2 2 4 3 7" xfId="6884"/>
    <cellStyle name="20 % - Accent6 2 2 4 3 7 2" xfId="13169"/>
    <cellStyle name="20 % - Accent6 2 2 4 3 7 2 2" xfId="27313"/>
    <cellStyle name="20 % - Accent6 2 2 4 3 7 3" xfId="21028"/>
    <cellStyle name="20 % - Accent6 2 2 4 3 8" xfId="7668"/>
    <cellStyle name="20 % - Accent6 2 2 4 3 8 2" xfId="13953"/>
    <cellStyle name="20 % - Accent6 2 2 4 3 8 2 2" xfId="28097"/>
    <cellStyle name="20 % - Accent6 2 2 4 3 8 3" xfId="21812"/>
    <cellStyle name="20 % - Accent6 2 2 4 3 9" xfId="8453"/>
    <cellStyle name="20 % - Accent6 2 2 4 3 9 2" xfId="22597"/>
    <cellStyle name="20 % - Accent6 2 2 4 4" xfId="983"/>
    <cellStyle name="20 % - Accent6 2 2 4 4 2" xfId="8846"/>
    <cellStyle name="20 % - Accent6 2 2 4 4 2 2" xfId="22990"/>
    <cellStyle name="20 % - Accent6 2 2 4 4 3" xfId="2558"/>
    <cellStyle name="20 % - Accent6 2 2 4 4 3 2" xfId="16705"/>
    <cellStyle name="20 % - Accent6 2 2 4 4 4" xfId="15133"/>
    <cellStyle name="20 % - Accent6 2 2 4 5" xfId="3343"/>
    <cellStyle name="20 % - Accent6 2 2 4 5 2" xfId="9631"/>
    <cellStyle name="20 % - Accent6 2 2 4 5 2 2" xfId="23775"/>
    <cellStyle name="20 % - Accent6 2 2 4 5 3" xfId="17490"/>
    <cellStyle name="20 % - Accent6 2 2 4 6" xfId="4128"/>
    <cellStyle name="20 % - Accent6 2 2 4 6 2" xfId="10416"/>
    <cellStyle name="20 % - Accent6 2 2 4 6 2 2" xfId="24560"/>
    <cellStyle name="20 % - Accent6 2 2 4 6 3" xfId="18275"/>
    <cellStyle name="20 % - Accent6 2 2 4 7" xfId="4917"/>
    <cellStyle name="20 % - Accent6 2 2 4 7 2" xfId="11205"/>
    <cellStyle name="20 % - Accent6 2 2 4 7 2 2" xfId="25349"/>
    <cellStyle name="20 % - Accent6 2 2 4 7 3" xfId="19064"/>
    <cellStyle name="20 % - Accent6 2 2 4 8" xfId="5706"/>
    <cellStyle name="20 % - Accent6 2 2 4 8 2" xfId="11991"/>
    <cellStyle name="20 % - Accent6 2 2 4 8 2 2" xfId="26135"/>
    <cellStyle name="20 % - Accent6 2 2 4 8 3" xfId="19850"/>
    <cellStyle name="20 % - Accent6 2 2 4 9" xfId="6492"/>
    <cellStyle name="20 % - Accent6 2 2 4 9 2" xfId="12777"/>
    <cellStyle name="20 % - Accent6 2 2 4 9 2 2" xfId="26921"/>
    <cellStyle name="20 % - Accent6 2 2 4 9 3" xfId="20636"/>
    <cellStyle name="20 % - Accent6 2 2 5" xfId="216"/>
    <cellStyle name="20 % - Accent6 2 2 5 10" xfId="7304"/>
    <cellStyle name="20 % - Accent6 2 2 5 10 2" xfId="13589"/>
    <cellStyle name="20 % - Accent6 2 2 5 10 2 2" xfId="27733"/>
    <cellStyle name="20 % - Accent6 2 2 5 10 3" xfId="21448"/>
    <cellStyle name="20 % - Accent6 2 2 5 11" xfId="8089"/>
    <cellStyle name="20 % - Accent6 2 2 5 11 2" xfId="22233"/>
    <cellStyle name="20 % - Accent6 2 2 5 12" xfId="1801"/>
    <cellStyle name="20 % - Accent6 2 2 5 12 2" xfId="15948"/>
    <cellStyle name="20 % - Accent6 2 2 5 13" xfId="14376"/>
    <cellStyle name="20 % - Accent6 2 2 5 2" xfId="412"/>
    <cellStyle name="20 % - Accent6 2 2 5 2 10" xfId="8285"/>
    <cellStyle name="20 % - Accent6 2 2 5 2 10 2" xfId="22429"/>
    <cellStyle name="20 % - Accent6 2 2 5 2 11" xfId="1997"/>
    <cellStyle name="20 % - Accent6 2 2 5 2 11 2" xfId="16144"/>
    <cellStyle name="20 % - Accent6 2 2 5 2 12" xfId="14572"/>
    <cellStyle name="20 % - Accent6 2 2 5 2 2" xfId="809"/>
    <cellStyle name="20 % - Accent6 2 2 5 2 2 10" xfId="2389"/>
    <cellStyle name="20 % - Accent6 2 2 5 2 2 10 2" xfId="16536"/>
    <cellStyle name="20 % - Accent6 2 2 5 2 2 11" xfId="14964"/>
    <cellStyle name="20 % - Accent6 2 2 5 2 2 2" xfId="1599"/>
    <cellStyle name="20 % - Accent6 2 2 5 2 2 2 2" xfId="9462"/>
    <cellStyle name="20 % - Accent6 2 2 5 2 2 2 2 2" xfId="23606"/>
    <cellStyle name="20 % - Accent6 2 2 5 2 2 2 3" xfId="3174"/>
    <cellStyle name="20 % - Accent6 2 2 5 2 2 2 3 2" xfId="17321"/>
    <cellStyle name="20 % - Accent6 2 2 5 2 2 2 4" xfId="15749"/>
    <cellStyle name="20 % - Accent6 2 2 5 2 2 3" xfId="3959"/>
    <cellStyle name="20 % - Accent6 2 2 5 2 2 3 2" xfId="10247"/>
    <cellStyle name="20 % - Accent6 2 2 5 2 2 3 2 2" xfId="24391"/>
    <cellStyle name="20 % - Accent6 2 2 5 2 2 3 3" xfId="18106"/>
    <cellStyle name="20 % - Accent6 2 2 5 2 2 4" xfId="4744"/>
    <cellStyle name="20 % - Accent6 2 2 5 2 2 4 2" xfId="11032"/>
    <cellStyle name="20 % - Accent6 2 2 5 2 2 4 2 2" xfId="25176"/>
    <cellStyle name="20 % - Accent6 2 2 5 2 2 4 3" xfId="18891"/>
    <cellStyle name="20 % - Accent6 2 2 5 2 2 5" xfId="5533"/>
    <cellStyle name="20 % - Accent6 2 2 5 2 2 5 2" xfId="11821"/>
    <cellStyle name="20 % - Accent6 2 2 5 2 2 5 2 2" xfId="25965"/>
    <cellStyle name="20 % - Accent6 2 2 5 2 2 5 3" xfId="19680"/>
    <cellStyle name="20 % - Accent6 2 2 5 2 2 6" xfId="6322"/>
    <cellStyle name="20 % - Accent6 2 2 5 2 2 6 2" xfId="12607"/>
    <cellStyle name="20 % - Accent6 2 2 5 2 2 6 2 2" xfId="26751"/>
    <cellStyle name="20 % - Accent6 2 2 5 2 2 6 3" xfId="20466"/>
    <cellStyle name="20 % - Accent6 2 2 5 2 2 7" xfId="7108"/>
    <cellStyle name="20 % - Accent6 2 2 5 2 2 7 2" xfId="13393"/>
    <cellStyle name="20 % - Accent6 2 2 5 2 2 7 2 2" xfId="27537"/>
    <cellStyle name="20 % - Accent6 2 2 5 2 2 7 3" xfId="21252"/>
    <cellStyle name="20 % - Accent6 2 2 5 2 2 8" xfId="7892"/>
    <cellStyle name="20 % - Accent6 2 2 5 2 2 8 2" xfId="14177"/>
    <cellStyle name="20 % - Accent6 2 2 5 2 2 8 2 2" xfId="28321"/>
    <cellStyle name="20 % - Accent6 2 2 5 2 2 8 3" xfId="22036"/>
    <cellStyle name="20 % - Accent6 2 2 5 2 2 9" xfId="8677"/>
    <cellStyle name="20 % - Accent6 2 2 5 2 2 9 2" xfId="22821"/>
    <cellStyle name="20 % - Accent6 2 2 5 2 3" xfId="1207"/>
    <cellStyle name="20 % - Accent6 2 2 5 2 3 2" xfId="9070"/>
    <cellStyle name="20 % - Accent6 2 2 5 2 3 2 2" xfId="23214"/>
    <cellStyle name="20 % - Accent6 2 2 5 2 3 3" xfId="2782"/>
    <cellStyle name="20 % - Accent6 2 2 5 2 3 3 2" xfId="16929"/>
    <cellStyle name="20 % - Accent6 2 2 5 2 3 4" xfId="15357"/>
    <cellStyle name="20 % - Accent6 2 2 5 2 4" xfId="3567"/>
    <cellStyle name="20 % - Accent6 2 2 5 2 4 2" xfId="9855"/>
    <cellStyle name="20 % - Accent6 2 2 5 2 4 2 2" xfId="23999"/>
    <cellStyle name="20 % - Accent6 2 2 5 2 4 3" xfId="17714"/>
    <cellStyle name="20 % - Accent6 2 2 5 2 5" xfId="4352"/>
    <cellStyle name="20 % - Accent6 2 2 5 2 5 2" xfId="10640"/>
    <cellStyle name="20 % - Accent6 2 2 5 2 5 2 2" xfId="24784"/>
    <cellStyle name="20 % - Accent6 2 2 5 2 5 3" xfId="18499"/>
    <cellStyle name="20 % - Accent6 2 2 5 2 6" xfId="5141"/>
    <cellStyle name="20 % - Accent6 2 2 5 2 6 2" xfId="11429"/>
    <cellStyle name="20 % - Accent6 2 2 5 2 6 2 2" xfId="25573"/>
    <cellStyle name="20 % - Accent6 2 2 5 2 6 3" xfId="19288"/>
    <cellStyle name="20 % - Accent6 2 2 5 2 7" xfId="5930"/>
    <cellStyle name="20 % - Accent6 2 2 5 2 7 2" xfId="12215"/>
    <cellStyle name="20 % - Accent6 2 2 5 2 7 2 2" xfId="26359"/>
    <cellStyle name="20 % - Accent6 2 2 5 2 7 3" xfId="20074"/>
    <cellStyle name="20 % - Accent6 2 2 5 2 8" xfId="6716"/>
    <cellStyle name="20 % - Accent6 2 2 5 2 8 2" xfId="13001"/>
    <cellStyle name="20 % - Accent6 2 2 5 2 8 2 2" xfId="27145"/>
    <cellStyle name="20 % - Accent6 2 2 5 2 8 3" xfId="20860"/>
    <cellStyle name="20 % - Accent6 2 2 5 2 9" xfId="7500"/>
    <cellStyle name="20 % - Accent6 2 2 5 2 9 2" xfId="13785"/>
    <cellStyle name="20 % - Accent6 2 2 5 2 9 2 2" xfId="27929"/>
    <cellStyle name="20 % - Accent6 2 2 5 2 9 3" xfId="21644"/>
    <cellStyle name="20 % - Accent6 2 2 5 3" xfId="613"/>
    <cellStyle name="20 % - Accent6 2 2 5 3 10" xfId="2193"/>
    <cellStyle name="20 % - Accent6 2 2 5 3 10 2" xfId="16340"/>
    <cellStyle name="20 % - Accent6 2 2 5 3 11" xfId="14768"/>
    <cellStyle name="20 % - Accent6 2 2 5 3 2" xfId="1403"/>
    <cellStyle name="20 % - Accent6 2 2 5 3 2 2" xfId="9266"/>
    <cellStyle name="20 % - Accent6 2 2 5 3 2 2 2" xfId="23410"/>
    <cellStyle name="20 % - Accent6 2 2 5 3 2 3" xfId="2978"/>
    <cellStyle name="20 % - Accent6 2 2 5 3 2 3 2" xfId="17125"/>
    <cellStyle name="20 % - Accent6 2 2 5 3 2 4" xfId="15553"/>
    <cellStyle name="20 % - Accent6 2 2 5 3 3" xfId="3763"/>
    <cellStyle name="20 % - Accent6 2 2 5 3 3 2" xfId="10051"/>
    <cellStyle name="20 % - Accent6 2 2 5 3 3 2 2" xfId="24195"/>
    <cellStyle name="20 % - Accent6 2 2 5 3 3 3" xfId="17910"/>
    <cellStyle name="20 % - Accent6 2 2 5 3 4" xfId="4548"/>
    <cellStyle name="20 % - Accent6 2 2 5 3 4 2" xfId="10836"/>
    <cellStyle name="20 % - Accent6 2 2 5 3 4 2 2" xfId="24980"/>
    <cellStyle name="20 % - Accent6 2 2 5 3 4 3" xfId="18695"/>
    <cellStyle name="20 % - Accent6 2 2 5 3 5" xfId="5337"/>
    <cellStyle name="20 % - Accent6 2 2 5 3 5 2" xfId="11625"/>
    <cellStyle name="20 % - Accent6 2 2 5 3 5 2 2" xfId="25769"/>
    <cellStyle name="20 % - Accent6 2 2 5 3 5 3" xfId="19484"/>
    <cellStyle name="20 % - Accent6 2 2 5 3 6" xfId="6126"/>
    <cellStyle name="20 % - Accent6 2 2 5 3 6 2" xfId="12411"/>
    <cellStyle name="20 % - Accent6 2 2 5 3 6 2 2" xfId="26555"/>
    <cellStyle name="20 % - Accent6 2 2 5 3 6 3" xfId="20270"/>
    <cellStyle name="20 % - Accent6 2 2 5 3 7" xfId="6912"/>
    <cellStyle name="20 % - Accent6 2 2 5 3 7 2" xfId="13197"/>
    <cellStyle name="20 % - Accent6 2 2 5 3 7 2 2" xfId="27341"/>
    <cellStyle name="20 % - Accent6 2 2 5 3 7 3" xfId="21056"/>
    <cellStyle name="20 % - Accent6 2 2 5 3 8" xfId="7696"/>
    <cellStyle name="20 % - Accent6 2 2 5 3 8 2" xfId="13981"/>
    <cellStyle name="20 % - Accent6 2 2 5 3 8 2 2" xfId="28125"/>
    <cellStyle name="20 % - Accent6 2 2 5 3 8 3" xfId="21840"/>
    <cellStyle name="20 % - Accent6 2 2 5 3 9" xfId="8481"/>
    <cellStyle name="20 % - Accent6 2 2 5 3 9 2" xfId="22625"/>
    <cellStyle name="20 % - Accent6 2 2 5 4" xfId="1011"/>
    <cellStyle name="20 % - Accent6 2 2 5 4 2" xfId="8874"/>
    <cellStyle name="20 % - Accent6 2 2 5 4 2 2" xfId="23018"/>
    <cellStyle name="20 % - Accent6 2 2 5 4 3" xfId="2586"/>
    <cellStyle name="20 % - Accent6 2 2 5 4 3 2" xfId="16733"/>
    <cellStyle name="20 % - Accent6 2 2 5 4 4" xfId="15161"/>
    <cellStyle name="20 % - Accent6 2 2 5 5" xfId="3371"/>
    <cellStyle name="20 % - Accent6 2 2 5 5 2" xfId="9659"/>
    <cellStyle name="20 % - Accent6 2 2 5 5 2 2" xfId="23803"/>
    <cellStyle name="20 % - Accent6 2 2 5 5 3" xfId="17518"/>
    <cellStyle name="20 % - Accent6 2 2 5 6" xfId="4156"/>
    <cellStyle name="20 % - Accent6 2 2 5 6 2" xfId="10444"/>
    <cellStyle name="20 % - Accent6 2 2 5 6 2 2" xfId="24588"/>
    <cellStyle name="20 % - Accent6 2 2 5 6 3" xfId="18303"/>
    <cellStyle name="20 % - Accent6 2 2 5 7" xfId="4945"/>
    <cellStyle name="20 % - Accent6 2 2 5 7 2" xfId="11233"/>
    <cellStyle name="20 % - Accent6 2 2 5 7 2 2" xfId="25377"/>
    <cellStyle name="20 % - Accent6 2 2 5 7 3" xfId="19092"/>
    <cellStyle name="20 % - Accent6 2 2 5 8" xfId="5734"/>
    <cellStyle name="20 % - Accent6 2 2 5 8 2" xfId="12019"/>
    <cellStyle name="20 % - Accent6 2 2 5 8 2 2" xfId="26163"/>
    <cellStyle name="20 % - Accent6 2 2 5 8 3" xfId="19878"/>
    <cellStyle name="20 % - Accent6 2 2 5 9" xfId="6520"/>
    <cellStyle name="20 % - Accent6 2 2 5 9 2" xfId="12805"/>
    <cellStyle name="20 % - Accent6 2 2 5 9 2 2" xfId="26949"/>
    <cellStyle name="20 % - Accent6 2 2 5 9 3" xfId="20664"/>
    <cellStyle name="20 % - Accent6 2 2 6" xfId="244"/>
    <cellStyle name="20 % - Accent6 2 2 6 10" xfId="7332"/>
    <cellStyle name="20 % - Accent6 2 2 6 10 2" xfId="13617"/>
    <cellStyle name="20 % - Accent6 2 2 6 10 2 2" xfId="27761"/>
    <cellStyle name="20 % - Accent6 2 2 6 10 3" xfId="21476"/>
    <cellStyle name="20 % - Accent6 2 2 6 11" xfId="8117"/>
    <cellStyle name="20 % - Accent6 2 2 6 11 2" xfId="22261"/>
    <cellStyle name="20 % - Accent6 2 2 6 12" xfId="1829"/>
    <cellStyle name="20 % - Accent6 2 2 6 12 2" xfId="15976"/>
    <cellStyle name="20 % - Accent6 2 2 6 13" xfId="14404"/>
    <cellStyle name="20 % - Accent6 2 2 6 2" xfId="440"/>
    <cellStyle name="20 % - Accent6 2 2 6 2 10" xfId="8313"/>
    <cellStyle name="20 % - Accent6 2 2 6 2 10 2" xfId="22457"/>
    <cellStyle name="20 % - Accent6 2 2 6 2 11" xfId="2025"/>
    <cellStyle name="20 % - Accent6 2 2 6 2 11 2" xfId="16172"/>
    <cellStyle name="20 % - Accent6 2 2 6 2 12" xfId="14600"/>
    <cellStyle name="20 % - Accent6 2 2 6 2 2" xfId="837"/>
    <cellStyle name="20 % - Accent6 2 2 6 2 2 10" xfId="2417"/>
    <cellStyle name="20 % - Accent6 2 2 6 2 2 10 2" xfId="16564"/>
    <cellStyle name="20 % - Accent6 2 2 6 2 2 11" xfId="14992"/>
    <cellStyle name="20 % - Accent6 2 2 6 2 2 2" xfId="1627"/>
    <cellStyle name="20 % - Accent6 2 2 6 2 2 2 2" xfId="9490"/>
    <cellStyle name="20 % - Accent6 2 2 6 2 2 2 2 2" xfId="23634"/>
    <cellStyle name="20 % - Accent6 2 2 6 2 2 2 3" xfId="3202"/>
    <cellStyle name="20 % - Accent6 2 2 6 2 2 2 3 2" xfId="17349"/>
    <cellStyle name="20 % - Accent6 2 2 6 2 2 2 4" xfId="15777"/>
    <cellStyle name="20 % - Accent6 2 2 6 2 2 3" xfId="3987"/>
    <cellStyle name="20 % - Accent6 2 2 6 2 2 3 2" xfId="10275"/>
    <cellStyle name="20 % - Accent6 2 2 6 2 2 3 2 2" xfId="24419"/>
    <cellStyle name="20 % - Accent6 2 2 6 2 2 3 3" xfId="18134"/>
    <cellStyle name="20 % - Accent6 2 2 6 2 2 4" xfId="4772"/>
    <cellStyle name="20 % - Accent6 2 2 6 2 2 4 2" xfId="11060"/>
    <cellStyle name="20 % - Accent6 2 2 6 2 2 4 2 2" xfId="25204"/>
    <cellStyle name="20 % - Accent6 2 2 6 2 2 4 3" xfId="18919"/>
    <cellStyle name="20 % - Accent6 2 2 6 2 2 5" xfId="5561"/>
    <cellStyle name="20 % - Accent6 2 2 6 2 2 5 2" xfId="11849"/>
    <cellStyle name="20 % - Accent6 2 2 6 2 2 5 2 2" xfId="25993"/>
    <cellStyle name="20 % - Accent6 2 2 6 2 2 5 3" xfId="19708"/>
    <cellStyle name="20 % - Accent6 2 2 6 2 2 6" xfId="6350"/>
    <cellStyle name="20 % - Accent6 2 2 6 2 2 6 2" xfId="12635"/>
    <cellStyle name="20 % - Accent6 2 2 6 2 2 6 2 2" xfId="26779"/>
    <cellStyle name="20 % - Accent6 2 2 6 2 2 6 3" xfId="20494"/>
    <cellStyle name="20 % - Accent6 2 2 6 2 2 7" xfId="7136"/>
    <cellStyle name="20 % - Accent6 2 2 6 2 2 7 2" xfId="13421"/>
    <cellStyle name="20 % - Accent6 2 2 6 2 2 7 2 2" xfId="27565"/>
    <cellStyle name="20 % - Accent6 2 2 6 2 2 7 3" xfId="21280"/>
    <cellStyle name="20 % - Accent6 2 2 6 2 2 8" xfId="7920"/>
    <cellStyle name="20 % - Accent6 2 2 6 2 2 8 2" xfId="14205"/>
    <cellStyle name="20 % - Accent6 2 2 6 2 2 8 2 2" xfId="28349"/>
    <cellStyle name="20 % - Accent6 2 2 6 2 2 8 3" xfId="22064"/>
    <cellStyle name="20 % - Accent6 2 2 6 2 2 9" xfId="8705"/>
    <cellStyle name="20 % - Accent6 2 2 6 2 2 9 2" xfId="22849"/>
    <cellStyle name="20 % - Accent6 2 2 6 2 3" xfId="1235"/>
    <cellStyle name="20 % - Accent6 2 2 6 2 3 2" xfId="9098"/>
    <cellStyle name="20 % - Accent6 2 2 6 2 3 2 2" xfId="23242"/>
    <cellStyle name="20 % - Accent6 2 2 6 2 3 3" xfId="2810"/>
    <cellStyle name="20 % - Accent6 2 2 6 2 3 3 2" xfId="16957"/>
    <cellStyle name="20 % - Accent6 2 2 6 2 3 4" xfId="15385"/>
    <cellStyle name="20 % - Accent6 2 2 6 2 4" xfId="3595"/>
    <cellStyle name="20 % - Accent6 2 2 6 2 4 2" xfId="9883"/>
    <cellStyle name="20 % - Accent6 2 2 6 2 4 2 2" xfId="24027"/>
    <cellStyle name="20 % - Accent6 2 2 6 2 4 3" xfId="17742"/>
    <cellStyle name="20 % - Accent6 2 2 6 2 5" xfId="4380"/>
    <cellStyle name="20 % - Accent6 2 2 6 2 5 2" xfId="10668"/>
    <cellStyle name="20 % - Accent6 2 2 6 2 5 2 2" xfId="24812"/>
    <cellStyle name="20 % - Accent6 2 2 6 2 5 3" xfId="18527"/>
    <cellStyle name="20 % - Accent6 2 2 6 2 6" xfId="5169"/>
    <cellStyle name="20 % - Accent6 2 2 6 2 6 2" xfId="11457"/>
    <cellStyle name="20 % - Accent6 2 2 6 2 6 2 2" xfId="25601"/>
    <cellStyle name="20 % - Accent6 2 2 6 2 6 3" xfId="19316"/>
    <cellStyle name="20 % - Accent6 2 2 6 2 7" xfId="5958"/>
    <cellStyle name="20 % - Accent6 2 2 6 2 7 2" xfId="12243"/>
    <cellStyle name="20 % - Accent6 2 2 6 2 7 2 2" xfId="26387"/>
    <cellStyle name="20 % - Accent6 2 2 6 2 7 3" xfId="20102"/>
    <cellStyle name="20 % - Accent6 2 2 6 2 8" xfId="6744"/>
    <cellStyle name="20 % - Accent6 2 2 6 2 8 2" xfId="13029"/>
    <cellStyle name="20 % - Accent6 2 2 6 2 8 2 2" xfId="27173"/>
    <cellStyle name="20 % - Accent6 2 2 6 2 8 3" xfId="20888"/>
    <cellStyle name="20 % - Accent6 2 2 6 2 9" xfId="7528"/>
    <cellStyle name="20 % - Accent6 2 2 6 2 9 2" xfId="13813"/>
    <cellStyle name="20 % - Accent6 2 2 6 2 9 2 2" xfId="27957"/>
    <cellStyle name="20 % - Accent6 2 2 6 2 9 3" xfId="21672"/>
    <cellStyle name="20 % - Accent6 2 2 6 3" xfId="641"/>
    <cellStyle name="20 % - Accent6 2 2 6 3 10" xfId="2221"/>
    <cellStyle name="20 % - Accent6 2 2 6 3 10 2" xfId="16368"/>
    <cellStyle name="20 % - Accent6 2 2 6 3 11" xfId="14796"/>
    <cellStyle name="20 % - Accent6 2 2 6 3 2" xfId="1431"/>
    <cellStyle name="20 % - Accent6 2 2 6 3 2 2" xfId="9294"/>
    <cellStyle name="20 % - Accent6 2 2 6 3 2 2 2" xfId="23438"/>
    <cellStyle name="20 % - Accent6 2 2 6 3 2 3" xfId="3006"/>
    <cellStyle name="20 % - Accent6 2 2 6 3 2 3 2" xfId="17153"/>
    <cellStyle name="20 % - Accent6 2 2 6 3 2 4" xfId="15581"/>
    <cellStyle name="20 % - Accent6 2 2 6 3 3" xfId="3791"/>
    <cellStyle name="20 % - Accent6 2 2 6 3 3 2" xfId="10079"/>
    <cellStyle name="20 % - Accent6 2 2 6 3 3 2 2" xfId="24223"/>
    <cellStyle name="20 % - Accent6 2 2 6 3 3 3" xfId="17938"/>
    <cellStyle name="20 % - Accent6 2 2 6 3 4" xfId="4576"/>
    <cellStyle name="20 % - Accent6 2 2 6 3 4 2" xfId="10864"/>
    <cellStyle name="20 % - Accent6 2 2 6 3 4 2 2" xfId="25008"/>
    <cellStyle name="20 % - Accent6 2 2 6 3 4 3" xfId="18723"/>
    <cellStyle name="20 % - Accent6 2 2 6 3 5" xfId="5365"/>
    <cellStyle name="20 % - Accent6 2 2 6 3 5 2" xfId="11653"/>
    <cellStyle name="20 % - Accent6 2 2 6 3 5 2 2" xfId="25797"/>
    <cellStyle name="20 % - Accent6 2 2 6 3 5 3" xfId="19512"/>
    <cellStyle name="20 % - Accent6 2 2 6 3 6" xfId="6154"/>
    <cellStyle name="20 % - Accent6 2 2 6 3 6 2" xfId="12439"/>
    <cellStyle name="20 % - Accent6 2 2 6 3 6 2 2" xfId="26583"/>
    <cellStyle name="20 % - Accent6 2 2 6 3 6 3" xfId="20298"/>
    <cellStyle name="20 % - Accent6 2 2 6 3 7" xfId="6940"/>
    <cellStyle name="20 % - Accent6 2 2 6 3 7 2" xfId="13225"/>
    <cellStyle name="20 % - Accent6 2 2 6 3 7 2 2" xfId="27369"/>
    <cellStyle name="20 % - Accent6 2 2 6 3 7 3" xfId="21084"/>
    <cellStyle name="20 % - Accent6 2 2 6 3 8" xfId="7724"/>
    <cellStyle name="20 % - Accent6 2 2 6 3 8 2" xfId="14009"/>
    <cellStyle name="20 % - Accent6 2 2 6 3 8 2 2" xfId="28153"/>
    <cellStyle name="20 % - Accent6 2 2 6 3 8 3" xfId="21868"/>
    <cellStyle name="20 % - Accent6 2 2 6 3 9" xfId="8509"/>
    <cellStyle name="20 % - Accent6 2 2 6 3 9 2" xfId="22653"/>
    <cellStyle name="20 % - Accent6 2 2 6 4" xfId="1039"/>
    <cellStyle name="20 % - Accent6 2 2 6 4 2" xfId="8902"/>
    <cellStyle name="20 % - Accent6 2 2 6 4 2 2" xfId="23046"/>
    <cellStyle name="20 % - Accent6 2 2 6 4 3" xfId="2614"/>
    <cellStyle name="20 % - Accent6 2 2 6 4 3 2" xfId="16761"/>
    <cellStyle name="20 % - Accent6 2 2 6 4 4" xfId="15189"/>
    <cellStyle name="20 % - Accent6 2 2 6 5" xfId="3399"/>
    <cellStyle name="20 % - Accent6 2 2 6 5 2" xfId="9687"/>
    <cellStyle name="20 % - Accent6 2 2 6 5 2 2" xfId="23831"/>
    <cellStyle name="20 % - Accent6 2 2 6 5 3" xfId="17546"/>
    <cellStyle name="20 % - Accent6 2 2 6 6" xfId="4184"/>
    <cellStyle name="20 % - Accent6 2 2 6 6 2" xfId="10472"/>
    <cellStyle name="20 % - Accent6 2 2 6 6 2 2" xfId="24616"/>
    <cellStyle name="20 % - Accent6 2 2 6 6 3" xfId="18331"/>
    <cellStyle name="20 % - Accent6 2 2 6 7" xfId="4973"/>
    <cellStyle name="20 % - Accent6 2 2 6 7 2" xfId="11261"/>
    <cellStyle name="20 % - Accent6 2 2 6 7 2 2" xfId="25405"/>
    <cellStyle name="20 % - Accent6 2 2 6 7 3" xfId="19120"/>
    <cellStyle name="20 % - Accent6 2 2 6 8" xfId="5762"/>
    <cellStyle name="20 % - Accent6 2 2 6 8 2" xfId="12047"/>
    <cellStyle name="20 % - Accent6 2 2 6 8 2 2" xfId="26191"/>
    <cellStyle name="20 % - Accent6 2 2 6 8 3" xfId="19906"/>
    <cellStyle name="20 % - Accent6 2 2 6 9" xfId="6548"/>
    <cellStyle name="20 % - Accent6 2 2 6 9 2" xfId="12833"/>
    <cellStyle name="20 % - Accent6 2 2 6 9 2 2" xfId="26977"/>
    <cellStyle name="20 % - Accent6 2 2 6 9 3" xfId="20692"/>
    <cellStyle name="20 % - Accent6 2 2 7" xfId="272"/>
    <cellStyle name="20 % - Accent6 2 2 7 10" xfId="7360"/>
    <cellStyle name="20 % - Accent6 2 2 7 10 2" xfId="13645"/>
    <cellStyle name="20 % - Accent6 2 2 7 10 2 2" xfId="27789"/>
    <cellStyle name="20 % - Accent6 2 2 7 10 3" xfId="21504"/>
    <cellStyle name="20 % - Accent6 2 2 7 11" xfId="8145"/>
    <cellStyle name="20 % - Accent6 2 2 7 11 2" xfId="22289"/>
    <cellStyle name="20 % - Accent6 2 2 7 12" xfId="1857"/>
    <cellStyle name="20 % - Accent6 2 2 7 12 2" xfId="16004"/>
    <cellStyle name="20 % - Accent6 2 2 7 13" xfId="14432"/>
    <cellStyle name="20 % - Accent6 2 2 7 2" xfId="468"/>
    <cellStyle name="20 % - Accent6 2 2 7 2 10" xfId="8341"/>
    <cellStyle name="20 % - Accent6 2 2 7 2 10 2" xfId="22485"/>
    <cellStyle name="20 % - Accent6 2 2 7 2 11" xfId="2053"/>
    <cellStyle name="20 % - Accent6 2 2 7 2 11 2" xfId="16200"/>
    <cellStyle name="20 % - Accent6 2 2 7 2 12" xfId="14628"/>
    <cellStyle name="20 % - Accent6 2 2 7 2 2" xfId="865"/>
    <cellStyle name="20 % - Accent6 2 2 7 2 2 10" xfId="2445"/>
    <cellStyle name="20 % - Accent6 2 2 7 2 2 10 2" xfId="16592"/>
    <cellStyle name="20 % - Accent6 2 2 7 2 2 11" xfId="15020"/>
    <cellStyle name="20 % - Accent6 2 2 7 2 2 2" xfId="1655"/>
    <cellStyle name="20 % - Accent6 2 2 7 2 2 2 2" xfId="9518"/>
    <cellStyle name="20 % - Accent6 2 2 7 2 2 2 2 2" xfId="23662"/>
    <cellStyle name="20 % - Accent6 2 2 7 2 2 2 3" xfId="3230"/>
    <cellStyle name="20 % - Accent6 2 2 7 2 2 2 3 2" xfId="17377"/>
    <cellStyle name="20 % - Accent6 2 2 7 2 2 2 4" xfId="15805"/>
    <cellStyle name="20 % - Accent6 2 2 7 2 2 3" xfId="4015"/>
    <cellStyle name="20 % - Accent6 2 2 7 2 2 3 2" xfId="10303"/>
    <cellStyle name="20 % - Accent6 2 2 7 2 2 3 2 2" xfId="24447"/>
    <cellStyle name="20 % - Accent6 2 2 7 2 2 3 3" xfId="18162"/>
    <cellStyle name="20 % - Accent6 2 2 7 2 2 4" xfId="4800"/>
    <cellStyle name="20 % - Accent6 2 2 7 2 2 4 2" xfId="11088"/>
    <cellStyle name="20 % - Accent6 2 2 7 2 2 4 2 2" xfId="25232"/>
    <cellStyle name="20 % - Accent6 2 2 7 2 2 4 3" xfId="18947"/>
    <cellStyle name="20 % - Accent6 2 2 7 2 2 5" xfId="5589"/>
    <cellStyle name="20 % - Accent6 2 2 7 2 2 5 2" xfId="11877"/>
    <cellStyle name="20 % - Accent6 2 2 7 2 2 5 2 2" xfId="26021"/>
    <cellStyle name="20 % - Accent6 2 2 7 2 2 5 3" xfId="19736"/>
    <cellStyle name="20 % - Accent6 2 2 7 2 2 6" xfId="6378"/>
    <cellStyle name="20 % - Accent6 2 2 7 2 2 6 2" xfId="12663"/>
    <cellStyle name="20 % - Accent6 2 2 7 2 2 6 2 2" xfId="26807"/>
    <cellStyle name="20 % - Accent6 2 2 7 2 2 6 3" xfId="20522"/>
    <cellStyle name="20 % - Accent6 2 2 7 2 2 7" xfId="7164"/>
    <cellStyle name="20 % - Accent6 2 2 7 2 2 7 2" xfId="13449"/>
    <cellStyle name="20 % - Accent6 2 2 7 2 2 7 2 2" xfId="27593"/>
    <cellStyle name="20 % - Accent6 2 2 7 2 2 7 3" xfId="21308"/>
    <cellStyle name="20 % - Accent6 2 2 7 2 2 8" xfId="7948"/>
    <cellStyle name="20 % - Accent6 2 2 7 2 2 8 2" xfId="14233"/>
    <cellStyle name="20 % - Accent6 2 2 7 2 2 8 2 2" xfId="28377"/>
    <cellStyle name="20 % - Accent6 2 2 7 2 2 8 3" xfId="22092"/>
    <cellStyle name="20 % - Accent6 2 2 7 2 2 9" xfId="8733"/>
    <cellStyle name="20 % - Accent6 2 2 7 2 2 9 2" xfId="22877"/>
    <cellStyle name="20 % - Accent6 2 2 7 2 3" xfId="1263"/>
    <cellStyle name="20 % - Accent6 2 2 7 2 3 2" xfId="9126"/>
    <cellStyle name="20 % - Accent6 2 2 7 2 3 2 2" xfId="23270"/>
    <cellStyle name="20 % - Accent6 2 2 7 2 3 3" xfId="2838"/>
    <cellStyle name="20 % - Accent6 2 2 7 2 3 3 2" xfId="16985"/>
    <cellStyle name="20 % - Accent6 2 2 7 2 3 4" xfId="15413"/>
    <cellStyle name="20 % - Accent6 2 2 7 2 4" xfId="3623"/>
    <cellStyle name="20 % - Accent6 2 2 7 2 4 2" xfId="9911"/>
    <cellStyle name="20 % - Accent6 2 2 7 2 4 2 2" xfId="24055"/>
    <cellStyle name="20 % - Accent6 2 2 7 2 4 3" xfId="17770"/>
    <cellStyle name="20 % - Accent6 2 2 7 2 5" xfId="4408"/>
    <cellStyle name="20 % - Accent6 2 2 7 2 5 2" xfId="10696"/>
    <cellStyle name="20 % - Accent6 2 2 7 2 5 2 2" xfId="24840"/>
    <cellStyle name="20 % - Accent6 2 2 7 2 5 3" xfId="18555"/>
    <cellStyle name="20 % - Accent6 2 2 7 2 6" xfId="5197"/>
    <cellStyle name="20 % - Accent6 2 2 7 2 6 2" xfId="11485"/>
    <cellStyle name="20 % - Accent6 2 2 7 2 6 2 2" xfId="25629"/>
    <cellStyle name="20 % - Accent6 2 2 7 2 6 3" xfId="19344"/>
    <cellStyle name="20 % - Accent6 2 2 7 2 7" xfId="5986"/>
    <cellStyle name="20 % - Accent6 2 2 7 2 7 2" xfId="12271"/>
    <cellStyle name="20 % - Accent6 2 2 7 2 7 2 2" xfId="26415"/>
    <cellStyle name="20 % - Accent6 2 2 7 2 7 3" xfId="20130"/>
    <cellStyle name="20 % - Accent6 2 2 7 2 8" xfId="6772"/>
    <cellStyle name="20 % - Accent6 2 2 7 2 8 2" xfId="13057"/>
    <cellStyle name="20 % - Accent6 2 2 7 2 8 2 2" xfId="27201"/>
    <cellStyle name="20 % - Accent6 2 2 7 2 8 3" xfId="20916"/>
    <cellStyle name="20 % - Accent6 2 2 7 2 9" xfId="7556"/>
    <cellStyle name="20 % - Accent6 2 2 7 2 9 2" xfId="13841"/>
    <cellStyle name="20 % - Accent6 2 2 7 2 9 2 2" xfId="27985"/>
    <cellStyle name="20 % - Accent6 2 2 7 2 9 3" xfId="21700"/>
    <cellStyle name="20 % - Accent6 2 2 7 3" xfId="669"/>
    <cellStyle name="20 % - Accent6 2 2 7 3 10" xfId="2249"/>
    <cellStyle name="20 % - Accent6 2 2 7 3 10 2" xfId="16396"/>
    <cellStyle name="20 % - Accent6 2 2 7 3 11" xfId="14824"/>
    <cellStyle name="20 % - Accent6 2 2 7 3 2" xfId="1459"/>
    <cellStyle name="20 % - Accent6 2 2 7 3 2 2" xfId="9322"/>
    <cellStyle name="20 % - Accent6 2 2 7 3 2 2 2" xfId="23466"/>
    <cellStyle name="20 % - Accent6 2 2 7 3 2 3" xfId="3034"/>
    <cellStyle name="20 % - Accent6 2 2 7 3 2 3 2" xfId="17181"/>
    <cellStyle name="20 % - Accent6 2 2 7 3 2 4" xfId="15609"/>
    <cellStyle name="20 % - Accent6 2 2 7 3 3" xfId="3819"/>
    <cellStyle name="20 % - Accent6 2 2 7 3 3 2" xfId="10107"/>
    <cellStyle name="20 % - Accent6 2 2 7 3 3 2 2" xfId="24251"/>
    <cellStyle name="20 % - Accent6 2 2 7 3 3 3" xfId="17966"/>
    <cellStyle name="20 % - Accent6 2 2 7 3 4" xfId="4604"/>
    <cellStyle name="20 % - Accent6 2 2 7 3 4 2" xfId="10892"/>
    <cellStyle name="20 % - Accent6 2 2 7 3 4 2 2" xfId="25036"/>
    <cellStyle name="20 % - Accent6 2 2 7 3 4 3" xfId="18751"/>
    <cellStyle name="20 % - Accent6 2 2 7 3 5" xfId="5393"/>
    <cellStyle name="20 % - Accent6 2 2 7 3 5 2" xfId="11681"/>
    <cellStyle name="20 % - Accent6 2 2 7 3 5 2 2" xfId="25825"/>
    <cellStyle name="20 % - Accent6 2 2 7 3 5 3" xfId="19540"/>
    <cellStyle name="20 % - Accent6 2 2 7 3 6" xfId="6182"/>
    <cellStyle name="20 % - Accent6 2 2 7 3 6 2" xfId="12467"/>
    <cellStyle name="20 % - Accent6 2 2 7 3 6 2 2" xfId="26611"/>
    <cellStyle name="20 % - Accent6 2 2 7 3 6 3" xfId="20326"/>
    <cellStyle name="20 % - Accent6 2 2 7 3 7" xfId="6968"/>
    <cellStyle name="20 % - Accent6 2 2 7 3 7 2" xfId="13253"/>
    <cellStyle name="20 % - Accent6 2 2 7 3 7 2 2" xfId="27397"/>
    <cellStyle name="20 % - Accent6 2 2 7 3 7 3" xfId="21112"/>
    <cellStyle name="20 % - Accent6 2 2 7 3 8" xfId="7752"/>
    <cellStyle name="20 % - Accent6 2 2 7 3 8 2" xfId="14037"/>
    <cellStyle name="20 % - Accent6 2 2 7 3 8 2 2" xfId="28181"/>
    <cellStyle name="20 % - Accent6 2 2 7 3 8 3" xfId="21896"/>
    <cellStyle name="20 % - Accent6 2 2 7 3 9" xfId="8537"/>
    <cellStyle name="20 % - Accent6 2 2 7 3 9 2" xfId="22681"/>
    <cellStyle name="20 % - Accent6 2 2 7 4" xfId="1067"/>
    <cellStyle name="20 % - Accent6 2 2 7 4 2" xfId="8930"/>
    <cellStyle name="20 % - Accent6 2 2 7 4 2 2" xfId="23074"/>
    <cellStyle name="20 % - Accent6 2 2 7 4 3" xfId="2642"/>
    <cellStyle name="20 % - Accent6 2 2 7 4 3 2" xfId="16789"/>
    <cellStyle name="20 % - Accent6 2 2 7 4 4" xfId="15217"/>
    <cellStyle name="20 % - Accent6 2 2 7 5" xfId="3427"/>
    <cellStyle name="20 % - Accent6 2 2 7 5 2" xfId="9715"/>
    <cellStyle name="20 % - Accent6 2 2 7 5 2 2" xfId="23859"/>
    <cellStyle name="20 % - Accent6 2 2 7 5 3" xfId="17574"/>
    <cellStyle name="20 % - Accent6 2 2 7 6" xfId="4212"/>
    <cellStyle name="20 % - Accent6 2 2 7 6 2" xfId="10500"/>
    <cellStyle name="20 % - Accent6 2 2 7 6 2 2" xfId="24644"/>
    <cellStyle name="20 % - Accent6 2 2 7 6 3" xfId="18359"/>
    <cellStyle name="20 % - Accent6 2 2 7 7" xfId="5001"/>
    <cellStyle name="20 % - Accent6 2 2 7 7 2" xfId="11289"/>
    <cellStyle name="20 % - Accent6 2 2 7 7 2 2" xfId="25433"/>
    <cellStyle name="20 % - Accent6 2 2 7 7 3" xfId="19148"/>
    <cellStyle name="20 % - Accent6 2 2 7 8" xfId="5790"/>
    <cellStyle name="20 % - Accent6 2 2 7 8 2" xfId="12075"/>
    <cellStyle name="20 % - Accent6 2 2 7 8 2 2" xfId="26219"/>
    <cellStyle name="20 % - Accent6 2 2 7 8 3" xfId="19934"/>
    <cellStyle name="20 % - Accent6 2 2 7 9" xfId="6576"/>
    <cellStyle name="20 % - Accent6 2 2 7 9 2" xfId="12861"/>
    <cellStyle name="20 % - Accent6 2 2 7 9 2 2" xfId="27005"/>
    <cellStyle name="20 % - Accent6 2 2 7 9 3" xfId="20720"/>
    <cellStyle name="20 % - Accent6 2 2 8" xfId="300"/>
    <cellStyle name="20 % - Accent6 2 2 8 10" xfId="8173"/>
    <cellStyle name="20 % - Accent6 2 2 8 10 2" xfId="22317"/>
    <cellStyle name="20 % - Accent6 2 2 8 11" xfId="1885"/>
    <cellStyle name="20 % - Accent6 2 2 8 11 2" xfId="16032"/>
    <cellStyle name="20 % - Accent6 2 2 8 12" xfId="14460"/>
    <cellStyle name="20 % - Accent6 2 2 8 2" xfId="697"/>
    <cellStyle name="20 % - Accent6 2 2 8 2 10" xfId="2277"/>
    <cellStyle name="20 % - Accent6 2 2 8 2 10 2" xfId="16424"/>
    <cellStyle name="20 % - Accent6 2 2 8 2 11" xfId="14852"/>
    <cellStyle name="20 % - Accent6 2 2 8 2 2" xfId="1487"/>
    <cellStyle name="20 % - Accent6 2 2 8 2 2 2" xfId="9350"/>
    <cellStyle name="20 % - Accent6 2 2 8 2 2 2 2" xfId="23494"/>
    <cellStyle name="20 % - Accent6 2 2 8 2 2 3" xfId="3062"/>
    <cellStyle name="20 % - Accent6 2 2 8 2 2 3 2" xfId="17209"/>
    <cellStyle name="20 % - Accent6 2 2 8 2 2 4" xfId="15637"/>
    <cellStyle name="20 % - Accent6 2 2 8 2 3" xfId="3847"/>
    <cellStyle name="20 % - Accent6 2 2 8 2 3 2" xfId="10135"/>
    <cellStyle name="20 % - Accent6 2 2 8 2 3 2 2" xfId="24279"/>
    <cellStyle name="20 % - Accent6 2 2 8 2 3 3" xfId="17994"/>
    <cellStyle name="20 % - Accent6 2 2 8 2 4" xfId="4632"/>
    <cellStyle name="20 % - Accent6 2 2 8 2 4 2" xfId="10920"/>
    <cellStyle name="20 % - Accent6 2 2 8 2 4 2 2" xfId="25064"/>
    <cellStyle name="20 % - Accent6 2 2 8 2 4 3" xfId="18779"/>
    <cellStyle name="20 % - Accent6 2 2 8 2 5" xfId="5421"/>
    <cellStyle name="20 % - Accent6 2 2 8 2 5 2" xfId="11709"/>
    <cellStyle name="20 % - Accent6 2 2 8 2 5 2 2" xfId="25853"/>
    <cellStyle name="20 % - Accent6 2 2 8 2 5 3" xfId="19568"/>
    <cellStyle name="20 % - Accent6 2 2 8 2 6" xfId="6210"/>
    <cellStyle name="20 % - Accent6 2 2 8 2 6 2" xfId="12495"/>
    <cellStyle name="20 % - Accent6 2 2 8 2 6 2 2" xfId="26639"/>
    <cellStyle name="20 % - Accent6 2 2 8 2 6 3" xfId="20354"/>
    <cellStyle name="20 % - Accent6 2 2 8 2 7" xfId="6996"/>
    <cellStyle name="20 % - Accent6 2 2 8 2 7 2" xfId="13281"/>
    <cellStyle name="20 % - Accent6 2 2 8 2 7 2 2" xfId="27425"/>
    <cellStyle name="20 % - Accent6 2 2 8 2 7 3" xfId="21140"/>
    <cellStyle name="20 % - Accent6 2 2 8 2 8" xfId="7780"/>
    <cellStyle name="20 % - Accent6 2 2 8 2 8 2" xfId="14065"/>
    <cellStyle name="20 % - Accent6 2 2 8 2 8 2 2" xfId="28209"/>
    <cellStyle name="20 % - Accent6 2 2 8 2 8 3" xfId="21924"/>
    <cellStyle name="20 % - Accent6 2 2 8 2 9" xfId="8565"/>
    <cellStyle name="20 % - Accent6 2 2 8 2 9 2" xfId="22709"/>
    <cellStyle name="20 % - Accent6 2 2 8 3" xfId="1095"/>
    <cellStyle name="20 % - Accent6 2 2 8 3 2" xfId="8958"/>
    <cellStyle name="20 % - Accent6 2 2 8 3 2 2" xfId="23102"/>
    <cellStyle name="20 % - Accent6 2 2 8 3 3" xfId="2670"/>
    <cellStyle name="20 % - Accent6 2 2 8 3 3 2" xfId="16817"/>
    <cellStyle name="20 % - Accent6 2 2 8 3 4" xfId="15245"/>
    <cellStyle name="20 % - Accent6 2 2 8 4" xfId="3455"/>
    <cellStyle name="20 % - Accent6 2 2 8 4 2" xfId="9743"/>
    <cellStyle name="20 % - Accent6 2 2 8 4 2 2" xfId="23887"/>
    <cellStyle name="20 % - Accent6 2 2 8 4 3" xfId="17602"/>
    <cellStyle name="20 % - Accent6 2 2 8 5" xfId="4240"/>
    <cellStyle name="20 % - Accent6 2 2 8 5 2" xfId="10528"/>
    <cellStyle name="20 % - Accent6 2 2 8 5 2 2" xfId="24672"/>
    <cellStyle name="20 % - Accent6 2 2 8 5 3" xfId="18387"/>
    <cellStyle name="20 % - Accent6 2 2 8 6" xfId="5029"/>
    <cellStyle name="20 % - Accent6 2 2 8 6 2" xfId="11317"/>
    <cellStyle name="20 % - Accent6 2 2 8 6 2 2" xfId="25461"/>
    <cellStyle name="20 % - Accent6 2 2 8 6 3" xfId="19176"/>
    <cellStyle name="20 % - Accent6 2 2 8 7" xfId="5818"/>
    <cellStyle name="20 % - Accent6 2 2 8 7 2" xfId="12103"/>
    <cellStyle name="20 % - Accent6 2 2 8 7 2 2" xfId="26247"/>
    <cellStyle name="20 % - Accent6 2 2 8 7 3" xfId="19962"/>
    <cellStyle name="20 % - Accent6 2 2 8 8" xfId="6604"/>
    <cellStyle name="20 % - Accent6 2 2 8 8 2" xfId="12889"/>
    <cellStyle name="20 % - Accent6 2 2 8 8 2 2" xfId="27033"/>
    <cellStyle name="20 % - Accent6 2 2 8 8 3" xfId="20748"/>
    <cellStyle name="20 % - Accent6 2 2 8 9" xfId="7388"/>
    <cellStyle name="20 % - Accent6 2 2 8 9 2" xfId="13673"/>
    <cellStyle name="20 % - Accent6 2 2 8 9 2 2" xfId="27817"/>
    <cellStyle name="20 % - Accent6 2 2 8 9 3" xfId="21532"/>
    <cellStyle name="20 % - Accent6 2 2 9" xfId="501"/>
    <cellStyle name="20 % - Accent6 2 2 9 10" xfId="2081"/>
    <cellStyle name="20 % - Accent6 2 2 9 10 2" xfId="16228"/>
    <cellStyle name="20 % - Accent6 2 2 9 11" xfId="14656"/>
    <cellStyle name="20 % - Accent6 2 2 9 2" xfId="1291"/>
    <cellStyle name="20 % - Accent6 2 2 9 2 2" xfId="9154"/>
    <cellStyle name="20 % - Accent6 2 2 9 2 2 2" xfId="23298"/>
    <cellStyle name="20 % - Accent6 2 2 9 2 3" xfId="2866"/>
    <cellStyle name="20 % - Accent6 2 2 9 2 3 2" xfId="17013"/>
    <cellStyle name="20 % - Accent6 2 2 9 2 4" xfId="15441"/>
    <cellStyle name="20 % - Accent6 2 2 9 3" xfId="3651"/>
    <cellStyle name="20 % - Accent6 2 2 9 3 2" xfId="9939"/>
    <cellStyle name="20 % - Accent6 2 2 9 3 2 2" xfId="24083"/>
    <cellStyle name="20 % - Accent6 2 2 9 3 3" xfId="17798"/>
    <cellStyle name="20 % - Accent6 2 2 9 4" xfId="4436"/>
    <cellStyle name="20 % - Accent6 2 2 9 4 2" xfId="10724"/>
    <cellStyle name="20 % - Accent6 2 2 9 4 2 2" xfId="24868"/>
    <cellStyle name="20 % - Accent6 2 2 9 4 3" xfId="18583"/>
    <cellStyle name="20 % - Accent6 2 2 9 5" xfId="5225"/>
    <cellStyle name="20 % - Accent6 2 2 9 5 2" xfId="11513"/>
    <cellStyle name="20 % - Accent6 2 2 9 5 2 2" xfId="25657"/>
    <cellStyle name="20 % - Accent6 2 2 9 5 3" xfId="19372"/>
    <cellStyle name="20 % - Accent6 2 2 9 6" xfId="6014"/>
    <cellStyle name="20 % - Accent6 2 2 9 6 2" xfId="12299"/>
    <cellStyle name="20 % - Accent6 2 2 9 6 2 2" xfId="26443"/>
    <cellStyle name="20 % - Accent6 2 2 9 6 3" xfId="20158"/>
    <cellStyle name="20 % - Accent6 2 2 9 7" xfId="6800"/>
    <cellStyle name="20 % - Accent6 2 2 9 7 2" xfId="13085"/>
    <cellStyle name="20 % - Accent6 2 2 9 7 2 2" xfId="27229"/>
    <cellStyle name="20 % - Accent6 2 2 9 7 3" xfId="20944"/>
    <cellStyle name="20 % - Accent6 2 2 9 8" xfId="7584"/>
    <cellStyle name="20 % - Accent6 2 2 9 8 2" xfId="13869"/>
    <cellStyle name="20 % - Accent6 2 2 9 8 2 2" xfId="28013"/>
    <cellStyle name="20 % - Accent6 2 2 9 8 3" xfId="21728"/>
    <cellStyle name="20 % - Accent6 2 2 9 9" xfId="8369"/>
    <cellStyle name="20 % - Accent6 2 2 9 9 2" xfId="22513"/>
    <cellStyle name="20 % - Accent6 2 20" xfId="14250"/>
    <cellStyle name="20 % - Accent6 2 3" xfId="117"/>
    <cellStyle name="20 % - Accent6 2 3 10" xfId="7206"/>
    <cellStyle name="20 % - Accent6 2 3 10 2" xfId="13491"/>
    <cellStyle name="20 % - Accent6 2 3 10 2 2" xfId="27635"/>
    <cellStyle name="20 % - Accent6 2 3 10 3" xfId="21350"/>
    <cellStyle name="20 % - Accent6 2 3 11" xfId="7991"/>
    <cellStyle name="20 % - Accent6 2 3 11 2" xfId="22135"/>
    <cellStyle name="20 % - Accent6 2 3 12" xfId="1703"/>
    <cellStyle name="20 % - Accent6 2 3 12 2" xfId="15850"/>
    <cellStyle name="20 % - Accent6 2 3 13" xfId="14278"/>
    <cellStyle name="20 % - Accent6 2 3 2" xfId="314"/>
    <cellStyle name="20 % - Accent6 2 3 2 10" xfId="8187"/>
    <cellStyle name="20 % - Accent6 2 3 2 10 2" xfId="22331"/>
    <cellStyle name="20 % - Accent6 2 3 2 11" xfId="1899"/>
    <cellStyle name="20 % - Accent6 2 3 2 11 2" xfId="16046"/>
    <cellStyle name="20 % - Accent6 2 3 2 12" xfId="14474"/>
    <cellStyle name="20 % - Accent6 2 3 2 2" xfId="711"/>
    <cellStyle name="20 % - Accent6 2 3 2 2 10" xfId="2291"/>
    <cellStyle name="20 % - Accent6 2 3 2 2 10 2" xfId="16438"/>
    <cellStyle name="20 % - Accent6 2 3 2 2 11" xfId="14866"/>
    <cellStyle name="20 % - Accent6 2 3 2 2 2" xfId="1501"/>
    <cellStyle name="20 % - Accent6 2 3 2 2 2 2" xfId="9364"/>
    <cellStyle name="20 % - Accent6 2 3 2 2 2 2 2" xfId="23508"/>
    <cellStyle name="20 % - Accent6 2 3 2 2 2 3" xfId="3076"/>
    <cellStyle name="20 % - Accent6 2 3 2 2 2 3 2" xfId="17223"/>
    <cellStyle name="20 % - Accent6 2 3 2 2 2 4" xfId="15651"/>
    <cellStyle name="20 % - Accent6 2 3 2 2 3" xfId="3861"/>
    <cellStyle name="20 % - Accent6 2 3 2 2 3 2" xfId="10149"/>
    <cellStyle name="20 % - Accent6 2 3 2 2 3 2 2" xfId="24293"/>
    <cellStyle name="20 % - Accent6 2 3 2 2 3 3" xfId="18008"/>
    <cellStyle name="20 % - Accent6 2 3 2 2 4" xfId="4646"/>
    <cellStyle name="20 % - Accent6 2 3 2 2 4 2" xfId="10934"/>
    <cellStyle name="20 % - Accent6 2 3 2 2 4 2 2" xfId="25078"/>
    <cellStyle name="20 % - Accent6 2 3 2 2 4 3" xfId="18793"/>
    <cellStyle name="20 % - Accent6 2 3 2 2 5" xfId="5435"/>
    <cellStyle name="20 % - Accent6 2 3 2 2 5 2" xfId="11723"/>
    <cellStyle name="20 % - Accent6 2 3 2 2 5 2 2" xfId="25867"/>
    <cellStyle name="20 % - Accent6 2 3 2 2 5 3" xfId="19582"/>
    <cellStyle name="20 % - Accent6 2 3 2 2 6" xfId="6224"/>
    <cellStyle name="20 % - Accent6 2 3 2 2 6 2" xfId="12509"/>
    <cellStyle name="20 % - Accent6 2 3 2 2 6 2 2" xfId="26653"/>
    <cellStyle name="20 % - Accent6 2 3 2 2 6 3" xfId="20368"/>
    <cellStyle name="20 % - Accent6 2 3 2 2 7" xfId="7010"/>
    <cellStyle name="20 % - Accent6 2 3 2 2 7 2" xfId="13295"/>
    <cellStyle name="20 % - Accent6 2 3 2 2 7 2 2" xfId="27439"/>
    <cellStyle name="20 % - Accent6 2 3 2 2 7 3" xfId="21154"/>
    <cellStyle name="20 % - Accent6 2 3 2 2 8" xfId="7794"/>
    <cellStyle name="20 % - Accent6 2 3 2 2 8 2" xfId="14079"/>
    <cellStyle name="20 % - Accent6 2 3 2 2 8 2 2" xfId="28223"/>
    <cellStyle name="20 % - Accent6 2 3 2 2 8 3" xfId="21938"/>
    <cellStyle name="20 % - Accent6 2 3 2 2 9" xfId="8579"/>
    <cellStyle name="20 % - Accent6 2 3 2 2 9 2" xfId="22723"/>
    <cellStyle name="20 % - Accent6 2 3 2 3" xfId="1109"/>
    <cellStyle name="20 % - Accent6 2 3 2 3 2" xfId="8972"/>
    <cellStyle name="20 % - Accent6 2 3 2 3 2 2" xfId="23116"/>
    <cellStyle name="20 % - Accent6 2 3 2 3 3" xfId="2684"/>
    <cellStyle name="20 % - Accent6 2 3 2 3 3 2" xfId="16831"/>
    <cellStyle name="20 % - Accent6 2 3 2 3 4" xfId="15259"/>
    <cellStyle name="20 % - Accent6 2 3 2 4" xfId="3469"/>
    <cellStyle name="20 % - Accent6 2 3 2 4 2" xfId="9757"/>
    <cellStyle name="20 % - Accent6 2 3 2 4 2 2" xfId="23901"/>
    <cellStyle name="20 % - Accent6 2 3 2 4 3" xfId="17616"/>
    <cellStyle name="20 % - Accent6 2 3 2 5" xfId="4254"/>
    <cellStyle name="20 % - Accent6 2 3 2 5 2" xfId="10542"/>
    <cellStyle name="20 % - Accent6 2 3 2 5 2 2" xfId="24686"/>
    <cellStyle name="20 % - Accent6 2 3 2 5 3" xfId="18401"/>
    <cellStyle name="20 % - Accent6 2 3 2 6" xfId="5043"/>
    <cellStyle name="20 % - Accent6 2 3 2 6 2" xfId="11331"/>
    <cellStyle name="20 % - Accent6 2 3 2 6 2 2" xfId="25475"/>
    <cellStyle name="20 % - Accent6 2 3 2 6 3" xfId="19190"/>
    <cellStyle name="20 % - Accent6 2 3 2 7" xfId="5832"/>
    <cellStyle name="20 % - Accent6 2 3 2 7 2" xfId="12117"/>
    <cellStyle name="20 % - Accent6 2 3 2 7 2 2" xfId="26261"/>
    <cellStyle name="20 % - Accent6 2 3 2 7 3" xfId="19976"/>
    <cellStyle name="20 % - Accent6 2 3 2 8" xfId="6618"/>
    <cellStyle name="20 % - Accent6 2 3 2 8 2" xfId="12903"/>
    <cellStyle name="20 % - Accent6 2 3 2 8 2 2" xfId="27047"/>
    <cellStyle name="20 % - Accent6 2 3 2 8 3" xfId="20762"/>
    <cellStyle name="20 % - Accent6 2 3 2 9" xfId="7402"/>
    <cellStyle name="20 % - Accent6 2 3 2 9 2" xfId="13687"/>
    <cellStyle name="20 % - Accent6 2 3 2 9 2 2" xfId="27831"/>
    <cellStyle name="20 % - Accent6 2 3 2 9 3" xfId="21546"/>
    <cellStyle name="20 % - Accent6 2 3 3" xfId="515"/>
    <cellStyle name="20 % - Accent6 2 3 3 10" xfId="2095"/>
    <cellStyle name="20 % - Accent6 2 3 3 10 2" xfId="16242"/>
    <cellStyle name="20 % - Accent6 2 3 3 11" xfId="14670"/>
    <cellStyle name="20 % - Accent6 2 3 3 2" xfId="1305"/>
    <cellStyle name="20 % - Accent6 2 3 3 2 2" xfId="9168"/>
    <cellStyle name="20 % - Accent6 2 3 3 2 2 2" xfId="23312"/>
    <cellStyle name="20 % - Accent6 2 3 3 2 3" xfId="2880"/>
    <cellStyle name="20 % - Accent6 2 3 3 2 3 2" xfId="17027"/>
    <cellStyle name="20 % - Accent6 2 3 3 2 4" xfId="15455"/>
    <cellStyle name="20 % - Accent6 2 3 3 3" xfId="3665"/>
    <cellStyle name="20 % - Accent6 2 3 3 3 2" xfId="9953"/>
    <cellStyle name="20 % - Accent6 2 3 3 3 2 2" xfId="24097"/>
    <cellStyle name="20 % - Accent6 2 3 3 3 3" xfId="17812"/>
    <cellStyle name="20 % - Accent6 2 3 3 4" xfId="4450"/>
    <cellStyle name="20 % - Accent6 2 3 3 4 2" xfId="10738"/>
    <cellStyle name="20 % - Accent6 2 3 3 4 2 2" xfId="24882"/>
    <cellStyle name="20 % - Accent6 2 3 3 4 3" xfId="18597"/>
    <cellStyle name="20 % - Accent6 2 3 3 5" xfId="5239"/>
    <cellStyle name="20 % - Accent6 2 3 3 5 2" xfId="11527"/>
    <cellStyle name="20 % - Accent6 2 3 3 5 2 2" xfId="25671"/>
    <cellStyle name="20 % - Accent6 2 3 3 5 3" xfId="19386"/>
    <cellStyle name="20 % - Accent6 2 3 3 6" xfId="6028"/>
    <cellStyle name="20 % - Accent6 2 3 3 6 2" xfId="12313"/>
    <cellStyle name="20 % - Accent6 2 3 3 6 2 2" xfId="26457"/>
    <cellStyle name="20 % - Accent6 2 3 3 6 3" xfId="20172"/>
    <cellStyle name="20 % - Accent6 2 3 3 7" xfId="6814"/>
    <cellStyle name="20 % - Accent6 2 3 3 7 2" xfId="13099"/>
    <cellStyle name="20 % - Accent6 2 3 3 7 2 2" xfId="27243"/>
    <cellStyle name="20 % - Accent6 2 3 3 7 3" xfId="20958"/>
    <cellStyle name="20 % - Accent6 2 3 3 8" xfId="7598"/>
    <cellStyle name="20 % - Accent6 2 3 3 8 2" xfId="13883"/>
    <cellStyle name="20 % - Accent6 2 3 3 8 2 2" xfId="28027"/>
    <cellStyle name="20 % - Accent6 2 3 3 8 3" xfId="21742"/>
    <cellStyle name="20 % - Accent6 2 3 3 9" xfId="8383"/>
    <cellStyle name="20 % - Accent6 2 3 3 9 2" xfId="22527"/>
    <cellStyle name="20 % - Accent6 2 3 4" xfId="913"/>
    <cellStyle name="20 % - Accent6 2 3 4 2" xfId="8776"/>
    <cellStyle name="20 % - Accent6 2 3 4 2 2" xfId="22920"/>
    <cellStyle name="20 % - Accent6 2 3 4 3" xfId="2488"/>
    <cellStyle name="20 % - Accent6 2 3 4 3 2" xfId="16635"/>
    <cellStyle name="20 % - Accent6 2 3 4 4" xfId="15063"/>
    <cellStyle name="20 % - Accent6 2 3 5" xfId="3273"/>
    <cellStyle name="20 % - Accent6 2 3 5 2" xfId="9561"/>
    <cellStyle name="20 % - Accent6 2 3 5 2 2" xfId="23705"/>
    <cellStyle name="20 % - Accent6 2 3 5 3" xfId="17420"/>
    <cellStyle name="20 % - Accent6 2 3 6" xfId="4058"/>
    <cellStyle name="20 % - Accent6 2 3 6 2" xfId="10346"/>
    <cellStyle name="20 % - Accent6 2 3 6 2 2" xfId="24490"/>
    <cellStyle name="20 % - Accent6 2 3 6 3" xfId="18205"/>
    <cellStyle name="20 % - Accent6 2 3 7" xfId="4847"/>
    <cellStyle name="20 % - Accent6 2 3 7 2" xfId="11135"/>
    <cellStyle name="20 % - Accent6 2 3 7 2 2" xfId="25279"/>
    <cellStyle name="20 % - Accent6 2 3 7 3" xfId="18994"/>
    <cellStyle name="20 % - Accent6 2 3 8" xfId="5636"/>
    <cellStyle name="20 % - Accent6 2 3 8 2" xfId="11921"/>
    <cellStyle name="20 % - Accent6 2 3 8 2 2" xfId="26065"/>
    <cellStyle name="20 % - Accent6 2 3 8 3" xfId="19780"/>
    <cellStyle name="20 % - Accent6 2 3 9" xfId="6422"/>
    <cellStyle name="20 % - Accent6 2 3 9 2" xfId="12707"/>
    <cellStyle name="20 % - Accent6 2 3 9 2 2" xfId="26851"/>
    <cellStyle name="20 % - Accent6 2 3 9 3" xfId="20566"/>
    <cellStyle name="20 % - Accent6 2 4" xfId="146"/>
    <cellStyle name="20 % - Accent6 2 4 10" xfId="7234"/>
    <cellStyle name="20 % - Accent6 2 4 10 2" xfId="13519"/>
    <cellStyle name="20 % - Accent6 2 4 10 2 2" xfId="27663"/>
    <cellStyle name="20 % - Accent6 2 4 10 3" xfId="21378"/>
    <cellStyle name="20 % - Accent6 2 4 11" xfId="8019"/>
    <cellStyle name="20 % - Accent6 2 4 11 2" xfId="22163"/>
    <cellStyle name="20 % - Accent6 2 4 12" xfId="1731"/>
    <cellStyle name="20 % - Accent6 2 4 12 2" xfId="15878"/>
    <cellStyle name="20 % - Accent6 2 4 13" xfId="14306"/>
    <cellStyle name="20 % - Accent6 2 4 2" xfId="342"/>
    <cellStyle name="20 % - Accent6 2 4 2 10" xfId="8215"/>
    <cellStyle name="20 % - Accent6 2 4 2 10 2" xfId="22359"/>
    <cellStyle name="20 % - Accent6 2 4 2 11" xfId="1927"/>
    <cellStyle name="20 % - Accent6 2 4 2 11 2" xfId="16074"/>
    <cellStyle name="20 % - Accent6 2 4 2 12" xfId="14502"/>
    <cellStyle name="20 % - Accent6 2 4 2 2" xfId="739"/>
    <cellStyle name="20 % - Accent6 2 4 2 2 10" xfId="2319"/>
    <cellStyle name="20 % - Accent6 2 4 2 2 10 2" xfId="16466"/>
    <cellStyle name="20 % - Accent6 2 4 2 2 11" xfId="14894"/>
    <cellStyle name="20 % - Accent6 2 4 2 2 2" xfId="1529"/>
    <cellStyle name="20 % - Accent6 2 4 2 2 2 2" xfId="9392"/>
    <cellStyle name="20 % - Accent6 2 4 2 2 2 2 2" xfId="23536"/>
    <cellStyle name="20 % - Accent6 2 4 2 2 2 3" xfId="3104"/>
    <cellStyle name="20 % - Accent6 2 4 2 2 2 3 2" xfId="17251"/>
    <cellStyle name="20 % - Accent6 2 4 2 2 2 4" xfId="15679"/>
    <cellStyle name="20 % - Accent6 2 4 2 2 3" xfId="3889"/>
    <cellStyle name="20 % - Accent6 2 4 2 2 3 2" xfId="10177"/>
    <cellStyle name="20 % - Accent6 2 4 2 2 3 2 2" xfId="24321"/>
    <cellStyle name="20 % - Accent6 2 4 2 2 3 3" xfId="18036"/>
    <cellStyle name="20 % - Accent6 2 4 2 2 4" xfId="4674"/>
    <cellStyle name="20 % - Accent6 2 4 2 2 4 2" xfId="10962"/>
    <cellStyle name="20 % - Accent6 2 4 2 2 4 2 2" xfId="25106"/>
    <cellStyle name="20 % - Accent6 2 4 2 2 4 3" xfId="18821"/>
    <cellStyle name="20 % - Accent6 2 4 2 2 5" xfId="5463"/>
    <cellStyle name="20 % - Accent6 2 4 2 2 5 2" xfId="11751"/>
    <cellStyle name="20 % - Accent6 2 4 2 2 5 2 2" xfId="25895"/>
    <cellStyle name="20 % - Accent6 2 4 2 2 5 3" xfId="19610"/>
    <cellStyle name="20 % - Accent6 2 4 2 2 6" xfId="6252"/>
    <cellStyle name="20 % - Accent6 2 4 2 2 6 2" xfId="12537"/>
    <cellStyle name="20 % - Accent6 2 4 2 2 6 2 2" xfId="26681"/>
    <cellStyle name="20 % - Accent6 2 4 2 2 6 3" xfId="20396"/>
    <cellStyle name="20 % - Accent6 2 4 2 2 7" xfId="7038"/>
    <cellStyle name="20 % - Accent6 2 4 2 2 7 2" xfId="13323"/>
    <cellStyle name="20 % - Accent6 2 4 2 2 7 2 2" xfId="27467"/>
    <cellStyle name="20 % - Accent6 2 4 2 2 7 3" xfId="21182"/>
    <cellStyle name="20 % - Accent6 2 4 2 2 8" xfId="7822"/>
    <cellStyle name="20 % - Accent6 2 4 2 2 8 2" xfId="14107"/>
    <cellStyle name="20 % - Accent6 2 4 2 2 8 2 2" xfId="28251"/>
    <cellStyle name="20 % - Accent6 2 4 2 2 8 3" xfId="21966"/>
    <cellStyle name="20 % - Accent6 2 4 2 2 9" xfId="8607"/>
    <cellStyle name="20 % - Accent6 2 4 2 2 9 2" xfId="22751"/>
    <cellStyle name="20 % - Accent6 2 4 2 3" xfId="1137"/>
    <cellStyle name="20 % - Accent6 2 4 2 3 2" xfId="9000"/>
    <cellStyle name="20 % - Accent6 2 4 2 3 2 2" xfId="23144"/>
    <cellStyle name="20 % - Accent6 2 4 2 3 3" xfId="2712"/>
    <cellStyle name="20 % - Accent6 2 4 2 3 3 2" xfId="16859"/>
    <cellStyle name="20 % - Accent6 2 4 2 3 4" xfId="15287"/>
    <cellStyle name="20 % - Accent6 2 4 2 4" xfId="3497"/>
    <cellStyle name="20 % - Accent6 2 4 2 4 2" xfId="9785"/>
    <cellStyle name="20 % - Accent6 2 4 2 4 2 2" xfId="23929"/>
    <cellStyle name="20 % - Accent6 2 4 2 4 3" xfId="17644"/>
    <cellStyle name="20 % - Accent6 2 4 2 5" xfId="4282"/>
    <cellStyle name="20 % - Accent6 2 4 2 5 2" xfId="10570"/>
    <cellStyle name="20 % - Accent6 2 4 2 5 2 2" xfId="24714"/>
    <cellStyle name="20 % - Accent6 2 4 2 5 3" xfId="18429"/>
    <cellStyle name="20 % - Accent6 2 4 2 6" xfId="5071"/>
    <cellStyle name="20 % - Accent6 2 4 2 6 2" xfId="11359"/>
    <cellStyle name="20 % - Accent6 2 4 2 6 2 2" xfId="25503"/>
    <cellStyle name="20 % - Accent6 2 4 2 6 3" xfId="19218"/>
    <cellStyle name="20 % - Accent6 2 4 2 7" xfId="5860"/>
    <cellStyle name="20 % - Accent6 2 4 2 7 2" xfId="12145"/>
    <cellStyle name="20 % - Accent6 2 4 2 7 2 2" xfId="26289"/>
    <cellStyle name="20 % - Accent6 2 4 2 7 3" xfId="20004"/>
    <cellStyle name="20 % - Accent6 2 4 2 8" xfId="6646"/>
    <cellStyle name="20 % - Accent6 2 4 2 8 2" xfId="12931"/>
    <cellStyle name="20 % - Accent6 2 4 2 8 2 2" xfId="27075"/>
    <cellStyle name="20 % - Accent6 2 4 2 8 3" xfId="20790"/>
    <cellStyle name="20 % - Accent6 2 4 2 9" xfId="7430"/>
    <cellStyle name="20 % - Accent6 2 4 2 9 2" xfId="13715"/>
    <cellStyle name="20 % - Accent6 2 4 2 9 2 2" xfId="27859"/>
    <cellStyle name="20 % - Accent6 2 4 2 9 3" xfId="21574"/>
    <cellStyle name="20 % - Accent6 2 4 3" xfId="543"/>
    <cellStyle name="20 % - Accent6 2 4 3 10" xfId="2123"/>
    <cellStyle name="20 % - Accent6 2 4 3 10 2" xfId="16270"/>
    <cellStyle name="20 % - Accent6 2 4 3 11" xfId="14698"/>
    <cellStyle name="20 % - Accent6 2 4 3 2" xfId="1333"/>
    <cellStyle name="20 % - Accent6 2 4 3 2 2" xfId="9196"/>
    <cellStyle name="20 % - Accent6 2 4 3 2 2 2" xfId="23340"/>
    <cellStyle name="20 % - Accent6 2 4 3 2 3" xfId="2908"/>
    <cellStyle name="20 % - Accent6 2 4 3 2 3 2" xfId="17055"/>
    <cellStyle name="20 % - Accent6 2 4 3 2 4" xfId="15483"/>
    <cellStyle name="20 % - Accent6 2 4 3 3" xfId="3693"/>
    <cellStyle name="20 % - Accent6 2 4 3 3 2" xfId="9981"/>
    <cellStyle name="20 % - Accent6 2 4 3 3 2 2" xfId="24125"/>
    <cellStyle name="20 % - Accent6 2 4 3 3 3" xfId="17840"/>
    <cellStyle name="20 % - Accent6 2 4 3 4" xfId="4478"/>
    <cellStyle name="20 % - Accent6 2 4 3 4 2" xfId="10766"/>
    <cellStyle name="20 % - Accent6 2 4 3 4 2 2" xfId="24910"/>
    <cellStyle name="20 % - Accent6 2 4 3 4 3" xfId="18625"/>
    <cellStyle name="20 % - Accent6 2 4 3 5" xfId="5267"/>
    <cellStyle name="20 % - Accent6 2 4 3 5 2" xfId="11555"/>
    <cellStyle name="20 % - Accent6 2 4 3 5 2 2" xfId="25699"/>
    <cellStyle name="20 % - Accent6 2 4 3 5 3" xfId="19414"/>
    <cellStyle name="20 % - Accent6 2 4 3 6" xfId="6056"/>
    <cellStyle name="20 % - Accent6 2 4 3 6 2" xfId="12341"/>
    <cellStyle name="20 % - Accent6 2 4 3 6 2 2" xfId="26485"/>
    <cellStyle name="20 % - Accent6 2 4 3 6 3" xfId="20200"/>
    <cellStyle name="20 % - Accent6 2 4 3 7" xfId="6842"/>
    <cellStyle name="20 % - Accent6 2 4 3 7 2" xfId="13127"/>
    <cellStyle name="20 % - Accent6 2 4 3 7 2 2" xfId="27271"/>
    <cellStyle name="20 % - Accent6 2 4 3 7 3" xfId="20986"/>
    <cellStyle name="20 % - Accent6 2 4 3 8" xfId="7626"/>
    <cellStyle name="20 % - Accent6 2 4 3 8 2" xfId="13911"/>
    <cellStyle name="20 % - Accent6 2 4 3 8 2 2" xfId="28055"/>
    <cellStyle name="20 % - Accent6 2 4 3 8 3" xfId="21770"/>
    <cellStyle name="20 % - Accent6 2 4 3 9" xfId="8411"/>
    <cellStyle name="20 % - Accent6 2 4 3 9 2" xfId="22555"/>
    <cellStyle name="20 % - Accent6 2 4 4" xfId="941"/>
    <cellStyle name="20 % - Accent6 2 4 4 2" xfId="8804"/>
    <cellStyle name="20 % - Accent6 2 4 4 2 2" xfId="22948"/>
    <cellStyle name="20 % - Accent6 2 4 4 3" xfId="2516"/>
    <cellStyle name="20 % - Accent6 2 4 4 3 2" xfId="16663"/>
    <cellStyle name="20 % - Accent6 2 4 4 4" xfId="15091"/>
    <cellStyle name="20 % - Accent6 2 4 5" xfId="3301"/>
    <cellStyle name="20 % - Accent6 2 4 5 2" xfId="9589"/>
    <cellStyle name="20 % - Accent6 2 4 5 2 2" xfId="23733"/>
    <cellStyle name="20 % - Accent6 2 4 5 3" xfId="17448"/>
    <cellStyle name="20 % - Accent6 2 4 6" xfId="4086"/>
    <cellStyle name="20 % - Accent6 2 4 6 2" xfId="10374"/>
    <cellStyle name="20 % - Accent6 2 4 6 2 2" xfId="24518"/>
    <cellStyle name="20 % - Accent6 2 4 6 3" xfId="18233"/>
    <cellStyle name="20 % - Accent6 2 4 7" xfId="4875"/>
    <cellStyle name="20 % - Accent6 2 4 7 2" xfId="11163"/>
    <cellStyle name="20 % - Accent6 2 4 7 2 2" xfId="25307"/>
    <cellStyle name="20 % - Accent6 2 4 7 3" xfId="19022"/>
    <cellStyle name="20 % - Accent6 2 4 8" xfId="5664"/>
    <cellStyle name="20 % - Accent6 2 4 8 2" xfId="11949"/>
    <cellStyle name="20 % - Accent6 2 4 8 2 2" xfId="26093"/>
    <cellStyle name="20 % - Accent6 2 4 8 3" xfId="19808"/>
    <cellStyle name="20 % - Accent6 2 4 9" xfId="6450"/>
    <cellStyle name="20 % - Accent6 2 4 9 2" xfId="12735"/>
    <cellStyle name="20 % - Accent6 2 4 9 2 2" xfId="26879"/>
    <cellStyle name="20 % - Accent6 2 4 9 3" xfId="20594"/>
    <cellStyle name="20 % - Accent6 2 5" xfId="174"/>
    <cellStyle name="20 % - Accent6 2 5 10" xfId="7262"/>
    <cellStyle name="20 % - Accent6 2 5 10 2" xfId="13547"/>
    <cellStyle name="20 % - Accent6 2 5 10 2 2" xfId="27691"/>
    <cellStyle name="20 % - Accent6 2 5 10 3" xfId="21406"/>
    <cellStyle name="20 % - Accent6 2 5 11" xfId="8047"/>
    <cellStyle name="20 % - Accent6 2 5 11 2" xfId="22191"/>
    <cellStyle name="20 % - Accent6 2 5 12" xfId="1759"/>
    <cellStyle name="20 % - Accent6 2 5 12 2" xfId="15906"/>
    <cellStyle name="20 % - Accent6 2 5 13" xfId="14334"/>
    <cellStyle name="20 % - Accent6 2 5 2" xfId="370"/>
    <cellStyle name="20 % - Accent6 2 5 2 10" xfId="8243"/>
    <cellStyle name="20 % - Accent6 2 5 2 10 2" xfId="22387"/>
    <cellStyle name="20 % - Accent6 2 5 2 11" xfId="1955"/>
    <cellStyle name="20 % - Accent6 2 5 2 11 2" xfId="16102"/>
    <cellStyle name="20 % - Accent6 2 5 2 12" xfId="14530"/>
    <cellStyle name="20 % - Accent6 2 5 2 2" xfId="767"/>
    <cellStyle name="20 % - Accent6 2 5 2 2 10" xfId="2347"/>
    <cellStyle name="20 % - Accent6 2 5 2 2 10 2" xfId="16494"/>
    <cellStyle name="20 % - Accent6 2 5 2 2 11" xfId="14922"/>
    <cellStyle name="20 % - Accent6 2 5 2 2 2" xfId="1557"/>
    <cellStyle name="20 % - Accent6 2 5 2 2 2 2" xfId="9420"/>
    <cellStyle name="20 % - Accent6 2 5 2 2 2 2 2" xfId="23564"/>
    <cellStyle name="20 % - Accent6 2 5 2 2 2 3" xfId="3132"/>
    <cellStyle name="20 % - Accent6 2 5 2 2 2 3 2" xfId="17279"/>
    <cellStyle name="20 % - Accent6 2 5 2 2 2 4" xfId="15707"/>
    <cellStyle name="20 % - Accent6 2 5 2 2 3" xfId="3917"/>
    <cellStyle name="20 % - Accent6 2 5 2 2 3 2" xfId="10205"/>
    <cellStyle name="20 % - Accent6 2 5 2 2 3 2 2" xfId="24349"/>
    <cellStyle name="20 % - Accent6 2 5 2 2 3 3" xfId="18064"/>
    <cellStyle name="20 % - Accent6 2 5 2 2 4" xfId="4702"/>
    <cellStyle name="20 % - Accent6 2 5 2 2 4 2" xfId="10990"/>
    <cellStyle name="20 % - Accent6 2 5 2 2 4 2 2" xfId="25134"/>
    <cellStyle name="20 % - Accent6 2 5 2 2 4 3" xfId="18849"/>
    <cellStyle name="20 % - Accent6 2 5 2 2 5" xfId="5491"/>
    <cellStyle name="20 % - Accent6 2 5 2 2 5 2" xfId="11779"/>
    <cellStyle name="20 % - Accent6 2 5 2 2 5 2 2" xfId="25923"/>
    <cellStyle name="20 % - Accent6 2 5 2 2 5 3" xfId="19638"/>
    <cellStyle name="20 % - Accent6 2 5 2 2 6" xfId="6280"/>
    <cellStyle name="20 % - Accent6 2 5 2 2 6 2" xfId="12565"/>
    <cellStyle name="20 % - Accent6 2 5 2 2 6 2 2" xfId="26709"/>
    <cellStyle name="20 % - Accent6 2 5 2 2 6 3" xfId="20424"/>
    <cellStyle name="20 % - Accent6 2 5 2 2 7" xfId="7066"/>
    <cellStyle name="20 % - Accent6 2 5 2 2 7 2" xfId="13351"/>
    <cellStyle name="20 % - Accent6 2 5 2 2 7 2 2" xfId="27495"/>
    <cellStyle name="20 % - Accent6 2 5 2 2 7 3" xfId="21210"/>
    <cellStyle name="20 % - Accent6 2 5 2 2 8" xfId="7850"/>
    <cellStyle name="20 % - Accent6 2 5 2 2 8 2" xfId="14135"/>
    <cellStyle name="20 % - Accent6 2 5 2 2 8 2 2" xfId="28279"/>
    <cellStyle name="20 % - Accent6 2 5 2 2 8 3" xfId="21994"/>
    <cellStyle name="20 % - Accent6 2 5 2 2 9" xfId="8635"/>
    <cellStyle name="20 % - Accent6 2 5 2 2 9 2" xfId="22779"/>
    <cellStyle name="20 % - Accent6 2 5 2 3" xfId="1165"/>
    <cellStyle name="20 % - Accent6 2 5 2 3 2" xfId="9028"/>
    <cellStyle name="20 % - Accent6 2 5 2 3 2 2" xfId="23172"/>
    <cellStyle name="20 % - Accent6 2 5 2 3 3" xfId="2740"/>
    <cellStyle name="20 % - Accent6 2 5 2 3 3 2" xfId="16887"/>
    <cellStyle name="20 % - Accent6 2 5 2 3 4" xfId="15315"/>
    <cellStyle name="20 % - Accent6 2 5 2 4" xfId="3525"/>
    <cellStyle name="20 % - Accent6 2 5 2 4 2" xfId="9813"/>
    <cellStyle name="20 % - Accent6 2 5 2 4 2 2" xfId="23957"/>
    <cellStyle name="20 % - Accent6 2 5 2 4 3" xfId="17672"/>
    <cellStyle name="20 % - Accent6 2 5 2 5" xfId="4310"/>
    <cellStyle name="20 % - Accent6 2 5 2 5 2" xfId="10598"/>
    <cellStyle name="20 % - Accent6 2 5 2 5 2 2" xfId="24742"/>
    <cellStyle name="20 % - Accent6 2 5 2 5 3" xfId="18457"/>
    <cellStyle name="20 % - Accent6 2 5 2 6" xfId="5099"/>
    <cellStyle name="20 % - Accent6 2 5 2 6 2" xfId="11387"/>
    <cellStyle name="20 % - Accent6 2 5 2 6 2 2" xfId="25531"/>
    <cellStyle name="20 % - Accent6 2 5 2 6 3" xfId="19246"/>
    <cellStyle name="20 % - Accent6 2 5 2 7" xfId="5888"/>
    <cellStyle name="20 % - Accent6 2 5 2 7 2" xfId="12173"/>
    <cellStyle name="20 % - Accent6 2 5 2 7 2 2" xfId="26317"/>
    <cellStyle name="20 % - Accent6 2 5 2 7 3" xfId="20032"/>
    <cellStyle name="20 % - Accent6 2 5 2 8" xfId="6674"/>
    <cellStyle name="20 % - Accent6 2 5 2 8 2" xfId="12959"/>
    <cellStyle name="20 % - Accent6 2 5 2 8 2 2" xfId="27103"/>
    <cellStyle name="20 % - Accent6 2 5 2 8 3" xfId="20818"/>
    <cellStyle name="20 % - Accent6 2 5 2 9" xfId="7458"/>
    <cellStyle name="20 % - Accent6 2 5 2 9 2" xfId="13743"/>
    <cellStyle name="20 % - Accent6 2 5 2 9 2 2" xfId="27887"/>
    <cellStyle name="20 % - Accent6 2 5 2 9 3" xfId="21602"/>
    <cellStyle name="20 % - Accent6 2 5 3" xfId="571"/>
    <cellStyle name="20 % - Accent6 2 5 3 10" xfId="2151"/>
    <cellStyle name="20 % - Accent6 2 5 3 10 2" xfId="16298"/>
    <cellStyle name="20 % - Accent6 2 5 3 11" xfId="14726"/>
    <cellStyle name="20 % - Accent6 2 5 3 2" xfId="1361"/>
    <cellStyle name="20 % - Accent6 2 5 3 2 2" xfId="9224"/>
    <cellStyle name="20 % - Accent6 2 5 3 2 2 2" xfId="23368"/>
    <cellStyle name="20 % - Accent6 2 5 3 2 3" xfId="2936"/>
    <cellStyle name="20 % - Accent6 2 5 3 2 3 2" xfId="17083"/>
    <cellStyle name="20 % - Accent6 2 5 3 2 4" xfId="15511"/>
    <cellStyle name="20 % - Accent6 2 5 3 3" xfId="3721"/>
    <cellStyle name="20 % - Accent6 2 5 3 3 2" xfId="10009"/>
    <cellStyle name="20 % - Accent6 2 5 3 3 2 2" xfId="24153"/>
    <cellStyle name="20 % - Accent6 2 5 3 3 3" xfId="17868"/>
    <cellStyle name="20 % - Accent6 2 5 3 4" xfId="4506"/>
    <cellStyle name="20 % - Accent6 2 5 3 4 2" xfId="10794"/>
    <cellStyle name="20 % - Accent6 2 5 3 4 2 2" xfId="24938"/>
    <cellStyle name="20 % - Accent6 2 5 3 4 3" xfId="18653"/>
    <cellStyle name="20 % - Accent6 2 5 3 5" xfId="5295"/>
    <cellStyle name="20 % - Accent6 2 5 3 5 2" xfId="11583"/>
    <cellStyle name="20 % - Accent6 2 5 3 5 2 2" xfId="25727"/>
    <cellStyle name="20 % - Accent6 2 5 3 5 3" xfId="19442"/>
    <cellStyle name="20 % - Accent6 2 5 3 6" xfId="6084"/>
    <cellStyle name="20 % - Accent6 2 5 3 6 2" xfId="12369"/>
    <cellStyle name="20 % - Accent6 2 5 3 6 2 2" xfId="26513"/>
    <cellStyle name="20 % - Accent6 2 5 3 6 3" xfId="20228"/>
    <cellStyle name="20 % - Accent6 2 5 3 7" xfId="6870"/>
    <cellStyle name="20 % - Accent6 2 5 3 7 2" xfId="13155"/>
    <cellStyle name="20 % - Accent6 2 5 3 7 2 2" xfId="27299"/>
    <cellStyle name="20 % - Accent6 2 5 3 7 3" xfId="21014"/>
    <cellStyle name="20 % - Accent6 2 5 3 8" xfId="7654"/>
    <cellStyle name="20 % - Accent6 2 5 3 8 2" xfId="13939"/>
    <cellStyle name="20 % - Accent6 2 5 3 8 2 2" xfId="28083"/>
    <cellStyle name="20 % - Accent6 2 5 3 8 3" xfId="21798"/>
    <cellStyle name="20 % - Accent6 2 5 3 9" xfId="8439"/>
    <cellStyle name="20 % - Accent6 2 5 3 9 2" xfId="22583"/>
    <cellStyle name="20 % - Accent6 2 5 4" xfId="969"/>
    <cellStyle name="20 % - Accent6 2 5 4 2" xfId="8832"/>
    <cellStyle name="20 % - Accent6 2 5 4 2 2" xfId="22976"/>
    <cellStyle name="20 % - Accent6 2 5 4 3" xfId="2544"/>
    <cellStyle name="20 % - Accent6 2 5 4 3 2" xfId="16691"/>
    <cellStyle name="20 % - Accent6 2 5 4 4" xfId="15119"/>
    <cellStyle name="20 % - Accent6 2 5 5" xfId="3329"/>
    <cellStyle name="20 % - Accent6 2 5 5 2" xfId="9617"/>
    <cellStyle name="20 % - Accent6 2 5 5 2 2" xfId="23761"/>
    <cellStyle name="20 % - Accent6 2 5 5 3" xfId="17476"/>
    <cellStyle name="20 % - Accent6 2 5 6" xfId="4114"/>
    <cellStyle name="20 % - Accent6 2 5 6 2" xfId="10402"/>
    <cellStyle name="20 % - Accent6 2 5 6 2 2" xfId="24546"/>
    <cellStyle name="20 % - Accent6 2 5 6 3" xfId="18261"/>
    <cellStyle name="20 % - Accent6 2 5 7" xfId="4903"/>
    <cellStyle name="20 % - Accent6 2 5 7 2" xfId="11191"/>
    <cellStyle name="20 % - Accent6 2 5 7 2 2" xfId="25335"/>
    <cellStyle name="20 % - Accent6 2 5 7 3" xfId="19050"/>
    <cellStyle name="20 % - Accent6 2 5 8" xfId="5692"/>
    <cellStyle name="20 % - Accent6 2 5 8 2" xfId="11977"/>
    <cellStyle name="20 % - Accent6 2 5 8 2 2" xfId="26121"/>
    <cellStyle name="20 % - Accent6 2 5 8 3" xfId="19836"/>
    <cellStyle name="20 % - Accent6 2 5 9" xfId="6478"/>
    <cellStyle name="20 % - Accent6 2 5 9 2" xfId="12763"/>
    <cellStyle name="20 % - Accent6 2 5 9 2 2" xfId="26907"/>
    <cellStyle name="20 % - Accent6 2 5 9 3" xfId="20622"/>
    <cellStyle name="20 % - Accent6 2 6" xfId="202"/>
    <cellStyle name="20 % - Accent6 2 6 10" xfId="7290"/>
    <cellStyle name="20 % - Accent6 2 6 10 2" xfId="13575"/>
    <cellStyle name="20 % - Accent6 2 6 10 2 2" xfId="27719"/>
    <cellStyle name="20 % - Accent6 2 6 10 3" xfId="21434"/>
    <cellStyle name="20 % - Accent6 2 6 11" xfId="8075"/>
    <cellStyle name="20 % - Accent6 2 6 11 2" xfId="22219"/>
    <cellStyle name="20 % - Accent6 2 6 12" xfId="1787"/>
    <cellStyle name="20 % - Accent6 2 6 12 2" xfId="15934"/>
    <cellStyle name="20 % - Accent6 2 6 13" xfId="14362"/>
    <cellStyle name="20 % - Accent6 2 6 2" xfId="398"/>
    <cellStyle name="20 % - Accent6 2 6 2 10" xfId="8271"/>
    <cellStyle name="20 % - Accent6 2 6 2 10 2" xfId="22415"/>
    <cellStyle name="20 % - Accent6 2 6 2 11" xfId="1983"/>
    <cellStyle name="20 % - Accent6 2 6 2 11 2" xfId="16130"/>
    <cellStyle name="20 % - Accent6 2 6 2 12" xfId="14558"/>
    <cellStyle name="20 % - Accent6 2 6 2 2" xfId="795"/>
    <cellStyle name="20 % - Accent6 2 6 2 2 10" xfId="2375"/>
    <cellStyle name="20 % - Accent6 2 6 2 2 10 2" xfId="16522"/>
    <cellStyle name="20 % - Accent6 2 6 2 2 11" xfId="14950"/>
    <cellStyle name="20 % - Accent6 2 6 2 2 2" xfId="1585"/>
    <cellStyle name="20 % - Accent6 2 6 2 2 2 2" xfId="9448"/>
    <cellStyle name="20 % - Accent6 2 6 2 2 2 2 2" xfId="23592"/>
    <cellStyle name="20 % - Accent6 2 6 2 2 2 3" xfId="3160"/>
    <cellStyle name="20 % - Accent6 2 6 2 2 2 3 2" xfId="17307"/>
    <cellStyle name="20 % - Accent6 2 6 2 2 2 4" xfId="15735"/>
    <cellStyle name="20 % - Accent6 2 6 2 2 3" xfId="3945"/>
    <cellStyle name="20 % - Accent6 2 6 2 2 3 2" xfId="10233"/>
    <cellStyle name="20 % - Accent6 2 6 2 2 3 2 2" xfId="24377"/>
    <cellStyle name="20 % - Accent6 2 6 2 2 3 3" xfId="18092"/>
    <cellStyle name="20 % - Accent6 2 6 2 2 4" xfId="4730"/>
    <cellStyle name="20 % - Accent6 2 6 2 2 4 2" xfId="11018"/>
    <cellStyle name="20 % - Accent6 2 6 2 2 4 2 2" xfId="25162"/>
    <cellStyle name="20 % - Accent6 2 6 2 2 4 3" xfId="18877"/>
    <cellStyle name="20 % - Accent6 2 6 2 2 5" xfId="5519"/>
    <cellStyle name="20 % - Accent6 2 6 2 2 5 2" xfId="11807"/>
    <cellStyle name="20 % - Accent6 2 6 2 2 5 2 2" xfId="25951"/>
    <cellStyle name="20 % - Accent6 2 6 2 2 5 3" xfId="19666"/>
    <cellStyle name="20 % - Accent6 2 6 2 2 6" xfId="6308"/>
    <cellStyle name="20 % - Accent6 2 6 2 2 6 2" xfId="12593"/>
    <cellStyle name="20 % - Accent6 2 6 2 2 6 2 2" xfId="26737"/>
    <cellStyle name="20 % - Accent6 2 6 2 2 6 3" xfId="20452"/>
    <cellStyle name="20 % - Accent6 2 6 2 2 7" xfId="7094"/>
    <cellStyle name="20 % - Accent6 2 6 2 2 7 2" xfId="13379"/>
    <cellStyle name="20 % - Accent6 2 6 2 2 7 2 2" xfId="27523"/>
    <cellStyle name="20 % - Accent6 2 6 2 2 7 3" xfId="21238"/>
    <cellStyle name="20 % - Accent6 2 6 2 2 8" xfId="7878"/>
    <cellStyle name="20 % - Accent6 2 6 2 2 8 2" xfId="14163"/>
    <cellStyle name="20 % - Accent6 2 6 2 2 8 2 2" xfId="28307"/>
    <cellStyle name="20 % - Accent6 2 6 2 2 8 3" xfId="22022"/>
    <cellStyle name="20 % - Accent6 2 6 2 2 9" xfId="8663"/>
    <cellStyle name="20 % - Accent6 2 6 2 2 9 2" xfId="22807"/>
    <cellStyle name="20 % - Accent6 2 6 2 3" xfId="1193"/>
    <cellStyle name="20 % - Accent6 2 6 2 3 2" xfId="9056"/>
    <cellStyle name="20 % - Accent6 2 6 2 3 2 2" xfId="23200"/>
    <cellStyle name="20 % - Accent6 2 6 2 3 3" xfId="2768"/>
    <cellStyle name="20 % - Accent6 2 6 2 3 3 2" xfId="16915"/>
    <cellStyle name="20 % - Accent6 2 6 2 3 4" xfId="15343"/>
    <cellStyle name="20 % - Accent6 2 6 2 4" xfId="3553"/>
    <cellStyle name="20 % - Accent6 2 6 2 4 2" xfId="9841"/>
    <cellStyle name="20 % - Accent6 2 6 2 4 2 2" xfId="23985"/>
    <cellStyle name="20 % - Accent6 2 6 2 4 3" xfId="17700"/>
    <cellStyle name="20 % - Accent6 2 6 2 5" xfId="4338"/>
    <cellStyle name="20 % - Accent6 2 6 2 5 2" xfId="10626"/>
    <cellStyle name="20 % - Accent6 2 6 2 5 2 2" xfId="24770"/>
    <cellStyle name="20 % - Accent6 2 6 2 5 3" xfId="18485"/>
    <cellStyle name="20 % - Accent6 2 6 2 6" xfId="5127"/>
    <cellStyle name="20 % - Accent6 2 6 2 6 2" xfId="11415"/>
    <cellStyle name="20 % - Accent6 2 6 2 6 2 2" xfId="25559"/>
    <cellStyle name="20 % - Accent6 2 6 2 6 3" xfId="19274"/>
    <cellStyle name="20 % - Accent6 2 6 2 7" xfId="5916"/>
    <cellStyle name="20 % - Accent6 2 6 2 7 2" xfId="12201"/>
    <cellStyle name="20 % - Accent6 2 6 2 7 2 2" xfId="26345"/>
    <cellStyle name="20 % - Accent6 2 6 2 7 3" xfId="20060"/>
    <cellStyle name="20 % - Accent6 2 6 2 8" xfId="6702"/>
    <cellStyle name="20 % - Accent6 2 6 2 8 2" xfId="12987"/>
    <cellStyle name="20 % - Accent6 2 6 2 8 2 2" xfId="27131"/>
    <cellStyle name="20 % - Accent6 2 6 2 8 3" xfId="20846"/>
    <cellStyle name="20 % - Accent6 2 6 2 9" xfId="7486"/>
    <cellStyle name="20 % - Accent6 2 6 2 9 2" xfId="13771"/>
    <cellStyle name="20 % - Accent6 2 6 2 9 2 2" xfId="27915"/>
    <cellStyle name="20 % - Accent6 2 6 2 9 3" xfId="21630"/>
    <cellStyle name="20 % - Accent6 2 6 3" xfId="599"/>
    <cellStyle name="20 % - Accent6 2 6 3 10" xfId="2179"/>
    <cellStyle name="20 % - Accent6 2 6 3 10 2" xfId="16326"/>
    <cellStyle name="20 % - Accent6 2 6 3 11" xfId="14754"/>
    <cellStyle name="20 % - Accent6 2 6 3 2" xfId="1389"/>
    <cellStyle name="20 % - Accent6 2 6 3 2 2" xfId="9252"/>
    <cellStyle name="20 % - Accent6 2 6 3 2 2 2" xfId="23396"/>
    <cellStyle name="20 % - Accent6 2 6 3 2 3" xfId="2964"/>
    <cellStyle name="20 % - Accent6 2 6 3 2 3 2" xfId="17111"/>
    <cellStyle name="20 % - Accent6 2 6 3 2 4" xfId="15539"/>
    <cellStyle name="20 % - Accent6 2 6 3 3" xfId="3749"/>
    <cellStyle name="20 % - Accent6 2 6 3 3 2" xfId="10037"/>
    <cellStyle name="20 % - Accent6 2 6 3 3 2 2" xfId="24181"/>
    <cellStyle name="20 % - Accent6 2 6 3 3 3" xfId="17896"/>
    <cellStyle name="20 % - Accent6 2 6 3 4" xfId="4534"/>
    <cellStyle name="20 % - Accent6 2 6 3 4 2" xfId="10822"/>
    <cellStyle name="20 % - Accent6 2 6 3 4 2 2" xfId="24966"/>
    <cellStyle name="20 % - Accent6 2 6 3 4 3" xfId="18681"/>
    <cellStyle name="20 % - Accent6 2 6 3 5" xfId="5323"/>
    <cellStyle name="20 % - Accent6 2 6 3 5 2" xfId="11611"/>
    <cellStyle name="20 % - Accent6 2 6 3 5 2 2" xfId="25755"/>
    <cellStyle name="20 % - Accent6 2 6 3 5 3" xfId="19470"/>
    <cellStyle name="20 % - Accent6 2 6 3 6" xfId="6112"/>
    <cellStyle name="20 % - Accent6 2 6 3 6 2" xfId="12397"/>
    <cellStyle name="20 % - Accent6 2 6 3 6 2 2" xfId="26541"/>
    <cellStyle name="20 % - Accent6 2 6 3 6 3" xfId="20256"/>
    <cellStyle name="20 % - Accent6 2 6 3 7" xfId="6898"/>
    <cellStyle name="20 % - Accent6 2 6 3 7 2" xfId="13183"/>
    <cellStyle name="20 % - Accent6 2 6 3 7 2 2" xfId="27327"/>
    <cellStyle name="20 % - Accent6 2 6 3 7 3" xfId="21042"/>
    <cellStyle name="20 % - Accent6 2 6 3 8" xfId="7682"/>
    <cellStyle name="20 % - Accent6 2 6 3 8 2" xfId="13967"/>
    <cellStyle name="20 % - Accent6 2 6 3 8 2 2" xfId="28111"/>
    <cellStyle name="20 % - Accent6 2 6 3 8 3" xfId="21826"/>
    <cellStyle name="20 % - Accent6 2 6 3 9" xfId="8467"/>
    <cellStyle name="20 % - Accent6 2 6 3 9 2" xfId="22611"/>
    <cellStyle name="20 % - Accent6 2 6 4" xfId="997"/>
    <cellStyle name="20 % - Accent6 2 6 4 2" xfId="8860"/>
    <cellStyle name="20 % - Accent6 2 6 4 2 2" xfId="23004"/>
    <cellStyle name="20 % - Accent6 2 6 4 3" xfId="2572"/>
    <cellStyle name="20 % - Accent6 2 6 4 3 2" xfId="16719"/>
    <cellStyle name="20 % - Accent6 2 6 4 4" xfId="15147"/>
    <cellStyle name="20 % - Accent6 2 6 5" xfId="3357"/>
    <cellStyle name="20 % - Accent6 2 6 5 2" xfId="9645"/>
    <cellStyle name="20 % - Accent6 2 6 5 2 2" xfId="23789"/>
    <cellStyle name="20 % - Accent6 2 6 5 3" xfId="17504"/>
    <cellStyle name="20 % - Accent6 2 6 6" xfId="4142"/>
    <cellStyle name="20 % - Accent6 2 6 6 2" xfId="10430"/>
    <cellStyle name="20 % - Accent6 2 6 6 2 2" xfId="24574"/>
    <cellStyle name="20 % - Accent6 2 6 6 3" xfId="18289"/>
    <cellStyle name="20 % - Accent6 2 6 7" xfId="4931"/>
    <cellStyle name="20 % - Accent6 2 6 7 2" xfId="11219"/>
    <cellStyle name="20 % - Accent6 2 6 7 2 2" xfId="25363"/>
    <cellStyle name="20 % - Accent6 2 6 7 3" xfId="19078"/>
    <cellStyle name="20 % - Accent6 2 6 8" xfId="5720"/>
    <cellStyle name="20 % - Accent6 2 6 8 2" xfId="12005"/>
    <cellStyle name="20 % - Accent6 2 6 8 2 2" xfId="26149"/>
    <cellStyle name="20 % - Accent6 2 6 8 3" xfId="19864"/>
    <cellStyle name="20 % - Accent6 2 6 9" xfId="6506"/>
    <cellStyle name="20 % - Accent6 2 6 9 2" xfId="12791"/>
    <cellStyle name="20 % - Accent6 2 6 9 2 2" xfId="26935"/>
    <cellStyle name="20 % - Accent6 2 6 9 3" xfId="20650"/>
    <cellStyle name="20 % - Accent6 2 7" xfId="230"/>
    <cellStyle name="20 % - Accent6 2 7 10" xfId="7318"/>
    <cellStyle name="20 % - Accent6 2 7 10 2" xfId="13603"/>
    <cellStyle name="20 % - Accent6 2 7 10 2 2" xfId="27747"/>
    <cellStyle name="20 % - Accent6 2 7 10 3" xfId="21462"/>
    <cellStyle name="20 % - Accent6 2 7 11" xfId="8103"/>
    <cellStyle name="20 % - Accent6 2 7 11 2" xfId="22247"/>
    <cellStyle name="20 % - Accent6 2 7 12" xfId="1815"/>
    <cellStyle name="20 % - Accent6 2 7 12 2" xfId="15962"/>
    <cellStyle name="20 % - Accent6 2 7 13" xfId="14390"/>
    <cellStyle name="20 % - Accent6 2 7 2" xfId="426"/>
    <cellStyle name="20 % - Accent6 2 7 2 10" xfId="8299"/>
    <cellStyle name="20 % - Accent6 2 7 2 10 2" xfId="22443"/>
    <cellStyle name="20 % - Accent6 2 7 2 11" xfId="2011"/>
    <cellStyle name="20 % - Accent6 2 7 2 11 2" xfId="16158"/>
    <cellStyle name="20 % - Accent6 2 7 2 12" xfId="14586"/>
    <cellStyle name="20 % - Accent6 2 7 2 2" xfId="823"/>
    <cellStyle name="20 % - Accent6 2 7 2 2 10" xfId="2403"/>
    <cellStyle name="20 % - Accent6 2 7 2 2 10 2" xfId="16550"/>
    <cellStyle name="20 % - Accent6 2 7 2 2 11" xfId="14978"/>
    <cellStyle name="20 % - Accent6 2 7 2 2 2" xfId="1613"/>
    <cellStyle name="20 % - Accent6 2 7 2 2 2 2" xfId="9476"/>
    <cellStyle name="20 % - Accent6 2 7 2 2 2 2 2" xfId="23620"/>
    <cellStyle name="20 % - Accent6 2 7 2 2 2 3" xfId="3188"/>
    <cellStyle name="20 % - Accent6 2 7 2 2 2 3 2" xfId="17335"/>
    <cellStyle name="20 % - Accent6 2 7 2 2 2 4" xfId="15763"/>
    <cellStyle name="20 % - Accent6 2 7 2 2 3" xfId="3973"/>
    <cellStyle name="20 % - Accent6 2 7 2 2 3 2" xfId="10261"/>
    <cellStyle name="20 % - Accent6 2 7 2 2 3 2 2" xfId="24405"/>
    <cellStyle name="20 % - Accent6 2 7 2 2 3 3" xfId="18120"/>
    <cellStyle name="20 % - Accent6 2 7 2 2 4" xfId="4758"/>
    <cellStyle name="20 % - Accent6 2 7 2 2 4 2" xfId="11046"/>
    <cellStyle name="20 % - Accent6 2 7 2 2 4 2 2" xfId="25190"/>
    <cellStyle name="20 % - Accent6 2 7 2 2 4 3" xfId="18905"/>
    <cellStyle name="20 % - Accent6 2 7 2 2 5" xfId="5547"/>
    <cellStyle name="20 % - Accent6 2 7 2 2 5 2" xfId="11835"/>
    <cellStyle name="20 % - Accent6 2 7 2 2 5 2 2" xfId="25979"/>
    <cellStyle name="20 % - Accent6 2 7 2 2 5 3" xfId="19694"/>
    <cellStyle name="20 % - Accent6 2 7 2 2 6" xfId="6336"/>
    <cellStyle name="20 % - Accent6 2 7 2 2 6 2" xfId="12621"/>
    <cellStyle name="20 % - Accent6 2 7 2 2 6 2 2" xfId="26765"/>
    <cellStyle name="20 % - Accent6 2 7 2 2 6 3" xfId="20480"/>
    <cellStyle name="20 % - Accent6 2 7 2 2 7" xfId="7122"/>
    <cellStyle name="20 % - Accent6 2 7 2 2 7 2" xfId="13407"/>
    <cellStyle name="20 % - Accent6 2 7 2 2 7 2 2" xfId="27551"/>
    <cellStyle name="20 % - Accent6 2 7 2 2 7 3" xfId="21266"/>
    <cellStyle name="20 % - Accent6 2 7 2 2 8" xfId="7906"/>
    <cellStyle name="20 % - Accent6 2 7 2 2 8 2" xfId="14191"/>
    <cellStyle name="20 % - Accent6 2 7 2 2 8 2 2" xfId="28335"/>
    <cellStyle name="20 % - Accent6 2 7 2 2 8 3" xfId="22050"/>
    <cellStyle name="20 % - Accent6 2 7 2 2 9" xfId="8691"/>
    <cellStyle name="20 % - Accent6 2 7 2 2 9 2" xfId="22835"/>
    <cellStyle name="20 % - Accent6 2 7 2 3" xfId="1221"/>
    <cellStyle name="20 % - Accent6 2 7 2 3 2" xfId="9084"/>
    <cellStyle name="20 % - Accent6 2 7 2 3 2 2" xfId="23228"/>
    <cellStyle name="20 % - Accent6 2 7 2 3 3" xfId="2796"/>
    <cellStyle name="20 % - Accent6 2 7 2 3 3 2" xfId="16943"/>
    <cellStyle name="20 % - Accent6 2 7 2 3 4" xfId="15371"/>
    <cellStyle name="20 % - Accent6 2 7 2 4" xfId="3581"/>
    <cellStyle name="20 % - Accent6 2 7 2 4 2" xfId="9869"/>
    <cellStyle name="20 % - Accent6 2 7 2 4 2 2" xfId="24013"/>
    <cellStyle name="20 % - Accent6 2 7 2 4 3" xfId="17728"/>
    <cellStyle name="20 % - Accent6 2 7 2 5" xfId="4366"/>
    <cellStyle name="20 % - Accent6 2 7 2 5 2" xfId="10654"/>
    <cellStyle name="20 % - Accent6 2 7 2 5 2 2" xfId="24798"/>
    <cellStyle name="20 % - Accent6 2 7 2 5 3" xfId="18513"/>
    <cellStyle name="20 % - Accent6 2 7 2 6" xfId="5155"/>
    <cellStyle name="20 % - Accent6 2 7 2 6 2" xfId="11443"/>
    <cellStyle name="20 % - Accent6 2 7 2 6 2 2" xfId="25587"/>
    <cellStyle name="20 % - Accent6 2 7 2 6 3" xfId="19302"/>
    <cellStyle name="20 % - Accent6 2 7 2 7" xfId="5944"/>
    <cellStyle name="20 % - Accent6 2 7 2 7 2" xfId="12229"/>
    <cellStyle name="20 % - Accent6 2 7 2 7 2 2" xfId="26373"/>
    <cellStyle name="20 % - Accent6 2 7 2 7 3" xfId="20088"/>
    <cellStyle name="20 % - Accent6 2 7 2 8" xfId="6730"/>
    <cellStyle name="20 % - Accent6 2 7 2 8 2" xfId="13015"/>
    <cellStyle name="20 % - Accent6 2 7 2 8 2 2" xfId="27159"/>
    <cellStyle name="20 % - Accent6 2 7 2 8 3" xfId="20874"/>
    <cellStyle name="20 % - Accent6 2 7 2 9" xfId="7514"/>
    <cellStyle name="20 % - Accent6 2 7 2 9 2" xfId="13799"/>
    <cellStyle name="20 % - Accent6 2 7 2 9 2 2" xfId="27943"/>
    <cellStyle name="20 % - Accent6 2 7 2 9 3" xfId="21658"/>
    <cellStyle name="20 % - Accent6 2 7 3" xfId="627"/>
    <cellStyle name="20 % - Accent6 2 7 3 10" xfId="2207"/>
    <cellStyle name="20 % - Accent6 2 7 3 10 2" xfId="16354"/>
    <cellStyle name="20 % - Accent6 2 7 3 11" xfId="14782"/>
    <cellStyle name="20 % - Accent6 2 7 3 2" xfId="1417"/>
    <cellStyle name="20 % - Accent6 2 7 3 2 2" xfId="9280"/>
    <cellStyle name="20 % - Accent6 2 7 3 2 2 2" xfId="23424"/>
    <cellStyle name="20 % - Accent6 2 7 3 2 3" xfId="2992"/>
    <cellStyle name="20 % - Accent6 2 7 3 2 3 2" xfId="17139"/>
    <cellStyle name="20 % - Accent6 2 7 3 2 4" xfId="15567"/>
    <cellStyle name="20 % - Accent6 2 7 3 3" xfId="3777"/>
    <cellStyle name="20 % - Accent6 2 7 3 3 2" xfId="10065"/>
    <cellStyle name="20 % - Accent6 2 7 3 3 2 2" xfId="24209"/>
    <cellStyle name="20 % - Accent6 2 7 3 3 3" xfId="17924"/>
    <cellStyle name="20 % - Accent6 2 7 3 4" xfId="4562"/>
    <cellStyle name="20 % - Accent6 2 7 3 4 2" xfId="10850"/>
    <cellStyle name="20 % - Accent6 2 7 3 4 2 2" xfId="24994"/>
    <cellStyle name="20 % - Accent6 2 7 3 4 3" xfId="18709"/>
    <cellStyle name="20 % - Accent6 2 7 3 5" xfId="5351"/>
    <cellStyle name="20 % - Accent6 2 7 3 5 2" xfId="11639"/>
    <cellStyle name="20 % - Accent6 2 7 3 5 2 2" xfId="25783"/>
    <cellStyle name="20 % - Accent6 2 7 3 5 3" xfId="19498"/>
    <cellStyle name="20 % - Accent6 2 7 3 6" xfId="6140"/>
    <cellStyle name="20 % - Accent6 2 7 3 6 2" xfId="12425"/>
    <cellStyle name="20 % - Accent6 2 7 3 6 2 2" xfId="26569"/>
    <cellStyle name="20 % - Accent6 2 7 3 6 3" xfId="20284"/>
    <cellStyle name="20 % - Accent6 2 7 3 7" xfId="6926"/>
    <cellStyle name="20 % - Accent6 2 7 3 7 2" xfId="13211"/>
    <cellStyle name="20 % - Accent6 2 7 3 7 2 2" xfId="27355"/>
    <cellStyle name="20 % - Accent6 2 7 3 7 3" xfId="21070"/>
    <cellStyle name="20 % - Accent6 2 7 3 8" xfId="7710"/>
    <cellStyle name="20 % - Accent6 2 7 3 8 2" xfId="13995"/>
    <cellStyle name="20 % - Accent6 2 7 3 8 2 2" xfId="28139"/>
    <cellStyle name="20 % - Accent6 2 7 3 8 3" xfId="21854"/>
    <cellStyle name="20 % - Accent6 2 7 3 9" xfId="8495"/>
    <cellStyle name="20 % - Accent6 2 7 3 9 2" xfId="22639"/>
    <cellStyle name="20 % - Accent6 2 7 4" xfId="1025"/>
    <cellStyle name="20 % - Accent6 2 7 4 2" xfId="8888"/>
    <cellStyle name="20 % - Accent6 2 7 4 2 2" xfId="23032"/>
    <cellStyle name="20 % - Accent6 2 7 4 3" xfId="2600"/>
    <cellStyle name="20 % - Accent6 2 7 4 3 2" xfId="16747"/>
    <cellStyle name="20 % - Accent6 2 7 4 4" xfId="15175"/>
    <cellStyle name="20 % - Accent6 2 7 5" xfId="3385"/>
    <cellStyle name="20 % - Accent6 2 7 5 2" xfId="9673"/>
    <cellStyle name="20 % - Accent6 2 7 5 2 2" xfId="23817"/>
    <cellStyle name="20 % - Accent6 2 7 5 3" xfId="17532"/>
    <cellStyle name="20 % - Accent6 2 7 6" xfId="4170"/>
    <cellStyle name="20 % - Accent6 2 7 6 2" xfId="10458"/>
    <cellStyle name="20 % - Accent6 2 7 6 2 2" xfId="24602"/>
    <cellStyle name="20 % - Accent6 2 7 6 3" xfId="18317"/>
    <cellStyle name="20 % - Accent6 2 7 7" xfId="4959"/>
    <cellStyle name="20 % - Accent6 2 7 7 2" xfId="11247"/>
    <cellStyle name="20 % - Accent6 2 7 7 2 2" xfId="25391"/>
    <cellStyle name="20 % - Accent6 2 7 7 3" xfId="19106"/>
    <cellStyle name="20 % - Accent6 2 7 8" xfId="5748"/>
    <cellStyle name="20 % - Accent6 2 7 8 2" xfId="12033"/>
    <cellStyle name="20 % - Accent6 2 7 8 2 2" xfId="26177"/>
    <cellStyle name="20 % - Accent6 2 7 8 3" xfId="19892"/>
    <cellStyle name="20 % - Accent6 2 7 9" xfId="6534"/>
    <cellStyle name="20 % - Accent6 2 7 9 2" xfId="12819"/>
    <cellStyle name="20 % - Accent6 2 7 9 2 2" xfId="26963"/>
    <cellStyle name="20 % - Accent6 2 7 9 3" xfId="20678"/>
    <cellStyle name="20 % - Accent6 2 8" xfId="258"/>
    <cellStyle name="20 % - Accent6 2 8 10" xfId="7346"/>
    <cellStyle name="20 % - Accent6 2 8 10 2" xfId="13631"/>
    <cellStyle name="20 % - Accent6 2 8 10 2 2" xfId="27775"/>
    <cellStyle name="20 % - Accent6 2 8 10 3" xfId="21490"/>
    <cellStyle name="20 % - Accent6 2 8 11" xfId="8131"/>
    <cellStyle name="20 % - Accent6 2 8 11 2" xfId="22275"/>
    <cellStyle name="20 % - Accent6 2 8 12" xfId="1843"/>
    <cellStyle name="20 % - Accent6 2 8 12 2" xfId="15990"/>
    <cellStyle name="20 % - Accent6 2 8 13" xfId="14418"/>
    <cellStyle name="20 % - Accent6 2 8 2" xfId="454"/>
    <cellStyle name="20 % - Accent6 2 8 2 10" xfId="8327"/>
    <cellStyle name="20 % - Accent6 2 8 2 10 2" xfId="22471"/>
    <cellStyle name="20 % - Accent6 2 8 2 11" xfId="2039"/>
    <cellStyle name="20 % - Accent6 2 8 2 11 2" xfId="16186"/>
    <cellStyle name="20 % - Accent6 2 8 2 12" xfId="14614"/>
    <cellStyle name="20 % - Accent6 2 8 2 2" xfId="851"/>
    <cellStyle name="20 % - Accent6 2 8 2 2 10" xfId="2431"/>
    <cellStyle name="20 % - Accent6 2 8 2 2 10 2" xfId="16578"/>
    <cellStyle name="20 % - Accent6 2 8 2 2 11" xfId="15006"/>
    <cellStyle name="20 % - Accent6 2 8 2 2 2" xfId="1641"/>
    <cellStyle name="20 % - Accent6 2 8 2 2 2 2" xfId="9504"/>
    <cellStyle name="20 % - Accent6 2 8 2 2 2 2 2" xfId="23648"/>
    <cellStyle name="20 % - Accent6 2 8 2 2 2 3" xfId="3216"/>
    <cellStyle name="20 % - Accent6 2 8 2 2 2 3 2" xfId="17363"/>
    <cellStyle name="20 % - Accent6 2 8 2 2 2 4" xfId="15791"/>
    <cellStyle name="20 % - Accent6 2 8 2 2 3" xfId="4001"/>
    <cellStyle name="20 % - Accent6 2 8 2 2 3 2" xfId="10289"/>
    <cellStyle name="20 % - Accent6 2 8 2 2 3 2 2" xfId="24433"/>
    <cellStyle name="20 % - Accent6 2 8 2 2 3 3" xfId="18148"/>
    <cellStyle name="20 % - Accent6 2 8 2 2 4" xfId="4786"/>
    <cellStyle name="20 % - Accent6 2 8 2 2 4 2" xfId="11074"/>
    <cellStyle name="20 % - Accent6 2 8 2 2 4 2 2" xfId="25218"/>
    <cellStyle name="20 % - Accent6 2 8 2 2 4 3" xfId="18933"/>
    <cellStyle name="20 % - Accent6 2 8 2 2 5" xfId="5575"/>
    <cellStyle name="20 % - Accent6 2 8 2 2 5 2" xfId="11863"/>
    <cellStyle name="20 % - Accent6 2 8 2 2 5 2 2" xfId="26007"/>
    <cellStyle name="20 % - Accent6 2 8 2 2 5 3" xfId="19722"/>
    <cellStyle name="20 % - Accent6 2 8 2 2 6" xfId="6364"/>
    <cellStyle name="20 % - Accent6 2 8 2 2 6 2" xfId="12649"/>
    <cellStyle name="20 % - Accent6 2 8 2 2 6 2 2" xfId="26793"/>
    <cellStyle name="20 % - Accent6 2 8 2 2 6 3" xfId="20508"/>
    <cellStyle name="20 % - Accent6 2 8 2 2 7" xfId="7150"/>
    <cellStyle name="20 % - Accent6 2 8 2 2 7 2" xfId="13435"/>
    <cellStyle name="20 % - Accent6 2 8 2 2 7 2 2" xfId="27579"/>
    <cellStyle name="20 % - Accent6 2 8 2 2 7 3" xfId="21294"/>
    <cellStyle name="20 % - Accent6 2 8 2 2 8" xfId="7934"/>
    <cellStyle name="20 % - Accent6 2 8 2 2 8 2" xfId="14219"/>
    <cellStyle name="20 % - Accent6 2 8 2 2 8 2 2" xfId="28363"/>
    <cellStyle name="20 % - Accent6 2 8 2 2 8 3" xfId="22078"/>
    <cellStyle name="20 % - Accent6 2 8 2 2 9" xfId="8719"/>
    <cellStyle name="20 % - Accent6 2 8 2 2 9 2" xfId="22863"/>
    <cellStyle name="20 % - Accent6 2 8 2 3" xfId="1249"/>
    <cellStyle name="20 % - Accent6 2 8 2 3 2" xfId="9112"/>
    <cellStyle name="20 % - Accent6 2 8 2 3 2 2" xfId="23256"/>
    <cellStyle name="20 % - Accent6 2 8 2 3 3" xfId="2824"/>
    <cellStyle name="20 % - Accent6 2 8 2 3 3 2" xfId="16971"/>
    <cellStyle name="20 % - Accent6 2 8 2 3 4" xfId="15399"/>
    <cellStyle name="20 % - Accent6 2 8 2 4" xfId="3609"/>
    <cellStyle name="20 % - Accent6 2 8 2 4 2" xfId="9897"/>
    <cellStyle name="20 % - Accent6 2 8 2 4 2 2" xfId="24041"/>
    <cellStyle name="20 % - Accent6 2 8 2 4 3" xfId="17756"/>
    <cellStyle name="20 % - Accent6 2 8 2 5" xfId="4394"/>
    <cellStyle name="20 % - Accent6 2 8 2 5 2" xfId="10682"/>
    <cellStyle name="20 % - Accent6 2 8 2 5 2 2" xfId="24826"/>
    <cellStyle name="20 % - Accent6 2 8 2 5 3" xfId="18541"/>
    <cellStyle name="20 % - Accent6 2 8 2 6" xfId="5183"/>
    <cellStyle name="20 % - Accent6 2 8 2 6 2" xfId="11471"/>
    <cellStyle name="20 % - Accent6 2 8 2 6 2 2" xfId="25615"/>
    <cellStyle name="20 % - Accent6 2 8 2 6 3" xfId="19330"/>
    <cellStyle name="20 % - Accent6 2 8 2 7" xfId="5972"/>
    <cellStyle name="20 % - Accent6 2 8 2 7 2" xfId="12257"/>
    <cellStyle name="20 % - Accent6 2 8 2 7 2 2" xfId="26401"/>
    <cellStyle name="20 % - Accent6 2 8 2 7 3" xfId="20116"/>
    <cellStyle name="20 % - Accent6 2 8 2 8" xfId="6758"/>
    <cellStyle name="20 % - Accent6 2 8 2 8 2" xfId="13043"/>
    <cellStyle name="20 % - Accent6 2 8 2 8 2 2" xfId="27187"/>
    <cellStyle name="20 % - Accent6 2 8 2 8 3" xfId="20902"/>
    <cellStyle name="20 % - Accent6 2 8 2 9" xfId="7542"/>
    <cellStyle name="20 % - Accent6 2 8 2 9 2" xfId="13827"/>
    <cellStyle name="20 % - Accent6 2 8 2 9 2 2" xfId="27971"/>
    <cellStyle name="20 % - Accent6 2 8 2 9 3" xfId="21686"/>
    <cellStyle name="20 % - Accent6 2 8 3" xfId="655"/>
    <cellStyle name="20 % - Accent6 2 8 3 10" xfId="2235"/>
    <cellStyle name="20 % - Accent6 2 8 3 10 2" xfId="16382"/>
    <cellStyle name="20 % - Accent6 2 8 3 11" xfId="14810"/>
    <cellStyle name="20 % - Accent6 2 8 3 2" xfId="1445"/>
    <cellStyle name="20 % - Accent6 2 8 3 2 2" xfId="9308"/>
    <cellStyle name="20 % - Accent6 2 8 3 2 2 2" xfId="23452"/>
    <cellStyle name="20 % - Accent6 2 8 3 2 3" xfId="3020"/>
    <cellStyle name="20 % - Accent6 2 8 3 2 3 2" xfId="17167"/>
    <cellStyle name="20 % - Accent6 2 8 3 2 4" xfId="15595"/>
    <cellStyle name="20 % - Accent6 2 8 3 3" xfId="3805"/>
    <cellStyle name="20 % - Accent6 2 8 3 3 2" xfId="10093"/>
    <cellStyle name="20 % - Accent6 2 8 3 3 2 2" xfId="24237"/>
    <cellStyle name="20 % - Accent6 2 8 3 3 3" xfId="17952"/>
    <cellStyle name="20 % - Accent6 2 8 3 4" xfId="4590"/>
    <cellStyle name="20 % - Accent6 2 8 3 4 2" xfId="10878"/>
    <cellStyle name="20 % - Accent6 2 8 3 4 2 2" xfId="25022"/>
    <cellStyle name="20 % - Accent6 2 8 3 4 3" xfId="18737"/>
    <cellStyle name="20 % - Accent6 2 8 3 5" xfId="5379"/>
    <cellStyle name="20 % - Accent6 2 8 3 5 2" xfId="11667"/>
    <cellStyle name="20 % - Accent6 2 8 3 5 2 2" xfId="25811"/>
    <cellStyle name="20 % - Accent6 2 8 3 5 3" xfId="19526"/>
    <cellStyle name="20 % - Accent6 2 8 3 6" xfId="6168"/>
    <cellStyle name="20 % - Accent6 2 8 3 6 2" xfId="12453"/>
    <cellStyle name="20 % - Accent6 2 8 3 6 2 2" xfId="26597"/>
    <cellStyle name="20 % - Accent6 2 8 3 6 3" xfId="20312"/>
    <cellStyle name="20 % - Accent6 2 8 3 7" xfId="6954"/>
    <cellStyle name="20 % - Accent6 2 8 3 7 2" xfId="13239"/>
    <cellStyle name="20 % - Accent6 2 8 3 7 2 2" xfId="27383"/>
    <cellStyle name="20 % - Accent6 2 8 3 7 3" xfId="21098"/>
    <cellStyle name="20 % - Accent6 2 8 3 8" xfId="7738"/>
    <cellStyle name="20 % - Accent6 2 8 3 8 2" xfId="14023"/>
    <cellStyle name="20 % - Accent6 2 8 3 8 2 2" xfId="28167"/>
    <cellStyle name="20 % - Accent6 2 8 3 8 3" xfId="21882"/>
    <cellStyle name="20 % - Accent6 2 8 3 9" xfId="8523"/>
    <cellStyle name="20 % - Accent6 2 8 3 9 2" xfId="22667"/>
    <cellStyle name="20 % - Accent6 2 8 4" xfId="1053"/>
    <cellStyle name="20 % - Accent6 2 8 4 2" xfId="8916"/>
    <cellStyle name="20 % - Accent6 2 8 4 2 2" xfId="23060"/>
    <cellStyle name="20 % - Accent6 2 8 4 3" xfId="2628"/>
    <cellStyle name="20 % - Accent6 2 8 4 3 2" xfId="16775"/>
    <cellStyle name="20 % - Accent6 2 8 4 4" xfId="15203"/>
    <cellStyle name="20 % - Accent6 2 8 5" xfId="3413"/>
    <cellStyle name="20 % - Accent6 2 8 5 2" xfId="9701"/>
    <cellStyle name="20 % - Accent6 2 8 5 2 2" xfId="23845"/>
    <cellStyle name="20 % - Accent6 2 8 5 3" xfId="17560"/>
    <cellStyle name="20 % - Accent6 2 8 6" xfId="4198"/>
    <cellStyle name="20 % - Accent6 2 8 6 2" xfId="10486"/>
    <cellStyle name="20 % - Accent6 2 8 6 2 2" xfId="24630"/>
    <cellStyle name="20 % - Accent6 2 8 6 3" xfId="18345"/>
    <cellStyle name="20 % - Accent6 2 8 7" xfId="4987"/>
    <cellStyle name="20 % - Accent6 2 8 7 2" xfId="11275"/>
    <cellStyle name="20 % - Accent6 2 8 7 2 2" xfId="25419"/>
    <cellStyle name="20 % - Accent6 2 8 7 3" xfId="19134"/>
    <cellStyle name="20 % - Accent6 2 8 8" xfId="5776"/>
    <cellStyle name="20 % - Accent6 2 8 8 2" xfId="12061"/>
    <cellStyle name="20 % - Accent6 2 8 8 2 2" xfId="26205"/>
    <cellStyle name="20 % - Accent6 2 8 8 3" xfId="19920"/>
    <cellStyle name="20 % - Accent6 2 8 9" xfId="6562"/>
    <cellStyle name="20 % - Accent6 2 8 9 2" xfId="12847"/>
    <cellStyle name="20 % - Accent6 2 8 9 2 2" xfId="26991"/>
    <cellStyle name="20 % - Accent6 2 8 9 3" xfId="20706"/>
    <cellStyle name="20 % - Accent6 2 9" xfId="286"/>
    <cellStyle name="20 % - Accent6 2 9 10" xfId="8159"/>
    <cellStyle name="20 % - Accent6 2 9 10 2" xfId="22303"/>
    <cellStyle name="20 % - Accent6 2 9 11" xfId="1871"/>
    <cellStyle name="20 % - Accent6 2 9 11 2" xfId="16018"/>
    <cellStyle name="20 % - Accent6 2 9 12" xfId="14446"/>
    <cellStyle name="20 % - Accent6 2 9 2" xfId="683"/>
    <cellStyle name="20 % - Accent6 2 9 2 10" xfId="2263"/>
    <cellStyle name="20 % - Accent6 2 9 2 10 2" xfId="16410"/>
    <cellStyle name="20 % - Accent6 2 9 2 11" xfId="14838"/>
    <cellStyle name="20 % - Accent6 2 9 2 2" xfId="1473"/>
    <cellStyle name="20 % - Accent6 2 9 2 2 2" xfId="9336"/>
    <cellStyle name="20 % - Accent6 2 9 2 2 2 2" xfId="23480"/>
    <cellStyle name="20 % - Accent6 2 9 2 2 3" xfId="3048"/>
    <cellStyle name="20 % - Accent6 2 9 2 2 3 2" xfId="17195"/>
    <cellStyle name="20 % - Accent6 2 9 2 2 4" xfId="15623"/>
    <cellStyle name="20 % - Accent6 2 9 2 3" xfId="3833"/>
    <cellStyle name="20 % - Accent6 2 9 2 3 2" xfId="10121"/>
    <cellStyle name="20 % - Accent6 2 9 2 3 2 2" xfId="24265"/>
    <cellStyle name="20 % - Accent6 2 9 2 3 3" xfId="17980"/>
    <cellStyle name="20 % - Accent6 2 9 2 4" xfId="4618"/>
    <cellStyle name="20 % - Accent6 2 9 2 4 2" xfId="10906"/>
    <cellStyle name="20 % - Accent6 2 9 2 4 2 2" xfId="25050"/>
    <cellStyle name="20 % - Accent6 2 9 2 4 3" xfId="18765"/>
    <cellStyle name="20 % - Accent6 2 9 2 5" xfId="5407"/>
    <cellStyle name="20 % - Accent6 2 9 2 5 2" xfId="11695"/>
    <cellStyle name="20 % - Accent6 2 9 2 5 2 2" xfId="25839"/>
    <cellStyle name="20 % - Accent6 2 9 2 5 3" xfId="19554"/>
    <cellStyle name="20 % - Accent6 2 9 2 6" xfId="6196"/>
    <cellStyle name="20 % - Accent6 2 9 2 6 2" xfId="12481"/>
    <cellStyle name="20 % - Accent6 2 9 2 6 2 2" xfId="26625"/>
    <cellStyle name="20 % - Accent6 2 9 2 6 3" xfId="20340"/>
    <cellStyle name="20 % - Accent6 2 9 2 7" xfId="6982"/>
    <cellStyle name="20 % - Accent6 2 9 2 7 2" xfId="13267"/>
    <cellStyle name="20 % - Accent6 2 9 2 7 2 2" xfId="27411"/>
    <cellStyle name="20 % - Accent6 2 9 2 7 3" xfId="21126"/>
    <cellStyle name="20 % - Accent6 2 9 2 8" xfId="7766"/>
    <cellStyle name="20 % - Accent6 2 9 2 8 2" xfId="14051"/>
    <cellStyle name="20 % - Accent6 2 9 2 8 2 2" xfId="28195"/>
    <cellStyle name="20 % - Accent6 2 9 2 8 3" xfId="21910"/>
    <cellStyle name="20 % - Accent6 2 9 2 9" xfId="8551"/>
    <cellStyle name="20 % - Accent6 2 9 2 9 2" xfId="22695"/>
    <cellStyle name="20 % - Accent6 2 9 3" xfId="1081"/>
    <cellStyle name="20 % - Accent6 2 9 3 2" xfId="8944"/>
    <cellStyle name="20 % - Accent6 2 9 3 2 2" xfId="23088"/>
    <cellStyle name="20 % - Accent6 2 9 3 3" xfId="2656"/>
    <cellStyle name="20 % - Accent6 2 9 3 3 2" xfId="16803"/>
    <cellStyle name="20 % - Accent6 2 9 3 4" xfId="15231"/>
    <cellStyle name="20 % - Accent6 2 9 4" xfId="3441"/>
    <cellStyle name="20 % - Accent6 2 9 4 2" xfId="9729"/>
    <cellStyle name="20 % - Accent6 2 9 4 2 2" xfId="23873"/>
    <cellStyle name="20 % - Accent6 2 9 4 3" xfId="17588"/>
    <cellStyle name="20 % - Accent6 2 9 5" xfId="4226"/>
    <cellStyle name="20 % - Accent6 2 9 5 2" xfId="10514"/>
    <cellStyle name="20 % - Accent6 2 9 5 2 2" xfId="24658"/>
    <cellStyle name="20 % - Accent6 2 9 5 3" xfId="18373"/>
    <cellStyle name="20 % - Accent6 2 9 6" xfId="5015"/>
    <cellStyle name="20 % - Accent6 2 9 6 2" xfId="11303"/>
    <cellStyle name="20 % - Accent6 2 9 6 2 2" xfId="25447"/>
    <cellStyle name="20 % - Accent6 2 9 6 3" xfId="19162"/>
    <cellStyle name="20 % - Accent6 2 9 7" xfId="5804"/>
    <cellStyle name="20 % - Accent6 2 9 7 2" xfId="12089"/>
    <cellStyle name="20 % - Accent6 2 9 7 2 2" xfId="26233"/>
    <cellStyle name="20 % - Accent6 2 9 7 3" xfId="19948"/>
    <cellStyle name="20 % - Accent6 2 9 8" xfId="6590"/>
    <cellStyle name="20 % - Accent6 2 9 8 2" xfId="12875"/>
    <cellStyle name="20 % - Accent6 2 9 8 2 2" xfId="27019"/>
    <cellStyle name="20 % - Accent6 2 9 8 3" xfId="20734"/>
    <cellStyle name="20 % - Accent6 2 9 9" xfId="7374"/>
    <cellStyle name="20 % - Accent6 2 9 9 2" xfId="13659"/>
    <cellStyle name="20 % - Accent6 2 9 9 2 2" xfId="27803"/>
    <cellStyle name="20 % - Accent6 2 9 9 3" xfId="21518"/>
    <cellStyle name="40 % - Accent1" xfId="13" builtinId="31" customBuiltin="1"/>
    <cellStyle name="40 % - Accent1 2" xfId="14"/>
    <cellStyle name="40 % - Accent1 2 10" xfId="488"/>
    <cellStyle name="40 % - Accent1 2 10 10" xfId="2068"/>
    <cellStyle name="40 % - Accent1 2 10 10 2" xfId="16215"/>
    <cellStyle name="40 % - Accent1 2 10 11" xfId="14643"/>
    <cellStyle name="40 % - Accent1 2 10 2" xfId="1278"/>
    <cellStyle name="40 % - Accent1 2 10 2 2" xfId="9141"/>
    <cellStyle name="40 % - Accent1 2 10 2 2 2" xfId="23285"/>
    <cellStyle name="40 % - Accent1 2 10 2 3" xfId="2853"/>
    <cellStyle name="40 % - Accent1 2 10 2 3 2" xfId="17000"/>
    <cellStyle name="40 % - Accent1 2 10 2 4" xfId="15428"/>
    <cellStyle name="40 % - Accent1 2 10 3" xfId="3638"/>
    <cellStyle name="40 % - Accent1 2 10 3 2" xfId="9926"/>
    <cellStyle name="40 % - Accent1 2 10 3 2 2" xfId="24070"/>
    <cellStyle name="40 % - Accent1 2 10 3 3" xfId="17785"/>
    <cellStyle name="40 % - Accent1 2 10 4" xfId="4423"/>
    <cellStyle name="40 % - Accent1 2 10 4 2" xfId="10711"/>
    <cellStyle name="40 % - Accent1 2 10 4 2 2" xfId="24855"/>
    <cellStyle name="40 % - Accent1 2 10 4 3" xfId="18570"/>
    <cellStyle name="40 % - Accent1 2 10 5" xfId="5212"/>
    <cellStyle name="40 % - Accent1 2 10 5 2" xfId="11500"/>
    <cellStyle name="40 % - Accent1 2 10 5 2 2" xfId="25644"/>
    <cellStyle name="40 % - Accent1 2 10 5 3" xfId="19359"/>
    <cellStyle name="40 % - Accent1 2 10 6" xfId="6001"/>
    <cellStyle name="40 % - Accent1 2 10 6 2" xfId="12286"/>
    <cellStyle name="40 % - Accent1 2 10 6 2 2" xfId="26430"/>
    <cellStyle name="40 % - Accent1 2 10 6 3" xfId="20145"/>
    <cellStyle name="40 % - Accent1 2 10 7" xfId="6787"/>
    <cellStyle name="40 % - Accent1 2 10 7 2" xfId="13072"/>
    <cellStyle name="40 % - Accent1 2 10 7 2 2" xfId="27216"/>
    <cellStyle name="40 % - Accent1 2 10 7 3" xfId="20931"/>
    <cellStyle name="40 % - Accent1 2 10 8" xfId="7571"/>
    <cellStyle name="40 % - Accent1 2 10 8 2" xfId="13856"/>
    <cellStyle name="40 % - Accent1 2 10 8 2 2" xfId="28000"/>
    <cellStyle name="40 % - Accent1 2 10 8 3" xfId="21715"/>
    <cellStyle name="40 % - Accent1 2 10 9" xfId="8356"/>
    <cellStyle name="40 % - Accent1 2 10 9 2" xfId="22500"/>
    <cellStyle name="40 % - Accent1 2 11" xfId="886"/>
    <cellStyle name="40 % - Accent1 2 11 2" xfId="8749"/>
    <cellStyle name="40 % - Accent1 2 11 2 2" xfId="22893"/>
    <cellStyle name="40 % - Accent1 2 11 3" xfId="2461"/>
    <cellStyle name="40 % - Accent1 2 11 3 2" xfId="16608"/>
    <cellStyle name="40 % - Accent1 2 11 4" xfId="15036"/>
    <cellStyle name="40 % - Accent1 2 12" xfId="3246"/>
    <cellStyle name="40 % - Accent1 2 12 2" xfId="9534"/>
    <cellStyle name="40 % - Accent1 2 12 2 2" xfId="23678"/>
    <cellStyle name="40 % - Accent1 2 12 3" xfId="17393"/>
    <cellStyle name="40 % - Accent1 2 13" xfId="4031"/>
    <cellStyle name="40 % - Accent1 2 13 2" xfId="10319"/>
    <cellStyle name="40 % - Accent1 2 13 2 2" xfId="24463"/>
    <cellStyle name="40 % - Accent1 2 13 3" xfId="18178"/>
    <cellStyle name="40 % - Accent1 2 14" xfId="4820"/>
    <cellStyle name="40 % - Accent1 2 14 2" xfId="11108"/>
    <cellStyle name="40 % - Accent1 2 14 2 2" xfId="25252"/>
    <cellStyle name="40 % - Accent1 2 14 3" xfId="18967"/>
    <cellStyle name="40 % - Accent1 2 15" xfId="5609"/>
    <cellStyle name="40 % - Accent1 2 15 2" xfId="11894"/>
    <cellStyle name="40 % - Accent1 2 15 2 2" xfId="26038"/>
    <cellStyle name="40 % - Accent1 2 15 3" xfId="19753"/>
    <cellStyle name="40 % - Accent1 2 16" xfId="6395"/>
    <cellStyle name="40 % - Accent1 2 16 2" xfId="12680"/>
    <cellStyle name="40 % - Accent1 2 16 2 2" xfId="26824"/>
    <cellStyle name="40 % - Accent1 2 16 3" xfId="20539"/>
    <cellStyle name="40 % - Accent1 2 17" xfId="7179"/>
    <cellStyle name="40 % - Accent1 2 17 2" xfId="13464"/>
    <cellStyle name="40 % - Accent1 2 17 2 2" xfId="27608"/>
    <cellStyle name="40 % - Accent1 2 17 3" xfId="21323"/>
    <cellStyle name="40 % - Accent1 2 18" xfId="7964"/>
    <cellStyle name="40 % - Accent1 2 18 2" xfId="22108"/>
    <cellStyle name="40 % - Accent1 2 19" xfId="1676"/>
    <cellStyle name="40 % - Accent1 2 19 2" xfId="15823"/>
    <cellStyle name="40 % - Accent1 2 2" xfId="102"/>
    <cellStyle name="40 % - Accent1 2 2 10" xfId="900"/>
    <cellStyle name="40 % - Accent1 2 2 10 2" xfId="8763"/>
    <cellStyle name="40 % - Accent1 2 2 10 2 2" xfId="22907"/>
    <cellStyle name="40 % - Accent1 2 2 10 3" xfId="2475"/>
    <cellStyle name="40 % - Accent1 2 2 10 3 2" xfId="16622"/>
    <cellStyle name="40 % - Accent1 2 2 10 4" xfId="15050"/>
    <cellStyle name="40 % - Accent1 2 2 11" xfId="3260"/>
    <cellStyle name="40 % - Accent1 2 2 11 2" xfId="9548"/>
    <cellStyle name="40 % - Accent1 2 2 11 2 2" xfId="23692"/>
    <cellStyle name="40 % - Accent1 2 2 11 3" xfId="17407"/>
    <cellStyle name="40 % - Accent1 2 2 12" xfId="4045"/>
    <cellStyle name="40 % - Accent1 2 2 12 2" xfId="10333"/>
    <cellStyle name="40 % - Accent1 2 2 12 2 2" xfId="24477"/>
    <cellStyle name="40 % - Accent1 2 2 12 3" xfId="18192"/>
    <cellStyle name="40 % - Accent1 2 2 13" xfId="4834"/>
    <cellStyle name="40 % - Accent1 2 2 13 2" xfId="11122"/>
    <cellStyle name="40 % - Accent1 2 2 13 2 2" xfId="25266"/>
    <cellStyle name="40 % - Accent1 2 2 13 3" xfId="18981"/>
    <cellStyle name="40 % - Accent1 2 2 14" xfId="5623"/>
    <cellStyle name="40 % - Accent1 2 2 14 2" xfId="11908"/>
    <cellStyle name="40 % - Accent1 2 2 14 2 2" xfId="26052"/>
    <cellStyle name="40 % - Accent1 2 2 14 3" xfId="19767"/>
    <cellStyle name="40 % - Accent1 2 2 15" xfId="6409"/>
    <cellStyle name="40 % - Accent1 2 2 15 2" xfId="12694"/>
    <cellStyle name="40 % - Accent1 2 2 15 2 2" xfId="26838"/>
    <cellStyle name="40 % - Accent1 2 2 15 3" xfId="20553"/>
    <cellStyle name="40 % - Accent1 2 2 16" xfId="7193"/>
    <cellStyle name="40 % - Accent1 2 2 16 2" xfId="13478"/>
    <cellStyle name="40 % - Accent1 2 2 16 2 2" xfId="27622"/>
    <cellStyle name="40 % - Accent1 2 2 16 3" xfId="21337"/>
    <cellStyle name="40 % - Accent1 2 2 17" xfId="7978"/>
    <cellStyle name="40 % - Accent1 2 2 17 2" xfId="22122"/>
    <cellStyle name="40 % - Accent1 2 2 18" xfId="1690"/>
    <cellStyle name="40 % - Accent1 2 2 18 2" xfId="15837"/>
    <cellStyle name="40 % - Accent1 2 2 19" xfId="14265"/>
    <cellStyle name="40 % - Accent1 2 2 2" xfId="133"/>
    <cellStyle name="40 % - Accent1 2 2 2 10" xfId="7221"/>
    <cellStyle name="40 % - Accent1 2 2 2 10 2" xfId="13506"/>
    <cellStyle name="40 % - Accent1 2 2 2 10 2 2" xfId="27650"/>
    <cellStyle name="40 % - Accent1 2 2 2 10 3" xfId="21365"/>
    <cellStyle name="40 % - Accent1 2 2 2 11" xfId="8006"/>
    <cellStyle name="40 % - Accent1 2 2 2 11 2" xfId="22150"/>
    <cellStyle name="40 % - Accent1 2 2 2 12" xfId="1718"/>
    <cellStyle name="40 % - Accent1 2 2 2 12 2" xfId="15865"/>
    <cellStyle name="40 % - Accent1 2 2 2 13" xfId="14293"/>
    <cellStyle name="40 % - Accent1 2 2 2 2" xfId="329"/>
    <cellStyle name="40 % - Accent1 2 2 2 2 10" xfId="8202"/>
    <cellStyle name="40 % - Accent1 2 2 2 2 10 2" xfId="22346"/>
    <cellStyle name="40 % - Accent1 2 2 2 2 11" xfId="1914"/>
    <cellStyle name="40 % - Accent1 2 2 2 2 11 2" xfId="16061"/>
    <cellStyle name="40 % - Accent1 2 2 2 2 12" xfId="14489"/>
    <cellStyle name="40 % - Accent1 2 2 2 2 2" xfId="726"/>
    <cellStyle name="40 % - Accent1 2 2 2 2 2 10" xfId="2306"/>
    <cellStyle name="40 % - Accent1 2 2 2 2 2 10 2" xfId="16453"/>
    <cellStyle name="40 % - Accent1 2 2 2 2 2 11" xfId="14881"/>
    <cellStyle name="40 % - Accent1 2 2 2 2 2 2" xfId="1516"/>
    <cellStyle name="40 % - Accent1 2 2 2 2 2 2 2" xfId="9379"/>
    <cellStyle name="40 % - Accent1 2 2 2 2 2 2 2 2" xfId="23523"/>
    <cellStyle name="40 % - Accent1 2 2 2 2 2 2 3" xfId="3091"/>
    <cellStyle name="40 % - Accent1 2 2 2 2 2 2 3 2" xfId="17238"/>
    <cellStyle name="40 % - Accent1 2 2 2 2 2 2 4" xfId="15666"/>
    <cellStyle name="40 % - Accent1 2 2 2 2 2 3" xfId="3876"/>
    <cellStyle name="40 % - Accent1 2 2 2 2 2 3 2" xfId="10164"/>
    <cellStyle name="40 % - Accent1 2 2 2 2 2 3 2 2" xfId="24308"/>
    <cellStyle name="40 % - Accent1 2 2 2 2 2 3 3" xfId="18023"/>
    <cellStyle name="40 % - Accent1 2 2 2 2 2 4" xfId="4661"/>
    <cellStyle name="40 % - Accent1 2 2 2 2 2 4 2" xfId="10949"/>
    <cellStyle name="40 % - Accent1 2 2 2 2 2 4 2 2" xfId="25093"/>
    <cellStyle name="40 % - Accent1 2 2 2 2 2 4 3" xfId="18808"/>
    <cellStyle name="40 % - Accent1 2 2 2 2 2 5" xfId="5450"/>
    <cellStyle name="40 % - Accent1 2 2 2 2 2 5 2" xfId="11738"/>
    <cellStyle name="40 % - Accent1 2 2 2 2 2 5 2 2" xfId="25882"/>
    <cellStyle name="40 % - Accent1 2 2 2 2 2 5 3" xfId="19597"/>
    <cellStyle name="40 % - Accent1 2 2 2 2 2 6" xfId="6239"/>
    <cellStyle name="40 % - Accent1 2 2 2 2 2 6 2" xfId="12524"/>
    <cellStyle name="40 % - Accent1 2 2 2 2 2 6 2 2" xfId="26668"/>
    <cellStyle name="40 % - Accent1 2 2 2 2 2 6 3" xfId="20383"/>
    <cellStyle name="40 % - Accent1 2 2 2 2 2 7" xfId="7025"/>
    <cellStyle name="40 % - Accent1 2 2 2 2 2 7 2" xfId="13310"/>
    <cellStyle name="40 % - Accent1 2 2 2 2 2 7 2 2" xfId="27454"/>
    <cellStyle name="40 % - Accent1 2 2 2 2 2 7 3" xfId="21169"/>
    <cellStyle name="40 % - Accent1 2 2 2 2 2 8" xfId="7809"/>
    <cellStyle name="40 % - Accent1 2 2 2 2 2 8 2" xfId="14094"/>
    <cellStyle name="40 % - Accent1 2 2 2 2 2 8 2 2" xfId="28238"/>
    <cellStyle name="40 % - Accent1 2 2 2 2 2 8 3" xfId="21953"/>
    <cellStyle name="40 % - Accent1 2 2 2 2 2 9" xfId="8594"/>
    <cellStyle name="40 % - Accent1 2 2 2 2 2 9 2" xfId="22738"/>
    <cellStyle name="40 % - Accent1 2 2 2 2 3" xfId="1124"/>
    <cellStyle name="40 % - Accent1 2 2 2 2 3 2" xfId="8987"/>
    <cellStyle name="40 % - Accent1 2 2 2 2 3 2 2" xfId="23131"/>
    <cellStyle name="40 % - Accent1 2 2 2 2 3 3" xfId="2699"/>
    <cellStyle name="40 % - Accent1 2 2 2 2 3 3 2" xfId="16846"/>
    <cellStyle name="40 % - Accent1 2 2 2 2 3 4" xfId="15274"/>
    <cellStyle name="40 % - Accent1 2 2 2 2 4" xfId="3484"/>
    <cellStyle name="40 % - Accent1 2 2 2 2 4 2" xfId="9772"/>
    <cellStyle name="40 % - Accent1 2 2 2 2 4 2 2" xfId="23916"/>
    <cellStyle name="40 % - Accent1 2 2 2 2 4 3" xfId="17631"/>
    <cellStyle name="40 % - Accent1 2 2 2 2 5" xfId="4269"/>
    <cellStyle name="40 % - Accent1 2 2 2 2 5 2" xfId="10557"/>
    <cellStyle name="40 % - Accent1 2 2 2 2 5 2 2" xfId="24701"/>
    <cellStyle name="40 % - Accent1 2 2 2 2 5 3" xfId="18416"/>
    <cellStyle name="40 % - Accent1 2 2 2 2 6" xfId="5058"/>
    <cellStyle name="40 % - Accent1 2 2 2 2 6 2" xfId="11346"/>
    <cellStyle name="40 % - Accent1 2 2 2 2 6 2 2" xfId="25490"/>
    <cellStyle name="40 % - Accent1 2 2 2 2 6 3" xfId="19205"/>
    <cellStyle name="40 % - Accent1 2 2 2 2 7" xfId="5847"/>
    <cellStyle name="40 % - Accent1 2 2 2 2 7 2" xfId="12132"/>
    <cellStyle name="40 % - Accent1 2 2 2 2 7 2 2" xfId="26276"/>
    <cellStyle name="40 % - Accent1 2 2 2 2 7 3" xfId="19991"/>
    <cellStyle name="40 % - Accent1 2 2 2 2 8" xfId="6633"/>
    <cellStyle name="40 % - Accent1 2 2 2 2 8 2" xfId="12918"/>
    <cellStyle name="40 % - Accent1 2 2 2 2 8 2 2" xfId="27062"/>
    <cellStyle name="40 % - Accent1 2 2 2 2 8 3" xfId="20777"/>
    <cellStyle name="40 % - Accent1 2 2 2 2 9" xfId="7417"/>
    <cellStyle name="40 % - Accent1 2 2 2 2 9 2" xfId="13702"/>
    <cellStyle name="40 % - Accent1 2 2 2 2 9 2 2" xfId="27846"/>
    <cellStyle name="40 % - Accent1 2 2 2 2 9 3" xfId="21561"/>
    <cellStyle name="40 % - Accent1 2 2 2 3" xfId="530"/>
    <cellStyle name="40 % - Accent1 2 2 2 3 10" xfId="2110"/>
    <cellStyle name="40 % - Accent1 2 2 2 3 10 2" xfId="16257"/>
    <cellStyle name="40 % - Accent1 2 2 2 3 11" xfId="14685"/>
    <cellStyle name="40 % - Accent1 2 2 2 3 2" xfId="1320"/>
    <cellStyle name="40 % - Accent1 2 2 2 3 2 2" xfId="9183"/>
    <cellStyle name="40 % - Accent1 2 2 2 3 2 2 2" xfId="23327"/>
    <cellStyle name="40 % - Accent1 2 2 2 3 2 3" xfId="2895"/>
    <cellStyle name="40 % - Accent1 2 2 2 3 2 3 2" xfId="17042"/>
    <cellStyle name="40 % - Accent1 2 2 2 3 2 4" xfId="15470"/>
    <cellStyle name="40 % - Accent1 2 2 2 3 3" xfId="3680"/>
    <cellStyle name="40 % - Accent1 2 2 2 3 3 2" xfId="9968"/>
    <cellStyle name="40 % - Accent1 2 2 2 3 3 2 2" xfId="24112"/>
    <cellStyle name="40 % - Accent1 2 2 2 3 3 3" xfId="17827"/>
    <cellStyle name="40 % - Accent1 2 2 2 3 4" xfId="4465"/>
    <cellStyle name="40 % - Accent1 2 2 2 3 4 2" xfId="10753"/>
    <cellStyle name="40 % - Accent1 2 2 2 3 4 2 2" xfId="24897"/>
    <cellStyle name="40 % - Accent1 2 2 2 3 4 3" xfId="18612"/>
    <cellStyle name="40 % - Accent1 2 2 2 3 5" xfId="5254"/>
    <cellStyle name="40 % - Accent1 2 2 2 3 5 2" xfId="11542"/>
    <cellStyle name="40 % - Accent1 2 2 2 3 5 2 2" xfId="25686"/>
    <cellStyle name="40 % - Accent1 2 2 2 3 5 3" xfId="19401"/>
    <cellStyle name="40 % - Accent1 2 2 2 3 6" xfId="6043"/>
    <cellStyle name="40 % - Accent1 2 2 2 3 6 2" xfId="12328"/>
    <cellStyle name="40 % - Accent1 2 2 2 3 6 2 2" xfId="26472"/>
    <cellStyle name="40 % - Accent1 2 2 2 3 6 3" xfId="20187"/>
    <cellStyle name="40 % - Accent1 2 2 2 3 7" xfId="6829"/>
    <cellStyle name="40 % - Accent1 2 2 2 3 7 2" xfId="13114"/>
    <cellStyle name="40 % - Accent1 2 2 2 3 7 2 2" xfId="27258"/>
    <cellStyle name="40 % - Accent1 2 2 2 3 7 3" xfId="20973"/>
    <cellStyle name="40 % - Accent1 2 2 2 3 8" xfId="7613"/>
    <cellStyle name="40 % - Accent1 2 2 2 3 8 2" xfId="13898"/>
    <cellStyle name="40 % - Accent1 2 2 2 3 8 2 2" xfId="28042"/>
    <cellStyle name="40 % - Accent1 2 2 2 3 8 3" xfId="21757"/>
    <cellStyle name="40 % - Accent1 2 2 2 3 9" xfId="8398"/>
    <cellStyle name="40 % - Accent1 2 2 2 3 9 2" xfId="22542"/>
    <cellStyle name="40 % - Accent1 2 2 2 4" xfId="928"/>
    <cellStyle name="40 % - Accent1 2 2 2 4 2" xfId="8791"/>
    <cellStyle name="40 % - Accent1 2 2 2 4 2 2" xfId="22935"/>
    <cellStyle name="40 % - Accent1 2 2 2 4 3" xfId="2503"/>
    <cellStyle name="40 % - Accent1 2 2 2 4 3 2" xfId="16650"/>
    <cellStyle name="40 % - Accent1 2 2 2 4 4" xfId="15078"/>
    <cellStyle name="40 % - Accent1 2 2 2 5" xfId="3288"/>
    <cellStyle name="40 % - Accent1 2 2 2 5 2" xfId="9576"/>
    <cellStyle name="40 % - Accent1 2 2 2 5 2 2" xfId="23720"/>
    <cellStyle name="40 % - Accent1 2 2 2 5 3" xfId="17435"/>
    <cellStyle name="40 % - Accent1 2 2 2 6" xfId="4073"/>
    <cellStyle name="40 % - Accent1 2 2 2 6 2" xfId="10361"/>
    <cellStyle name="40 % - Accent1 2 2 2 6 2 2" xfId="24505"/>
    <cellStyle name="40 % - Accent1 2 2 2 6 3" xfId="18220"/>
    <cellStyle name="40 % - Accent1 2 2 2 7" xfId="4862"/>
    <cellStyle name="40 % - Accent1 2 2 2 7 2" xfId="11150"/>
    <cellStyle name="40 % - Accent1 2 2 2 7 2 2" xfId="25294"/>
    <cellStyle name="40 % - Accent1 2 2 2 7 3" xfId="19009"/>
    <cellStyle name="40 % - Accent1 2 2 2 8" xfId="5651"/>
    <cellStyle name="40 % - Accent1 2 2 2 8 2" xfId="11936"/>
    <cellStyle name="40 % - Accent1 2 2 2 8 2 2" xfId="26080"/>
    <cellStyle name="40 % - Accent1 2 2 2 8 3" xfId="19795"/>
    <cellStyle name="40 % - Accent1 2 2 2 9" xfId="6437"/>
    <cellStyle name="40 % - Accent1 2 2 2 9 2" xfId="12722"/>
    <cellStyle name="40 % - Accent1 2 2 2 9 2 2" xfId="26866"/>
    <cellStyle name="40 % - Accent1 2 2 2 9 3" xfId="20581"/>
    <cellStyle name="40 % - Accent1 2 2 3" xfId="161"/>
    <cellStyle name="40 % - Accent1 2 2 3 10" xfId="7249"/>
    <cellStyle name="40 % - Accent1 2 2 3 10 2" xfId="13534"/>
    <cellStyle name="40 % - Accent1 2 2 3 10 2 2" xfId="27678"/>
    <cellStyle name="40 % - Accent1 2 2 3 10 3" xfId="21393"/>
    <cellStyle name="40 % - Accent1 2 2 3 11" xfId="8034"/>
    <cellStyle name="40 % - Accent1 2 2 3 11 2" xfId="22178"/>
    <cellStyle name="40 % - Accent1 2 2 3 12" xfId="1746"/>
    <cellStyle name="40 % - Accent1 2 2 3 12 2" xfId="15893"/>
    <cellStyle name="40 % - Accent1 2 2 3 13" xfId="14321"/>
    <cellStyle name="40 % - Accent1 2 2 3 2" xfId="357"/>
    <cellStyle name="40 % - Accent1 2 2 3 2 10" xfId="8230"/>
    <cellStyle name="40 % - Accent1 2 2 3 2 10 2" xfId="22374"/>
    <cellStyle name="40 % - Accent1 2 2 3 2 11" xfId="1942"/>
    <cellStyle name="40 % - Accent1 2 2 3 2 11 2" xfId="16089"/>
    <cellStyle name="40 % - Accent1 2 2 3 2 12" xfId="14517"/>
    <cellStyle name="40 % - Accent1 2 2 3 2 2" xfId="754"/>
    <cellStyle name="40 % - Accent1 2 2 3 2 2 10" xfId="2334"/>
    <cellStyle name="40 % - Accent1 2 2 3 2 2 10 2" xfId="16481"/>
    <cellStyle name="40 % - Accent1 2 2 3 2 2 11" xfId="14909"/>
    <cellStyle name="40 % - Accent1 2 2 3 2 2 2" xfId="1544"/>
    <cellStyle name="40 % - Accent1 2 2 3 2 2 2 2" xfId="9407"/>
    <cellStyle name="40 % - Accent1 2 2 3 2 2 2 2 2" xfId="23551"/>
    <cellStyle name="40 % - Accent1 2 2 3 2 2 2 3" xfId="3119"/>
    <cellStyle name="40 % - Accent1 2 2 3 2 2 2 3 2" xfId="17266"/>
    <cellStyle name="40 % - Accent1 2 2 3 2 2 2 4" xfId="15694"/>
    <cellStyle name="40 % - Accent1 2 2 3 2 2 3" xfId="3904"/>
    <cellStyle name="40 % - Accent1 2 2 3 2 2 3 2" xfId="10192"/>
    <cellStyle name="40 % - Accent1 2 2 3 2 2 3 2 2" xfId="24336"/>
    <cellStyle name="40 % - Accent1 2 2 3 2 2 3 3" xfId="18051"/>
    <cellStyle name="40 % - Accent1 2 2 3 2 2 4" xfId="4689"/>
    <cellStyle name="40 % - Accent1 2 2 3 2 2 4 2" xfId="10977"/>
    <cellStyle name="40 % - Accent1 2 2 3 2 2 4 2 2" xfId="25121"/>
    <cellStyle name="40 % - Accent1 2 2 3 2 2 4 3" xfId="18836"/>
    <cellStyle name="40 % - Accent1 2 2 3 2 2 5" xfId="5478"/>
    <cellStyle name="40 % - Accent1 2 2 3 2 2 5 2" xfId="11766"/>
    <cellStyle name="40 % - Accent1 2 2 3 2 2 5 2 2" xfId="25910"/>
    <cellStyle name="40 % - Accent1 2 2 3 2 2 5 3" xfId="19625"/>
    <cellStyle name="40 % - Accent1 2 2 3 2 2 6" xfId="6267"/>
    <cellStyle name="40 % - Accent1 2 2 3 2 2 6 2" xfId="12552"/>
    <cellStyle name="40 % - Accent1 2 2 3 2 2 6 2 2" xfId="26696"/>
    <cellStyle name="40 % - Accent1 2 2 3 2 2 6 3" xfId="20411"/>
    <cellStyle name="40 % - Accent1 2 2 3 2 2 7" xfId="7053"/>
    <cellStyle name="40 % - Accent1 2 2 3 2 2 7 2" xfId="13338"/>
    <cellStyle name="40 % - Accent1 2 2 3 2 2 7 2 2" xfId="27482"/>
    <cellStyle name="40 % - Accent1 2 2 3 2 2 7 3" xfId="21197"/>
    <cellStyle name="40 % - Accent1 2 2 3 2 2 8" xfId="7837"/>
    <cellStyle name="40 % - Accent1 2 2 3 2 2 8 2" xfId="14122"/>
    <cellStyle name="40 % - Accent1 2 2 3 2 2 8 2 2" xfId="28266"/>
    <cellStyle name="40 % - Accent1 2 2 3 2 2 8 3" xfId="21981"/>
    <cellStyle name="40 % - Accent1 2 2 3 2 2 9" xfId="8622"/>
    <cellStyle name="40 % - Accent1 2 2 3 2 2 9 2" xfId="22766"/>
    <cellStyle name="40 % - Accent1 2 2 3 2 3" xfId="1152"/>
    <cellStyle name="40 % - Accent1 2 2 3 2 3 2" xfId="9015"/>
    <cellStyle name="40 % - Accent1 2 2 3 2 3 2 2" xfId="23159"/>
    <cellStyle name="40 % - Accent1 2 2 3 2 3 3" xfId="2727"/>
    <cellStyle name="40 % - Accent1 2 2 3 2 3 3 2" xfId="16874"/>
    <cellStyle name="40 % - Accent1 2 2 3 2 3 4" xfId="15302"/>
    <cellStyle name="40 % - Accent1 2 2 3 2 4" xfId="3512"/>
    <cellStyle name="40 % - Accent1 2 2 3 2 4 2" xfId="9800"/>
    <cellStyle name="40 % - Accent1 2 2 3 2 4 2 2" xfId="23944"/>
    <cellStyle name="40 % - Accent1 2 2 3 2 4 3" xfId="17659"/>
    <cellStyle name="40 % - Accent1 2 2 3 2 5" xfId="4297"/>
    <cellStyle name="40 % - Accent1 2 2 3 2 5 2" xfId="10585"/>
    <cellStyle name="40 % - Accent1 2 2 3 2 5 2 2" xfId="24729"/>
    <cellStyle name="40 % - Accent1 2 2 3 2 5 3" xfId="18444"/>
    <cellStyle name="40 % - Accent1 2 2 3 2 6" xfId="5086"/>
    <cellStyle name="40 % - Accent1 2 2 3 2 6 2" xfId="11374"/>
    <cellStyle name="40 % - Accent1 2 2 3 2 6 2 2" xfId="25518"/>
    <cellStyle name="40 % - Accent1 2 2 3 2 6 3" xfId="19233"/>
    <cellStyle name="40 % - Accent1 2 2 3 2 7" xfId="5875"/>
    <cellStyle name="40 % - Accent1 2 2 3 2 7 2" xfId="12160"/>
    <cellStyle name="40 % - Accent1 2 2 3 2 7 2 2" xfId="26304"/>
    <cellStyle name="40 % - Accent1 2 2 3 2 7 3" xfId="20019"/>
    <cellStyle name="40 % - Accent1 2 2 3 2 8" xfId="6661"/>
    <cellStyle name="40 % - Accent1 2 2 3 2 8 2" xfId="12946"/>
    <cellStyle name="40 % - Accent1 2 2 3 2 8 2 2" xfId="27090"/>
    <cellStyle name="40 % - Accent1 2 2 3 2 8 3" xfId="20805"/>
    <cellStyle name="40 % - Accent1 2 2 3 2 9" xfId="7445"/>
    <cellStyle name="40 % - Accent1 2 2 3 2 9 2" xfId="13730"/>
    <cellStyle name="40 % - Accent1 2 2 3 2 9 2 2" xfId="27874"/>
    <cellStyle name="40 % - Accent1 2 2 3 2 9 3" xfId="21589"/>
    <cellStyle name="40 % - Accent1 2 2 3 3" xfId="558"/>
    <cellStyle name="40 % - Accent1 2 2 3 3 10" xfId="2138"/>
    <cellStyle name="40 % - Accent1 2 2 3 3 10 2" xfId="16285"/>
    <cellStyle name="40 % - Accent1 2 2 3 3 11" xfId="14713"/>
    <cellStyle name="40 % - Accent1 2 2 3 3 2" xfId="1348"/>
    <cellStyle name="40 % - Accent1 2 2 3 3 2 2" xfId="9211"/>
    <cellStyle name="40 % - Accent1 2 2 3 3 2 2 2" xfId="23355"/>
    <cellStyle name="40 % - Accent1 2 2 3 3 2 3" xfId="2923"/>
    <cellStyle name="40 % - Accent1 2 2 3 3 2 3 2" xfId="17070"/>
    <cellStyle name="40 % - Accent1 2 2 3 3 2 4" xfId="15498"/>
    <cellStyle name="40 % - Accent1 2 2 3 3 3" xfId="3708"/>
    <cellStyle name="40 % - Accent1 2 2 3 3 3 2" xfId="9996"/>
    <cellStyle name="40 % - Accent1 2 2 3 3 3 2 2" xfId="24140"/>
    <cellStyle name="40 % - Accent1 2 2 3 3 3 3" xfId="17855"/>
    <cellStyle name="40 % - Accent1 2 2 3 3 4" xfId="4493"/>
    <cellStyle name="40 % - Accent1 2 2 3 3 4 2" xfId="10781"/>
    <cellStyle name="40 % - Accent1 2 2 3 3 4 2 2" xfId="24925"/>
    <cellStyle name="40 % - Accent1 2 2 3 3 4 3" xfId="18640"/>
    <cellStyle name="40 % - Accent1 2 2 3 3 5" xfId="5282"/>
    <cellStyle name="40 % - Accent1 2 2 3 3 5 2" xfId="11570"/>
    <cellStyle name="40 % - Accent1 2 2 3 3 5 2 2" xfId="25714"/>
    <cellStyle name="40 % - Accent1 2 2 3 3 5 3" xfId="19429"/>
    <cellStyle name="40 % - Accent1 2 2 3 3 6" xfId="6071"/>
    <cellStyle name="40 % - Accent1 2 2 3 3 6 2" xfId="12356"/>
    <cellStyle name="40 % - Accent1 2 2 3 3 6 2 2" xfId="26500"/>
    <cellStyle name="40 % - Accent1 2 2 3 3 6 3" xfId="20215"/>
    <cellStyle name="40 % - Accent1 2 2 3 3 7" xfId="6857"/>
    <cellStyle name="40 % - Accent1 2 2 3 3 7 2" xfId="13142"/>
    <cellStyle name="40 % - Accent1 2 2 3 3 7 2 2" xfId="27286"/>
    <cellStyle name="40 % - Accent1 2 2 3 3 7 3" xfId="21001"/>
    <cellStyle name="40 % - Accent1 2 2 3 3 8" xfId="7641"/>
    <cellStyle name="40 % - Accent1 2 2 3 3 8 2" xfId="13926"/>
    <cellStyle name="40 % - Accent1 2 2 3 3 8 2 2" xfId="28070"/>
    <cellStyle name="40 % - Accent1 2 2 3 3 8 3" xfId="21785"/>
    <cellStyle name="40 % - Accent1 2 2 3 3 9" xfId="8426"/>
    <cellStyle name="40 % - Accent1 2 2 3 3 9 2" xfId="22570"/>
    <cellStyle name="40 % - Accent1 2 2 3 4" xfId="956"/>
    <cellStyle name="40 % - Accent1 2 2 3 4 2" xfId="8819"/>
    <cellStyle name="40 % - Accent1 2 2 3 4 2 2" xfId="22963"/>
    <cellStyle name="40 % - Accent1 2 2 3 4 3" xfId="2531"/>
    <cellStyle name="40 % - Accent1 2 2 3 4 3 2" xfId="16678"/>
    <cellStyle name="40 % - Accent1 2 2 3 4 4" xfId="15106"/>
    <cellStyle name="40 % - Accent1 2 2 3 5" xfId="3316"/>
    <cellStyle name="40 % - Accent1 2 2 3 5 2" xfId="9604"/>
    <cellStyle name="40 % - Accent1 2 2 3 5 2 2" xfId="23748"/>
    <cellStyle name="40 % - Accent1 2 2 3 5 3" xfId="17463"/>
    <cellStyle name="40 % - Accent1 2 2 3 6" xfId="4101"/>
    <cellStyle name="40 % - Accent1 2 2 3 6 2" xfId="10389"/>
    <cellStyle name="40 % - Accent1 2 2 3 6 2 2" xfId="24533"/>
    <cellStyle name="40 % - Accent1 2 2 3 6 3" xfId="18248"/>
    <cellStyle name="40 % - Accent1 2 2 3 7" xfId="4890"/>
    <cellStyle name="40 % - Accent1 2 2 3 7 2" xfId="11178"/>
    <cellStyle name="40 % - Accent1 2 2 3 7 2 2" xfId="25322"/>
    <cellStyle name="40 % - Accent1 2 2 3 7 3" xfId="19037"/>
    <cellStyle name="40 % - Accent1 2 2 3 8" xfId="5679"/>
    <cellStyle name="40 % - Accent1 2 2 3 8 2" xfId="11964"/>
    <cellStyle name="40 % - Accent1 2 2 3 8 2 2" xfId="26108"/>
    <cellStyle name="40 % - Accent1 2 2 3 8 3" xfId="19823"/>
    <cellStyle name="40 % - Accent1 2 2 3 9" xfId="6465"/>
    <cellStyle name="40 % - Accent1 2 2 3 9 2" xfId="12750"/>
    <cellStyle name="40 % - Accent1 2 2 3 9 2 2" xfId="26894"/>
    <cellStyle name="40 % - Accent1 2 2 3 9 3" xfId="20609"/>
    <cellStyle name="40 % - Accent1 2 2 4" xfId="189"/>
    <cellStyle name="40 % - Accent1 2 2 4 10" xfId="7277"/>
    <cellStyle name="40 % - Accent1 2 2 4 10 2" xfId="13562"/>
    <cellStyle name="40 % - Accent1 2 2 4 10 2 2" xfId="27706"/>
    <cellStyle name="40 % - Accent1 2 2 4 10 3" xfId="21421"/>
    <cellStyle name="40 % - Accent1 2 2 4 11" xfId="8062"/>
    <cellStyle name="40 % - Accent1 2 2 4 11 2" xfId="22206"/>
    <cellStyle name="40 % - Accent1 2 2 4 12" xfId="1774"/>
    <cellStyle name="40 % - Accent1 2 2 4 12 2" xfId="15921"/>
    <cellStyle name="40 % - Accent1 2 2 4 13" xfId="14349"/>
    <cellStyle name="40 % - Accent1 2 2 4 2" xfId="385"/>
    <cellStyle name="40 % - Accent1 2 2 4 2 10" xfId="8258"/>
    <cellStyle name="40 % - Accent1 2 2 4 2 10 2" xfId="22402"/>
    <cellStyle name="40 % - Accent1 2 2 4 2 11" xfId="1970"/>
    <cellStyle name="40 % - Accent1 2 2 4 2 11 2" xfId="16117"/>
    <cellStyle name="40 % - Accent1 2 2 4 2 12" xfId="14545"/>
    <cellStyle name="40 % - Accent1 2 2 4 2 2" xfId="782"/>
    <cellStyle name="40 % - Accent1 2 2 4 2 2 10" xfId="2362"/>
    <cellStyle name="40 % - Accent1 2 2 4 2 2 10 2" xfId="16509"/>
    <cellStyle name="40 % - Accent1 2 2 4 2 2 11" xfId="14937"/>
    <cellStyle name="40 % - Accent1 2 2 4 2 2 2" xfId="1572"/>
    <cellStyle name="40 % - Accent1 2 2 4 2 2 2 2" xfId="9435"/>
    <cellStyle name="40 % - Accent1 2 2 4 2 2 2 2 2" xfId="23579"/>
    <cellStyle name="40 % - Accent1 2 2 4 2 2 2 3" xfId="3147"/>
    <cellStyle name="40 % - Accent1 2 2 4 2 2 2 3 2" xfId="17294"/>
    <cellStyle name="40 % - Accent1 2 2 4 2 2 2 4" xfId="15722"/>
    <cellStyle name="40 % - Accent1 2 2 4 2 2 3" xfId="3932"/>
    <cellStyle name="40 % - Accent1 2 2 4 2 2 3 2" xfId="10220"/>
    <cellStyle name="40 % - Accent1 2 2 4 2 2 3 2 2" xfId="24364"/>
    <cellStyle name="40 % - Accent1 2 2 4 2 2 3 3" xfId="18079"/>
    <cellStyle name="40 % - Accent1 2 2 4 2 2 4" xfId="4717"/>
    <cellStyle name="40 % - Accent1 2 2 4 2 2 4 2" xfId="11005"/>
    <cellStyle name="40 % - Accent1 2 2 4 2 2 4 2 2" xfId="25149"/>
    <cellStyle name="40 % - Accent1 2 2 4 2 2 4 3" xfId="18864"/>
    <cellStyle name="40 % - Accent1 2 2 4 2 2 5" xfId="5506"/>
    <cellStyle name="40 % - Accent1 2 2 4 2 2 5 2" xfId="11794"/>
    <cellStyle name="40 % - Accent1 2 2 4 2 2 5 2 2" xfId="25938"/>
    <cellStyle name="40 % - Accent1 2 2 4 2 2 5 3" xfId="19653"/>
    <cellStyle name="40 % - Accent1 2 2 4 2 2 6" xfId="6295"/>
    <cellStyle name="40 % - Accent1 2 2 4 2 2 6 2" xfId="12580"/>
    <cellStyle name="40 % - Accent1 2 2 4 2 2 6 2 2" xfId="26724"/>
    <cellStyle name="40 % - Accent1 2 2 4 2 2 6 3" xfId="20439"/>
    <cellStyle name="40 % - Accent1 2 2 4 2 2 7" xfId="7081"/>
    <cellStyle name="40 % - Accent1 2 2 4 2 2 7 2" xfId="13366"/>
    <cellStyle name="40 % - Accent1 2 2 4 2 2 7 2 2" xfId="27510"/>
    <cellStyle name="40 % - Accent1 2 2 4 2 2 7 3" xfId="21225"/>
    <cellStyle name="40 % - Accent1 2 2 4 2 2 8" xfId="7865"/>
    <cellStyle name="40 % - Accent1 2 2 4 2 2 8 2" xfId="14150"/>
    <cellStyle name="40 % - Accent1 2 2 4 2 2 8 2 2" xfId="28294"/>
    <cellStyle name="40 % - Accent1 2 2 4 2 2 8 3" xfId="22009"/>
    <cellStyle name="40 % - Accent1 2 2 4 2 2 9" xfId="8650"/>
    <cellStyle name="40 % - Accent1 2 2 4 2 2 9 2" xfId="22794"/>
    <cellStyle name="40 % - Accent1 2 2 4 2 3" xfId="1180"/>
    <cellStyle name="40 % - Accent1 2 2 4 2 3 2" xfId="9043"/>
    <cellStyle name="40 % - Accent1 2 2 4 2 3 2 2" xfId="23187"/>
    <cellStyle name="40 % - Accent1 2 2 4 2 3 3" xfId="2755"/>
    <cellStyle name="40 % - Accent1 2 2 4 2 3 3 2" xfId="16902"/>
    <cellStyle name="40 % - Accent1 2 2 4 2 3 4" xfId="15330"/>
    <cellStyle name="40 % - Accent1 2 2 4 2 4" xfId="3540"/>
    <cellStyle name="40 % - Accent1 2 2 4 2 4 2" xfId="9828"/>
    <cellStyle name="40 % - Accent1 2 2 4 2 4 2 2" xfId="23972"/>
    <cellStyle name="40 % - Accent1 2 2 4 2 4 3" xfId="17687"/>
    <cellStyle name="40 % - Accent1 2 2 4 2 5" xfId="4325"/>
    <cellStyle name="40 % - Accent1 2 2 4 2 5 2" xfId="10613"/>
    <cellStyle name="40 % - Accent1 2 2 4 2 5 2 2" xfId="24757"/>
    <cellStyle name="40 % - Accent1 2 2 4 2 5 3" xfId="18472"/>
    <cellStyle name="40 % - Accent1 2 2 4 2 6" xfId="5114"/>
    <cellStyle name="40 % - Accent1 2 2 4 2 6 2" xfId="11402"/>
    <cellStyle name="40 % - Accent1 2 2 4 2 6 2 2" xfId="25546"/>
    <cellStyle name="40 % - Accent1 2 2 4 2 6 3" xfId="19261"/>
    <cellStyle name="40 % - Accent1 2 2 4 2 7" xfId="5903"/>
    <cellStyle name="40 % - Accent1 2 2 4 2 7 2" xfId="12188"/>
    <cellStyle name="40 % - Accent1 2 2 4 2 7 2 2" xfId="26332"/>
    <cellStyle name="40 % - Accent1 2 2 4 2 7 3" xfId="20047"/>
    <cellStyle name="40 % - Accent1 2 2 4 2 8" xfId="6689"/>
    <cellStyle name="40 % - Accent1 2 2 4 2 8 2" xfId="12974"/>
    <cellStyle name="40 % - Accent1 2 2 4 2 8 2 2" xfId="27118"/>
    <cellStyle name="40 % - Accent1 2 2 4 2 8 3" xfId="20833"/>
    <cellStyle name="40 % - Accent1 2 2 4 2 9" xfId="7473"/>
    <cellStyle name="40 % - Accent1 2 2 4 2 9 2" xfId="13758"/>
    <cellStyle name="40 % - Accent1 2 2 4 2 9 2 2" xfId="27902"/>
    <cellStyle name="40 % - Accent1 2 2 4 2 9 3" xfId="21617"/>
    <cellStyle name="40 % - Accent1 2 2 4 3" xfId="586"/>
    <cellStyle name="40 % - Accent1 2 2 4 3 10" xfId="2166"/>
    <cellStyle name="40 % - Accent1 2 2 4 3 10 2" xfId="16313"/>
    <cellStyle name="40 % - Accent1 2 2 4 3 11" xfId="14741"/>
    <cellStyle name="40 % - Accent1 2 2 4 3 2" xfId="1376"/>
    <cellStyle name="40 % - Accent1 2 2 4 3 2 2" xfId="9239"/>
    <cellStyle name="40 % - Accent1 2 2 4 3 2 2 2" xfId="23383"/>
    <cellStyle name="40 % - Accent1 2 2 4 3 2 3" xfId="2951"/>
    <cellStyle name="40 % - Accent1 2 2 4 3 2 3 2" xfId="17098"/>
    <cellStyle name="40 % - Accent1 2 2 4 3 2 4" xfId="15526"/>
    <cellStyle name="40 % - Accent1 2 2 4 3 3" xfId="3736"/>
    <cellStyle name="40 % - Accent1 2 2 4 3 3 2" xfId="10024"/>
    <cellStyle name="40 % - Accent1 2 2 4 3 3 2 2" xfId="24168"/>
    <cellStyle name="40 % - Accent1 2 2 4 3 3 3" xfId="17883"/>
    <cellStyle name="40 % - Accent1 2 2 4 3 4" xfId="4521"/>
    <cellStyle name="40 % - Accent1 2 2 4 3 4 2" xfId="10809"/>
    <cellStyle name="40 % - Accent1 2 2 4 3 4 2 2" xfId="24953"/>
    <cellStyle name="40 % - Accent1 2 2 4 3 4 3" xfId="18668"/>
    <cellStyle name="40 % - Accent1 2 2 4 3 5" xfId="5310"/>
    <cellStyle name="40 % - Accent1 2 2 4 3 5 2" xfId="11598"/>
    <cellStyle name="40 % - Accent1 2 2 4 3 5 2 2" xfId="25742"/>
    <cellStyle name="40 % - Accent1 2 2 4 3 5 3" xfId="19457"/>
    <cellStyle name="40 % - Accent1 2 2 4 3 6" xfId="6099"/>
    <cellStyle name="40 % - Accent1 2 2 4 3 6 2" xfId="12384"/>
    <cellStyle name="40 % - Accent1 2 2 4 3 6 2 2" xfId="26528"/>
    <cellStyle name="40 % - Accent1 2 2 4 3 6 3" xfId="20243"/>
    <cellStyle name="40 % - Accent1 2 2 4 3 7" xfId="6885"/>
    <cellStyle name="40 % - Accent1 2 2 4 3 7 2" xfId="13170"/>
    <cellStyle name="40 % - Accent1 2 2 4 3 7 2 2" xfId="27314"/>
    <cellStyle name="40 % - Accent1 2 2 4 3 7 3" xfId="21029"/>
    <cellStyle name="40 % - Accent1 2 2 4 3 8" xfId="7669"/>
    <cellStyle name="40 % - Accent1 2 2 4 3 8 2" xfId="13954"/>
    <cellStyle name="40 % - Accent1 2 2 4 3 8 2 2" xfId="28098"/>
    <cellStyle name="40 % - Accent1 2 2 4 3 8 3" xfId="21813"/>
    <cellStyle name="40 % - Accent1 2 2 4 3 9" xfId="8454"/>
    <cellStyle name="40 % - Accent1 2 2 4 3 9 2" xfId="22598"/>
    <cellStyle name="40 % - Accent1 2 2 4 4" xfId="984"/>
    <cellStyle name="40 % - Accent1 2 2 4 4 2" xfId="8847"/>
    <cellStyle name="40 % - Accent1 2 2 4 4 2 2" xfId="22991"/>
    <cellStyle name="40 % - Accent1 2 2 4 4 3" xfId="2559"/>
    <cellStyle name="40 % - Accent1 2 2 4 4 3 2" xfId="16706"/>
    <cellStyle name="40 % - Accent1 2 2 4 4 4" xfId="15134"/>
    <cellStyle name="40 % - Accent1 2 2 4 5" xfId="3344"/>
    <cellStyle name="40 % - Accent1 2 2 4 5 2" xfId="9632"/>
    <cellStyle name="40 % - Accent1 2 2 4 5 2 2" xfId="23776"/>
    <cellStyle name="40 % - Accent1 2 2 4 5 3" xfId="17491"/>
    <cellStyle name="40 % - Accent1 2 2 4 6" xfId="4129"/>
    <cellStyle name="40 % - Accent1 2 2 4 6 2" xfId="10417"/>
    <cellStyle name="40 % - Accent1 2 2 4 6 2 2" xfId="24561"/>
    <cellStyle name="40 % - Accent1 2 2 4 6 3" xfId="18276"/>
    <cellStyle name="40 % - Accent1 2 2 4 7" xfId="4918"/>
    <cellStyle name="40 % - Accent1 2 2 4 7 2" xfId="11206"/>
    <cellStyle name="40 % - Accent1 2 2 4 7 2 2" xfId="25350"/>
    <cellStyle name="40 % - Accent1 2 2 4 7 3" xfId="19065"/>
    <cellStyle name="40 % - Accent1 2 2 4 8" xfId="5707"/>
    <cellStyle name="40 % - Accent1 2 2 4 8 2" xfId="11992"/>
    <cellStyle name="40 % - Accent1 2 2 4 8 2 2" xfId="26136"/>
    <cellStyle name="40 % - Accent1 2 2 4 8 3" xfId="19851"/>
    <cellStyle name="40 % - Accent1 2 2 4 9" xfId="6493"/>
    <cellStyle name="40 % - Accent1 2 2 4 9 2" xfId="12778"/>
    <cellStyle name="40 % - Accent1 2 2 4 9 2 2" xfId="26922"/>
    <cellStyle name="40 % - Accent1 2 2 4 9 3" xfId="20637"/>
    <cellStyle name="40 % - Accent1 2 2 5" xfId="217"/>
    <cellStyle name="40 % - Accent1 2 2 5 10" xfId="7305"/>
    <cellStyle name="40 % - Accent1 2 2 5 10 2" xfId="13590"/>
    <cellStyle name="40 % - Accent1 2 2 5 10 2 2" xfId="27734"/>
    <cellStyle name="40 % - Accent1 2 2 5 10 3" xfId="21449"/>
    <cellStyle name="40 % - Accent1 2 2 5 11" xfId="8090"/>
    <cellStyle name="40 % - Accent1 2 2 5 11 2" xfId="22234"/>
    <cellStyle name="40 % - Accent1 2 2 5 12" xfId="1802"/>
    <cellStyle name="40 % - Accent1 2 2 5 12 2" xfId="15949"/>
    <cellStyle name="40 % - Accent1 2 2 5 13" xfId="14377"/>
    <cellStyle name="40 % - Accent1 2 2 5 2" xfId="413"/>
    <cellStyle name="40 % - Accent1 2 2 5 2 10" xfId="8286"/>
    <cellStyle name="40 % - Accent1 2 2 5 2 10 2" xfId="22430"/>
    <cellStyle name="40 % - Accent1 2 2 5 2 11" xfId="1998"/>
    <cellStyle name="40 % - Accent1 2 2 5 2 11 2" xfId="16145"/>
    <cellStyle name="40 % - Accent1 2 2 5 2 12" xfId="14573"/>
    <cellStyle name="40 % - Accent1 2 2 5 2 2" xfId="810"/>
    <cellStyle name="40 % - Accent1 2 2 5 2 2 10" xfId="2390"/>
    <cellStyle name="40 % - Accent1 2 2 5 2 2 10 2" xfId="16537"/>
    <cellStyle name="40 % - Accent1 2 2 5 2 2 11" xfId="14965"/>
    <cellStyle name="40 % - Accent1 2 2 5 2 2 2" xfId="1600"/>
    <cellStyle name="40 % - Accent1 2 2 5 2 2 2 2" xfId="9463"/>
    <cellStyle name="40 % - Accent1 2 2 5 2 2 2 2 2" xfId="23607"/>
    <cellStyle name="40 % - Accent1 2 2 5 2 2 2 3" xfId="3175"/>
    <cellStyle name="40 % - Accent1 2 2 5 2 2 2 3 2" xfId="17322"/>
    <cellStyle name="40 % - Accent1 2 2 5 2 2 2 4" xfId="15750"/>
    <cellStyle name="40 % - Accent1 2 2 5 2 2 3" xfId="3960"/>
    <cellStyle name="40 % - Accent1 2 2 5 2 2 3 2" xfId="10248"/>
    <cellStyle name="40 % - Accent1 2 2 5 2 2 3 2 2" xfId="24392"/>
    <cellStyle name="40 % - Accent1 2 2 5 2 2 3 3" xfId="18107"/>
    <cellStyle name="40 % - Accent1 2 2 5 2 2 4" xfId="4745"/>
    <cellStyle name="40 % - Accent1 2 2 5 2 2 4 2" xfId="11033"/>
    <cellStyle name="40 % - Accent1 2 2 5 2 2 4 2 2" xfId="25177"/>
    <cellStyle name="40 % - Accent1 2 2 5 2 2 4 3" xfId="18892"/>
    <cellStyle name="40 % - Accent1 2 2 5 2 2 5" xfId="5534"/>
    <cellStyle name="40 % - Accent1 2 2 5 2 2 5 2" xfId="11822"/>
    <cellStyle name="40 % - Accent1 2 2 5 2 2 5 2 2" xfId="25966"/>
    <cellStyle name="40 % - Accent1 2 2 5 2 2 5 3" xfId="19681"/>
    <cellStyle name="40 % - Accent1 2 2 5 2 2 6" xfId="6323"/>
    <cellStyle name="40 % - Accent1 2 2 5 2 2 6 2" xfId="12608"/>
    <cellStyle name="40 % - Accent1 2 2 5 2 2 6 2 2" xfId="26752"/>
    <cellStyle name="40 % - Accent1 2 2 5 2 2 6 3" xfId="20467"/>
    <cellStyle name="40 % - Accent1 2 2 5 2 2 7" xfId="7109"/>
    <cellStyle name="40 % - Accent1 2 2 5 2 2 7 2" xfId="13394"/>
    <cellStyle name="40 % - Accent1 2 2 5 2 2 7 2 2" xfId="27538"/>
    <cellStyle name="40 % - Accent1 2 2 5 2 2 7 3" xfId="21253"/>
    <cellStyle name="40 % - Accent1 2 2 5 2 2 8" xfId="7893"/>
    <cellStyle name="40 % - Accent1 2 2 5 2 2 8 2" xfId="14178"/>
    <cellStyle name="40 % - Accent1 2 2 5 2 2 8 2 2" xfId="28322"/>
    <cellStyle name="40 % - Accent1 2 2 5 2 2 8 3" xfId="22037"/>
    <cellStyle name="40 % - Accent1 2 2 5 2 2 9" xfId="8678"/>
    <cellStyle name="40 % - Accent1 2 2 5 2 2 9 2" xfId="22822"/>
    <cellStyle name="40 % - Accent1 2 2 5 2 3" xfId="1208"/>
    <cellStyle name="40 % - Accent1 2 2 5 2 3 2" xfId="9071"/>
    <cellStyle name="40 % - Accent1 2 2 5 2 3 2 2" xfId="23215"/>
    <cellStyle name="40 % - Accent1 2 2 5 2 3 3" xfId="2783"/>
    <cellStyle name="40 % - Accent1 2 2 5 2 3 3 2" xfId="16930"/>
    <cellStyle name="40 % - Accent1 2 2 5 2 3 4" xfId="15358"/>
    <cellStyle name="40 % - Accent1 2 2 5 2 4" xfId="3568"/>
    <cellStyle name="40 % - Accent1 2 2 5 2 4 2" xfId="9856"/>
    <cellStyle name="40 % - Accent1 2 2 5 2 4 2 2" xfId="24000"/>
    <cellStyle name="40 % - Accent1 2 2 5 2 4 3" xfId="17715"/>
    <cellStyle name="40 % - Accent1 2 2 5 2 5" xfId="4353"/>
    <cellStyle name="40 % - Accent1 2 2 5 2 5 2" xfId="10641"/>
    <cellStyle name="40 % - Accent1 2 2 5 2 5 2 2" xfId="24785"/>
    <cellStyle name="40 % - Accent1 2 2 5 2 5 3" xfId="18500"/>
    <cellStyle name="40 % - Accent1 2 2 5 2 6" xfId="5142"/>
    <cellStyle name="40 % - Accent1 2 2 5 2 6 2" xfId="11430"/>
    <cellStyle name="40 % - Accent1 2 2 5 2 6 2 2" xfId="25574"/>
    <cellStyle name="40 % - Accent1 2 2 5 2 6 3" xfId="19289"/>
    <cellStyle name="40 % - Accent1 2 2 5 2 7" xfId="5931"/>
    <cellStyle name="40 % - Accent1 2 2 5 2 7 2" xfId="12216"/>
    <cellStyle name="40 % - Accent1 2 2 5 2 7 2 2" xfId="26360"/>
    <cellStyle name="40 % - Accent1 2 2 5 2 7 3" xfId="20075"/>
    <cellStyle name="40 % - Accent1 2 2 5 2 8" xfId="6717"/>
    <cellStyle name="40 % - Accent1 2 2 5 2 8 2" xfId="13002"/>
    <cellStyle name="40 % - Accent1 2 2 5 2 8 2 2" xfId="27146"/>
    <cellStyle name="40 % - Accent1 2 2 5 2 8 3" xfId="20861"/>
    <cellStyle name="40 % - Accent1 2 2 5 2 9" xfId="7501"/>
    <cellStyle name="40 % - Accent1 2 2 5 2 9 2" xfId="13786"/>
    <cellStyle name="40 % - Accent1 2 2 5 2 9 2 2" xfId="27930"/>
    <cellStyle name="40 % - Accent1 2 2 5 2 9 3" xfId="21645"/>
    <cellStyle name="40 % - Accent1 2 2 5 3" xfId="614"/>
    <cellStyle name="40 % - Accent1 2 2 5 3 10" xfId="2194"/>
    <cellStyle name="40 % - Accent1 2 2 5 3 10 2" xfId="16341"/>
    <cellStyle name="40 % - Accent1 2 2 5 3 11" xfId="14769"/>
    <cellStyle name="40 % - Accent1 2 2 5 3 2" xfId="1404"/>
    <cellStyle name="40 % - Accent1 2 2 5 3 2 2" xfId="9267"/>
    <cellStyle name="40 % - Accent1 2 2 5 3 2 2 2" xfId="23411"/>
    <cellStyle name="40 % - Accent1 2 2 5 3 2 3" xfId="2979"/>
    <cellStyle name="40 % - Accent1 2 2 5 3 2 3 2" xfId="17126"/>
    <cellStyle name="40 % - Accent1 2 2 5 3 2 4" xfId="15554"/>
    <cellStyle name="40 % - Accent1 2 2 5 3 3" xfId="3764"/>
    <cellStyle name="40 % - Accent1 2 2 5 3 3 2" xfId="10052"/>
    <cellStyle name="40 % - Accent1 2 2 5 3 3 2 2" xfId="24196"/>
    <cellStyle name="40 % - Accent1 2 2 5 3 3 3" xfId="17911"/>
    <cellStyle name="40 % - Accent1 2 2 5 3 4" xfId="4549"/>
    <cellStyle name="40 % - Accent1 2 2 5 3 4 2" xfId="10837"/>
    <cellStyle name="40 % - Accent1 2 2 5 3 4 2 2" xfId="24981"/>
    <cellStyle name="40 % - Accent1 2 2 5 3 4 3" xfId="18696"/>
    <cellStyle name="40 % - Accent1 2 2 5 3 5" xfId="5338"/>
    <cellStyle name="40 % - Accent1 2 2 5 3 5 2" xfId="11626"/>
    <cellStyle name="40 % - Accent1 2 2 5 3 5 2 2" xfId="25770"/>
    <cellStyle name="40 % - Accent1 2 2 5 3 5 3" xfId="19485"/>
    <cellStyle name="40 % - Accent1 2 2 5 3 6" xfId="6127"/>
    <cellStyle name="40 % - Accent1 2 2 5 3 6 2" xfId="12412"/>
    <cellStyle name="40 % - Accent1 2 2 5 3 6 2 2" xfId="26556"/>
    <cellStyle name="40 % - Accent1 2 2 5 3 6 3" xfId="20271"/>
    <cellStyle name="40 % - Accent1 2 2 5 3 7" xfId="6913"/>
    <cellStyle name="40 % - Accent1 2 2 5 3 7 2" xfId="13198"/>
    <cellStyle name="40 % - Accent1 2 2 5 3 7 2 2" xfId="27342"/>
    <cellStyle name="40 % - Accent1 2 2 5 3 7 3" xfId="21057"/>
    <cellStyle name="40 % - Accent1 2 2 5 3 8" xfId="7697"/>
    <cellStyle name="40 % - Accent1 2 2 5 3 8 2" xfId="13982"/>
    <cellStyle name="40 % - Accent1 2 2 5 3 8 2 2" xfId="28126"/>
    <cellStyle name="40 % - Accent1 2 2 5 3 8 3" xfId="21841"/>
    <cellStyle name="40 % - Accent1 2 2 5 3 9" xfId="8482"/>
    <cellStyle name="40 % - Accent1 2 2 5 3 9 2" xfId="22626"/>
    <cellStyle name="40 % - Accent1 2 2 5 4" xfId="1012"/>
    <cellStyle name="40 % - Accent1 2 2 5 4 2" xfId="8875"/>
    <cellStyle name="40 % - Accent1 2 2 5 4 2 2" xfId="23019"/>
    <cellStyle name="40 % - Accent1 2 2 5 4 3" xfId="2587"/>
    <cellStyle name="40 % - Accent1 2 2 5 4 3 2" xfId="16734"/>
    <cellStyle name="40 % - Accent1 2 2 5 4 4" xfId="15162"/>
    <cellStyle name="40 % - Accent1 2 2 5 5" xfId="3372"/>
    <cellStyle name="40 % - Accent1 2 2 5 5 2" xfId="9660"/>
    <cellStyle name="40 % - Accent1 2 2 5 5 2 2" xfId="23804"/>
    <cellStyle name="40 % - Accent1 2 2 5 5 3" xfId="17519"/>
    <cellStyle name="40 % - Accent1 2 2 5 6" xfId="4157"/>
    <cellStyle name="40 % - Accent1 2 2 5 6 2" xfId="10445"/>
    <cellStyle name="40 % - Accent1 2 2 5 6 2 2" xfId="24589"/>
    <cellStyle name="40 % - Accent1 2 2 5 6 3" xfId="18304"/>
    <cellStyle name="40 % - Accent1 2 2 5 7" xfId="4946"/>
    <cellStyle name="40 % - Accent1 2 2 5 7 2" xfId="11234"/>
    <cellStyle name="40 % - Accent1 2 2 5 7 2 2" xfId="25378"/>
    <cellStyle name="40 % - Accent1 2 2 5 7 3" xfId="19093"/>
    <cellStyle name="40 % - Accent1 2 2 5 8" xfId="5735"/>
    <cellStyle name="40 % - Accent1 2 2 5 8 2" xfId="12020"/>
    <cellStyle name="40 % - Accent1 2 2 5 8 2 2" xfId="26164"/>
    <cellStyle name="40 % - Accent1 2 2 5 8 3" xfId="19879"/>
    <cellStyle name="40 % - Accent1 2 2 5 9" xfId="6521"/>
    <cellStyle name="40 % - Accent1 2 2 5 9 2" xfId="12806"/>
    <cellStyle name="40 % - Accent1 2 2 5 9 2 2" xfId="26950"/>
    <cellStyle name="40 % - Accent1 2 2 5 9 3" xfId="20665"/>
    <cellStyle name="40 % - Accent1 2 2 6" xfId="245"/>
    <cellStyle name="40 % - Accent1 2 2 6 10" xfId="7333"/>
    <cellStyle name="40 % - Accent1 2 2 6 10 2" xfId="13618"/>
    <cellStyle name="40 % - Accent1 2 2 6 10 2 2" xfId="27762"/>
    <cellStyle name="40 % - Accent1 2 2 6 10 3" xfId="21477"/>
    <cellStyle name="40 % - Accent1 2 2 6 11" xfId="8118"/>
    <cellStyle name="40 % - Accent1 2 2 6 11 2" xfId="22262"/>
    <cellStyle name="40 % - Accent1 2 2 6 12" xfId="1830"/>
    <cellStyle name="40 % - Accent1 2 2 6 12 2" xfId="15977"/>
    <cellStyle name="40 % - Accent1 2 2 6 13" xfId="14405"/>
    <cellStyle name="40 % - Accent1 2 2 6 2" xfId="441"/>
    <cellStyle name="40 % - Accent1 2 2 6 2 10" xfId="8314"/>
    <cellStyle name="40 % - Accent1 2 2 6 2 10 2" xfId="22458"/>
    <cellStyle name="40 % - Accent1 2 2 6 2 11" xfId="2026"/>
    <cellStyle name="40 % - Accent1 2 2 6 2 11 2" xfId="16173"/>
    <cellStyle name="40 % - Accent1 2 2 6 2 12" xfId="14601"/>
    <cellStyle name="40 % - Accent1 2 2 6 2 2" xfId="838"/>
    <cellStyle name="40 % - Accent1 2 2 6 2 2 10" xfId="2418"/>
    <cellStyle name="40 % - Accent1 2 2 6 2 2 10 2" xfId="16565"/>
    <cellStyle name="40 % - Accent1 2 2 6 2 2 11" xfId="14993"/>
    <cellStyle name="40 % - Accent1 2 2 6 2 2 2" xfId="1628"/>
    <cellStyle name="40 % - Accent1 2 2 6 2 2 2 2" xfId="9491"/>
    <cellStyle name="40 % - Accent1 2 2 6 2 2 2 2 2" xfId="23635"/>
    <cellStyle name="40 % - Accent1 2 2 6 2 2 2 3" xfId="3203"/>
    <cellStyle name="40 % - Accent1 2 2 6 2 2 2 3 2" xfId="17350"/>
    <cellStyle name="40 % - Accent1 2 2 6 2 2 2 4" xfId="15778"/>
    <cellStyle name="40 % - Accent1 2 2 6 2 2 3" xfId="3988"/>
    <cellStyle name="40 % - Accent1 2 2 6 2 2 3 2" xfId="10276"/>
    <cellStyle name="40 % - Accent1 2 2 6 2 2 3 2 2" xfId="24420"/>
    <cellStyle name="40 % - Accent1 2 2 6 2 2 3 3" xfId="18135"/>
    <cellStyle name="40 % - Accent1 2 2 6 2 2 4" xfId="4773"/>
    <cellStyle name="40 % - Accent1 2 2 6 2 2 4 2" xfId="11061"/>
    <cellStyle name="40 % - Accent1 2 2 6 2 2 4 2 2" xfId="25205"/>
    <cellStyle name="40 % - Accent1 2 2 6 2 2 4 3" xfId="18920"/>
    <cellStyle name="40 % - Accent1 2 2 6 2 2 5" xfId="5562"/>
    <cellStyle name="40 % - Accent1 2 2 6 2 2 5 2" xfId="11850"/>
    <cellStyle name="40 % - Accent1 2 2 6 2 2 5 2 2" xfId="25994"/>
    <cellStyle name="40 % - Accent1 2 2 6 2 2 5 3" xfId="19709"/>
    <cellStyle name="40 % - Accent1 2 2 6 2 2 6" xfId="6351"/>
    <cellStyle name="40 % - Accent1 2 2 6 2 2 6 2" xfId="12636"/>
    <cellStyle name="40 % - Accent1 2 2 6 2 2 6 2 2" xfId="26780"/>
    <cellStyle name="40 % - Accent1 2 2 6 2 2 6 3" xfId="20495"/>
    <cellStyle name="40 % - Accent1 2 2 6 2 2 7" xfId="7137"/>
    <cellStyle name="40 % - Accent1 2 2 6 2 2 7 2" xfId="13422"/>
    <cellStyle name="40 % - Accent1 2 2 6 2 2 7 2 2" xfId="27566"/>
    <cellStyle name="40 % - Accent1 2 2 6 2 2 7 3" xfId="21281"/>
    <cellStyle name="40 % - Accent1 2 2 6 2 2 8" xfId="7921"/>
    <cellStyle name="40 % - Accent1 2 2 6 2 2 8 2" xfId="14206"/>
    <cellStyle name="40 % - Accent1 2 2 6 2 2 8 2 2" xfId="28350"/>
    <cellStyle name="40 % - Accent1 2 2 6 2 2 8 3" xfId="22065"/>
    <cellStyle name="40 % - Accent1 2 2 6 2 2 9" xfId="8706"/>
    <cellStyle name="40 % - Accent1 2 2 6 2 2 9 2" xfId="22850"/>
    <cellStyle name="40 % - Accent1 2 2 6 2 3" xfId="1236"/>
    <cellStyle name="40 % - Accent1 2 2 6 2 3 2" xfId="9099"/>
    <cellStyle name="40 % - Accent1 2 2 6 2 3 2 2" xfId="23243"/>
    <cellStyle name="40 % - Accent1 2 2 6 2 3 3" xfId="2811"/>
    <cellStyle name="40 % - Accent1 2 2 6 2 3 3 2" xfId="16958"/>
    <cellStyle name="40 % - Accent1 2 2 6 2 3 4" xfId="15386"/>
    <cellStyle name="40 % - Accent1 2 2 6 2 4" xfId="3596"/>
    <cellStyle name="40 % - Accent1 2 2 6 2 4 2" xfId="9884"/>
    <cellStyle name="40 % - Accent1 2 2 6 2 4 2 2" xfId="24028"/>
    <cellStyle name="40 % - Accent1 2 2 6 2 4 3" xfId="17743"/>
    <cellStyle name="40 % - Accent1 2 2 6 2 5" xfId="4381"/>
    <cellStyle name="40 % - Accent1 2 2 6 2 5 2" xfId="10669"/>
    <cellStyle name="40 % - Accent1 2 2 6 2 5 2 2" xfId="24813"/>
    <cellStyle name="40 % - Accent1 2 2 6 2 5 3" xfId="18528"/>
    <cellStyle name="40 % - Accent1 2 2 6 2 6" xfId="5170"/>
    <cellStyle name="40 % - Accent1 2 2 6 2 6 2" xfId="11458"/>
    <cellStyle name="40 % - Accent1 2 2 6 2 6 2 2" xfId="25602"/>
    <cellStyle name="40 % - Accent1 2 2 6 2 6 3" xfId="19317"/>
    <cellStyle name="40 % - Accent1 2 2 6 2 7" xfId="5959"/>
    <cellStyle name="40 % - Accent1 2 2 6 2 7 2" xfId="12244"/>
    <cellStyle name="40 % - Accent1 2 2 6 2 7 2 2" xfId="26388"/>
    <cellStyle name="40 % - Accent1 2 2 6 2 7 3" xfId="20103"/>
    <cellStyle name="40 % - Accent1 2 2 6 2 8" xfId="6745"/>
    <cellStyle name="40 % - Accent1 2 2 6 2 8 2" xfId="13030"/>
    <cellStyle name="40 % - Accent1 2 2 6 2 8 2 2" xfId="27174"/>
    <cellStyle name="40 % - Accent1 2 2 6 2 8 3" xfId="20889"/>
    <cellStyle name="40 % - Accent1 2 2 6 2 9" xfId="7529"/>
    <cellStyle name="40 % - Accent1 2 2 6 2 9 2" xfId="13814"/>
    <cellStyle name="40 % - Accent1 2 2 6 2 9 2 2" xfId="27958"/>
    <cellStyle name="40 % - Accent1 2 2 6 2 9 3" xfId="21673"/>
    <cellStyle name="40 % - Accent1 2 2 6 3" xfId="642"/>
    <cellStyle name="40 % - Accent1 2 2 6 3 10" xfId="2222"/>
    <cellStyle name="40 % - Accent1 2 2 6 3 10 2" xfId="16369"/>
    <cellStyle name="40 % - Accent1 2 2 6 3 11" xfId="14797"/>
    <cellStyle name="40 % - Accent1 2 2 6 3 2" xfId="1432"/>
    <cellStyle name="40 % - Accent1 2 2 6 3 2 2" xfId="9295"/>
    <cellStyle name="40 % - Accent1 2 2 6 3 2 2 2" xfId="23439"/>
    <cellStyle name="40 % - Accent1 2 2 6 3 2 3" xfId="3007"/>
    <cellStyle name="40 % - Accent1 2 2 6 3 2 3 2" xfId="17154"/>
    <cellStyle name="40 % - Accent1 2 2 6 3 2 4" xfId="15582"/>
    <cellStyle name="40 % - Accent1 2 2 6 3 3" xfId="3792"/>
    <cellStyle name="40 % - Accent1 2 2 6 3 3 2" xfId="10080"/>
    <cellStyle name="40 % - Accent1 2 2 6 3 3 2 2" xfId="24224"/>
    <cellStyle name="40 % - Accent1 2 2 6 3 3 3" xfId="17939"/>
    <cellStyle name="40 % - Accent1 2 2 6 3 4" xfId="4577"/>
    <cellStyle name="40 % - Accent1 2 2 6 3 4 2" xfId="10865"/>
    <cellStyle name="40 % - Accent1 2 2 6 3 4 2 2" xfId="25009"/>
    <cellStyle name="40 % - Accent1 2 2 6 3 4 3" xfId="18724"/>
    <cellStyle name="40 % - Accent1 2 2 6 3 5" xfId="5366"/>
    <cellStyle name="40 % - Accent1 2 2 6 3 5 2" xfId="11654"/>
    <cellStyle name="40 % - Accent1 2 2 6 3 5 2 2" xfId="25798"/>
    <cellStyle name="40 % - Accent1 2 2 6 3 5 3" xfId="19513"/>
    <cellStyle name="40 % - Accent1 2 2 6 3 6" xfId="6155"/>
    <cellStyle name="40 % - Accent1 2 2 6 3 6 2" xfId="12440"/>
    <cellStyle name="40 % - Accent1 2 2 6 3 6 2 2" xfId="26584"/>
    <cellStyle name="40 % - Accent1 2 2 6 3 6 3" xfId="20299"/>
    <cellStyle name="40 % - Accent1 2 2 6 3 7" xfId="6941"/>
    <cellStyle name="40 % - Accent1 2 2 6 3 7 2" xfId="13226"/>
    <cellStyle name="40 % - Accent1 2 2 6 3 7 2 2" xfId="27370"/>
    <cellStyle name="40 % - Accent1 2 2 6 3 7 3" xfId="21085"/>
    <cellStyle name="40 % - Accent1 2 2 6 3 8" xfId="7725"/>
    <cellStyle name="40 % - Accent1 2 2 6 3 8 2" xfId="14010"/>
    <cellStyle name="40 % - Accent1 2 2 6 3 8 2 2" xfId="28154"/>
    <cellStyle name="40 % - Accent1 2 2 6 3 8 3" xfId="21869"/>
    <cellStyle name="40 % - Accent1 2 2 6 3 9" xfId="8510"/>
    <cellStyle name="40 % - Accent1 2 2 6 3 9 2" xfId="22654"/>
    <cellStyle name="40 % - Accent1 2 2 6 4" xfId="1040"/>
    <cellStyle name="40 % - Accent1 2 2 6 4 2" xfId="8903"/>
    <cellStyle name="40 % - Accent1 2 2 6 4 2 2" xfId="23047"/>
    <cellStyle name="40 % - Accent1 2 2 6 4 3" xfId="2615"/>
    <cellStyle name="40 % - Accent1 2 2 6 4 3 2" xfId="16762"/>
    <cellStyle name="40 % - Accent1 2 2 6 4 4" xfId="15190"/>
    <cellStyle name="40 % - Accent1 2 2 6 5" xfId="3400"/>
    <cellStyle name="40 % - Accent1 2 2 6 5 2" xfId="9688"/>
    <cellStyle name="40 % - Accent1 2 2 6 5 2 2" xfId="23832"/>
    <cellStyle name="40 % - Accent1 2 2 6 5 3" xfId="17547"/>
    <cellStyle name="40 % - Accent1 2 2 6 6" xfId="4185"/>
    <cellStyle name="40 % - Accent1 2 2 6 6 2" xfId="10473"/>
    <cellStyle name="40 % - Accent1 2 2 6 6 2 2" xfId="24617"/>
    <cellStyle name="40 % - Accent1 2 2 6 6 3" xfId="18332"/>
    <cellStyle name="40 % - Accent1 2 2 6 7" xfId="4974"/>
    <cellStyle name="40 % - Accent1 2 2 6 7 2" xfId="11262"/>
    <cellStyle name="40 % - Accent1 2 2 6 7 2 2" xfId="25406"/>
    <cellStyle name="40 % - Accent1 2 2 6 7 3" xfId="19121"/>
    <cellStyle name="40 % - Accent1 2 2 6 8" xfId="5763"/>
    <cellStyle name="40 % - Accent1 2 2 6 8 2" xfId="12048"/>
    <cellStyle name="40 % - Accent1 2 2 6 8 2 2" xfId="26192"/>
    <cellStyle name="40 % - Accent1 2 2 6 8 3" xfId="19907"/>
    <cellStyle name="40 % - Accent1 2 2 6 9" xfId="6549"/>
    <cellStyle name="40 % - Accent1 2 2 6 9 2" xfId="12834"/>
    <cellStyle name="40 % - Accent1 2 2 6 9 2 2" xfId="26978"/>
    <cellStyle name="40 % - Accent1 2 2 6 9 3" xfId="20693"/>
    <cellStyle name="40 % - Accent1 2 2 7" xfId="273"/>
    <cellStyle name="40 % - Accent1 2 2 7 10" xfId="7361"/>
    <cellStyle name="40 % - Accent1 2 2 7 10 2" xfId="13646"/>
    <cellStyle name="40 % - Accent1 2 2 7 10 2 2" xfId="27790"/>
    <cellStyle name="40 % - Accent1 2 2 7 10 3" xfId="21505"/>
    <cellStyle name="40 % - Accent1 2 2 7 11" xfId="8146"/>
    <cellStyle name="40 % - Accent1 2 2 7 11 2" xfId="22290"/>
    <cellStyle name="40 % - Accent1 2 2 7 12" xfId="1858"/>
    <cellStyle name="40 % - Accent1 2 2 7 12 2" xfId="16005"/>
    <cellStyle name="40 % - Accent1 2 2 7 13" xfId="14433"/>
    <cellStyle name="40 % - Accent1 2 2 7 2" xfId="469"/>
    <cellStyle name="40 % - Accent1 2 2 7 2 10" xfId="8342"/>
    <cellStyle name="40 % - Accent1 2 2 7 2 10 2" xfId="22486"/>
    <cellStyle name="40 % - Accent1 2 2 7 2 11" xfId="2054"/>
    <cellStyle name="40 % - Accent1 2 2 7 2 11 2" xfId="16201"/>
    <cellStyle name="40 % - Accent1 2 2 7 2 12" xfId="14629"/>
    <cellStyle name="40 % - Accent1 2 2 7 2 2" xfId="866"/>
    <cellStyle name="40 % - Accent1 2 2 7 2 2 10" xfId="2446"/>
    <cellStyle name="40 % - Accent1 2 2 7 2 2 10 2" xfId="16593"/>
    <cellStyle name="40 % - Accent1 2 2 7 2 2 11" xfId="15021"/>
    <cellStyle name="40 % - Accent1 2 2 7 2 2 2" xfId="1656"/>
    <cellStyle name="40 % - Accent1 2 2 7 2 2 2 2" xfId="9519"/>
    <cellStyle name="40 % - Accent1 2 2 7 2 2 2 2 2" xfId="23663"/>
    <cellStyle name="40 % - Accent1 2 2 7 2 2 2 3" xfId="3231"/>
    <cellStyle name="40 % - Accent1 2 2 7 2 2 2 3 2" xfId="17378"/>
    <cellStyle name="40 % - Accent1 2 2 7 2 2 2 4" xfId="15806"/>
    <cellStyle name="40 % - Accent1 2 2 7 2 2 3" xfId="4016"/>
    <cellStyle name="40 % - Accent1 2 2 7 2 2 3 2" xfId="10304"/>
    <cellStyle name="40 % - Accent1 2 2 7 2 2 3 2 2" xfId="24448"/>
    <cellStyle name="40 % - Accent1 2 2 7 2 2 3 3" xfId="18163"/>
    <cellStyle name="40 % - Accent1 2 2 7 2 2 4" xfId="4801"/>
    <cellStyle name="40 % - Accent1 2 2 7 2 2 4 2" xfId="11089"/>
    <cellStyle name="40 % - Accent1 2 2 7 2 2 4 2 2" xfId="25233"/>
    <cellStyle name="40 % - Accent1 2 2 7 2 2 4 3" xfId="18948"/>
    <cellStyle name="40 % - Accent1 2 2 7 2 2 5" xfId="5590"/>
    <cellStyle name="40 % - Accent1 2 2 7 2 2 5 2" xfId="11878"/>
    <cellStyle name="40 % - Accent1 2 2 7 2 2 5 2 2" xfId="26022"/>
    <cellStyle name="40 % - Accent1 2 2 7 2 2 5 3" xfId="19737"/>
    <cellStyle name="40 % - Accent1 2 2 7 2 2 6" xfId="6379"/>
    <cellStyle name="40 % - Accent1 2 2 7 2 2 6 2" xfId="12664"/>
    <cellStyle name="40 % - Accent1 2 2 7 2 2 6 2 2" xfId="26808"/>
    <cellStyle name="40 % - Accent1 2 2 7 2 2 6 3" xfId="20523"/>
    <cellStyle name="40 % - Accent1 2 2 7 2 2 7" xfId="7165"/>
    <cellStyle name="40 % - Accent1 2 2 7 2 2 7 2" xfId="13450"/>
    <cellStyle name="40 % - Accent1 2 2 7 2 2 7 2 2" xfId="27594"/>
    <cellStyle name="40 % - Accent1 2 2 7 2 2 7 3" xfId="21309"/>
    <cellStyle name="40 % - Accent1 2 2 7 2 2 8" xfId="7949"/>
    <cellStyle name="40 % - Accent1 2 2 7 2 2 8 2" xfId="14234"/>
    <cellStyle name="40 % - Accent1 2 2 7 2 2 8 2 2" xfId="28378"/>
    <cellStyle name="40 % - Accent1 2 2 7 2 2 8 3" xfId="22093"/>
    <cellStyle name="40 % - Accent1 2 2 7 2 2 9" xfId="8734"/>
    <cellStyle name="40 % - Accent1 2 2 7 2 2 9 2" xfId="22878"/>
    <cellStyle name="40 % - Accent1 2 2 7 2 3" xfId="1264"/>
    <cellStyle name="40 % - Accent1 2 2 7 2 3 2" xfId="9127"/>
    <cellStyle name="40 % - Accent1 2 2 7 2 3 2 2" xfId="23271"/>
    <cellStyle name="40 % - Accent1 2 2 7 2 3 3" xfId="2839"/>
    <cellStyle name="40 % - Accent1 2 2 7 2 3 3 2" xfId="16986"/>
    <cellStyle name="40 % - Accent1 2 2 7 2 3 4" xfId="15414"/>
    <cellStyle name="40 % - Accent1 2 2 7 2 4" xfId="3624"/>
    <cellStyle name="40 % - Accent1 2 2 7 2 4 2" xfId="9912"/>
    <cellStyle name="40 % - Accent1 2 2 7 2 4 2 2" xfId="24056"/>
    <cellStyle name="40 % - Accent1 2 2 7 2 4 3" xfId="17771"/>
    <cellStyle name="40 % - Accent1 2 2 7 2 5" xfId="4409"/>
    <cellStyle name="40 % - Accent1 2 2 7 2 5 2" xfId="10697"/>
    <cellStyle name="40 % - Accent1 2 2 7 2 5 2 2" xfId="24841"/>
    <cellStyle name="40 % - Accent1 2 2 7 2 5 3" xfId="18556"/>
    <cellStyle name="40 % - Accent1 2 2 7 2 6" xfId="5198"/>
    <cellStyle name="40 % - Accent1 2 2 7 2 6 2" xfId="11486"/>
    <cellStyle name="40 % - Accent1 2 2 7 2 6 2 2" xfId="25630"/>
    <cellStyle name="40 % - Accent1 2 2 7 2 6 3" xfId="19345"/>
    <cellStyle name="40 % - Accent1 2 2 7 2 7" xfId="5987"/>
    <cellStyle name="40 % - Accent1 2 2 7 2 7 2" xfId="12272"/>
    <cellStyle name="40 % - Accent1 2 2 7 2 7 2 2" xfId="26416"/>
    <cellStyle name="40 % - Accent1 2 2 7 2 7 3" xfId="20131"/>
    <cellStyle name="40 % - Accent1 2 2 7 2 8" xfId="6773"/>
    <cellStyle name="40 % - Accent1 2 2 7 2 8 2" xfId="13058"/>
    <cellStyle name="40 % - Accent1 2 2 7 2 8 2 2" xfId="27202"/>
    <cellStyle name="40 % - Accent1 2 2 7 2 8 3" xfId="20917"/>
    <cellStyle name="40 % - Accent1 2 2 7 2 9" xfId="7557"/>
    <cellStyle name="40 % - Accent1 2 2 7 2 9 2" xfId="13842"/>
    <cellStyle name="40 % - Accent1 2 2 7 2 9 2 2" xfId="27986"/>
    <cellStyle name="40 % - Accent1 2 2 7 2 9 3" xfId="21701"/>
    <cellStyle name="40 % - Accent1 2 2 7 3" xfId="670"/>
    <cellStyle name="40 % - Accent1 2 2 7 3 10" xfId="2250"/>
    <cellStyle name="40 % - Accent1 2 2 7 3 10 2" xfId="16397"/>
    <cellStyle name="40 % - Accent1 2 2 7 3 11" xfId="14825"/>
    <cellStyle name="40 % - Accent1 2 2 7 3 2" xfId="1460"/>
    <cellStyle name="40 % - Accent1 2 2 7 3 2 2" xfId="9323"/>
    <cellStyle name="40 % - Accent1 2 2 7 3 2 2 2" xfId="23467"/>
    <cellStyle name="40 % - Accent1 2 2 7 3 2 3" xfId="3035"/>
    <cellStyle name="40 % - Accent1 2 2 7 3 2 3 2" xfId="17182"/>
    <cellStyle name="40 % - Accent1 2 2 7 3 2 4" xfId="15610"/>
    <cellStyle name="40 % - Accent1 2 2 7 3 3" xfId="3820"/>
    <cellStyle name="40 % - Accent1 2 2 7 3 3 2" xfId="10108"/>
    <cellStyle name="40 % - Accent1 2 2 7 3 3 2 2" xfId="24252"/>
    <cellStyle name="40 % - Accent1 2 2 7 3 3 3" xfId="17967"/>
    <cellStyle name="40 % - Accent1 2 2 7 3 4" xfId="4605"/>
    <cellStyle name="40 % - Accent1 2 2 7 3 4 2" xfId="10893"/>
    <cellStyle name="40 % - Accent1 2 2 7 3 4 2 2" xfId="25037"/>
    <cellStyle name="40 % - Accent1 2 2 7 3 4 3" xfId="18752"/>
    <cellStyle name="40 % - Accent1 2 2 7 3 5" xfId="5394"/>
    <cellStyle name="40 % - Accent1 2 2 7 3 5 2" xfId="11682"/>
    <cellStyle name="40 % - Accent1 2 2 7 3 5 2 2" xfId="25826"/>
    <cellStyle name="40 % - Accent1 2 2 7 3 5 3" xfId="19541"/>
    <cellStyle name="40 % - Accent1 2 2 7 3 6" xfId="6183"/>
    <cellStyle name="40 % - Accent1 2 2 7 3 6 2" xfId="12468"/>
    <cellStyle name="40 % - Accent1 2 2 7 3 6 2 2" xfId="26612"/>
    <cellStyle name="40 % - Accent1 2 2 7 3 6 3" xfId="20327"/>
    <cellStyle name="40 % - Accent1 2 2 7 3 7" xfId="6969"/>
    <cellStyle name="40 % - Accent1 2 2 7 3 7 2" xfId="13254"/>
    <cellStyle name="40 % - Accent1 2 2 7 3 7 2 2" xfId="27398"/>
    <cellStyle name="40 % - Accent1 2 2 7 3 7 3" xfId="21113"/>
    <cellStyle name="40 % - Accent1 2 2 7 3 8" xfId="7753"/>
    <cellStyle name="40 % - Accent1 2 2 7 3 8 2" xfId="14038"/>
    <cellStyle name="40 % - Accent1 2 2 7 3 8 2 2" xfId="28182"/>
    <cellStyle name="40 % - Accent1 2 2 7 3 8 3" xfId="21897"/>
    <cellStyle name="40 % - Accent1 2 2 7 3 9" xfId="8538"/>
    <cellStyle name="40 % - Accent1 2 2 7 3 9 2" xfId="22682"/>
    <cellStyle name="40 % - Accent1 2 2 7 4" xfId="1068"/>
    <cellStyle name="40 % - Accent1 2 2 7 4 2" xfId="8931"/>
    <cellStyle name="40 % - Accent1 2 2 7 4 2 2" xfId="23075"/>
    <cellStyle name="40 % - Accent1 2 2 7 4 3" xfId="2643"/>
    <cellStyle name="40 % - Accent1 2 2 7 4 3 2" xfId="16790"/>
    <cellStyle name="40 % - Accent1 2 2 7 4 4" xfId="15218"/>
    <cellStyle name="40 % - Accent1 2 2 7 5" xfId="3428"/>
    <cellStyle name="40 % - Accent1 2 2 7 5 2" xfId="9716"/>
    <cellStyle name="40 % - Accent1 2 2 7 5 2 2" xfId="23860"/>
    <cellStyle name="40 % - Accent1 2 2 7 5 3" xfId="17575"/>
    <cellStyle name="40 % - Accent1 2 2 7 6" xfId="4213"/>
    <cellStyle name="40 % - Accent1 2 2 7 6 2" xfId="10501"/>
    <cellStyle name="40 % - Accent1 2 2 7 6 2 2" xfId="24645"/>
    <cellStyle name="40 % - Accent1 2 2 7 6 3" xfId="18360"/>
    <cellStyle name="40 % - Accent1 2 2 7 7" xfId="5002"/>
    <cellStyle name="40 % - Accent1 2 2 7 7 2" xfId="11290"/>
    <cellStyle name="40 % - Accent1 2 2 7 7 2 2" xfId="25434"/>
    <cellStyle name="40 % - Accent1 2 2 7 7 3" xfId="19149"/>
    <cellStyle name="40 % - Accent1 2 2 7 8" xfId="5791"/>
    <cellStyle name="40 % - Accent1 2 2 7 8 2" xfId="12076"/>
    <cellStyle name="40 % - Accent1 2 2 7 8 2 2" xfId="26220"/>
    <cellStyle name="40 % - Accent1 2 2 7 8 3" xfId="19935"/>
    <cellStyle name="40 % - Accent1 2 2 7 9" xfId="6577"/>
    <cellStyle name="40 % - Accent1 2 2 7 9 2" xfId="12862"/>
    <cellStyle name="40 % - Accent1 2 2 7 9 2 2" xfId="27006"/>
    <cellStyle name="40 % - Accent1 2 2 7 9 3" xfId="20721"/>
    <cellStyle name="40 % - Accent1 2 2 8" xfId="301"/>
    <cellStyle name="40 % - Accent1 2 2 8 10" xfId="8174"/>
    <cellStyle name="40 % - Accent1 2 2 8 10 2" xfId="22318"/>
    <cellStyle name="40 % - Accent1 2 2 8 11" xfId="1886"/>
    <cellStyle name="40 % - Accent1 2 2 8 11 2" xfId="16033"/>
    <cellStyle name="40 % - Accent1 2 2 8 12" xfId="14461"/>
    <cellStyle name="40 % - Accent1 2 2 8 2" xfId="698"/>
    <cellStyle name="40 % - Accent1 2 2 8 2 10" xfId="2278"/>
    <cellStyle name="40 % - Accent1 2 2 8 2 10 2" xfId="16425"/>
    <cellStyle name="40 % - Accent1 2 2 8 2 11" xfId="14853"/>
    <cellStyle name="40 % - Accent1 2 2 8 2 2" xfId="1488"/>
    <cellStyle name="40 % - Accent1 2 2 8 2 2 2" xfId="9351"/>
    <cellStyle name="40 % - Accent1 2 2 8 2 2 2 2" xfId="23495"/>
    <cellStyle name="40 % - Accent1 2 2 8 2 2 3" xfId="3063"/>
    <cellStyle name="40 % - Accent1 2 2 8 2 2 3 2" xfId="17210"/>
    <cellStyle name="40 % - Accent1 2 2 8 2 2 4" xfId="15638"/>
    <cellStyle name="40 % - Accent1 2 2 8 2 3" xfId="3848"/>
    <cellStyle name="40 % - Accent1 2 2 8 2 3 2" xfId="10136"/>
    <cellStyle name="40 % - Accent1 2 2 8 2 3 2 2" xfId="24280"/>
    <cellStyle name="40 % - Accent1 2 2 8 2 3 3" xfId="17995"/>
    <cellStyle name="40 % - Accent1 2 2 8 2 4" xfId="4633"/>
    <cellStyle name="40 % - Accent1 2 2 8 2 4 2" xfId="10921"/>
    <cellStyle name="40 % - Accent1 2 2 8 2 4 2 2" xfId="25065"/>
    <cellStyle name="40 % - Accent1 2 2 8 2 4 3" xfId="18780"/>
    <cellStyle name="40 % - Accent1 2 2 8 2 5" xfId="5422"/>
    <cellStyle name="40 % - Accent1 2 2 8 2 5 2" xfId="11710"/>
    <cellStyle name="40 % - Accent1 2 2 8 2 5 2 2" xfId="25854"/>
    <cellStyle name="40 % - Accent1 2 2 8 2 5 3" xfId="19569"/>
    <cellStyle name="40 % - Accent1 2 2 8 2 6" xfId="6211"/>
    <cellStyle name="40 % - Accent1 2 2 8 2 6 2" xfId="12496"/>
    <cellStyle name="40 % - Accent1 2 2 8 2 6 2 2" xfId="26640"/>
    <cellStyle name="40 % - Accent1 2 2 8 2 6 3" xfId="20355"/>
    <cellStyle name="40 % - Accent1 2 2 8 2 7" xfId="6997"/>
    <cellStyle name="40 % - Accent1 2 2 8 2 7 2" xfId="13282"/>
    <cellStyle name="40 % - Accent1 2 2 8 2 7 2 2" xfId="27426"/>
    <cellStyle name="40 % - Accent1 2 2 8 2 7 3" xfId="21141"/>
    <cellStyle name="40 % - Accent1 2 2 8 2 8" xfId="7781"/>
    <cellStyle name="40 % - Accent1 2 2 8 2 8 2" xfId="14066"/>
    <cellStyle name="40 % - Accent1 2 2 8 2 8 2 2" xfId="28210"/>
    <cellStyle name="40 % - Accent1 2 2 8 2 8 3" xfId="21925"/>
    <cellStyle name="40 % - Accent1 2 2 8 2 9" xfId="8566"/>
    <cellStyle name="40 % - Accent1 2 2 8 2 9 2" xfId="22710"/>
    <cellStyle name="40 % - Accent1 2 2 8 3" xfId="1096"/>
    <cellStyle name="40 % - Accent1 2 2 8 3 2" xfId="8959"/>
    <cellStyle name="40 % - Accent1 2 2 8 3 2 2" xfId="23103"/>
    <cellStyle name="40 % - Accent1 2 2 8 3 3" xfId="2671"/>
    <cellStyle name="40 % - Accent1 2 2 8 3 3 2" xfId="16818"/>
    <cellStyle name="40 % - Accent1 2 2 8 3 4" xfId="15246"/>
    <cellStyle name="40 % - Accent1 2 2 8 4" xfId="3456"/>
    <cellStyle name="40 % - Accent1 2 2 8 4 2" xfId="9744"/>
    <cellStyle name="40 % - Accent1 2 2 8 4 2 2" xfId="23888"/>
    <cellStyle name="40 % - Accent1 2 2 8 4 3" xfId="17603"/>
    <cellStyle name="40 % - Accent1 2 2 8 5" xfId="4241"/>
    <cellStyle name="40 % - Accent1 2 2 8 5 2" xfId="10529"/>
    <cellStyle name="40 % - Accent1 2 2 8 5 2 2" xfId="24673"/>
    <cellStyle name="40 % - Accent1 2 2 8 5 3" xfId="18388"/>
    <cellStyle name="40 % - Accent1 2 2 8 6" xfId="5030"/>
    <cellStyle name="40 % - Accent1 2 2 8 6 2" xfId="11318"/>
    <cellStyle name="40 % - Accent1 2 2 8 6 2 2" xfId="25462"/>
    <cellStyle name="40 % - Accent1 2 2 8 6 3" xfId="19177"/>
    <cellStyle name="40 % - Accent1 2 2 8 7" xfId="5819"/>
    <cellStyle name="40 % - Accent1 2 2 8 7 2" xfId="12104"/>
    <cellStyle name="40 % - Accent1 2 2 8 7 2 2" xfId="26248"/>
    <cellStyle name="40 % - Accent1 2 2 8 7 3" xfId="19963"/>
    <cellStyle name="40 % - Accent1 2 2 8 8" xfId="6605"/>
    <cellStyle name="40 % - Accent1 2 2 8 8 2" xfId="12890"/>
    <cellStyle name="40 % - Accent1 2 2 8 8 2 2" xfId="27034"/>
    <cellStyle name="40 % - Accent1 2 2 8 8 3" xfId="20749"/>
    <cellStyle name="40 % - Accent1 2 2 8 9" xfId="7389"/>
    <cellStyle name="40 % - Accent1 2 2 8 9 2" xfId="13674"/>
    <cellStyle name="40 % - Accent1 2 2 8 9 2 2" xfId="27818"/>
    <cellStyle name="40 % - Accent1 2 2 8 9 3" xfId="21533"/>
    <cellStyle name="40 % - Accent1 2 2 9" xfId="502"/>
    <cellStyle name="40 % - Accent1 2 2 9 10" xfId="2082"/>
    <cellStyle name="40 % - Accent1 2 2 9 10 2" xfId="16229"/>
    <cellStyle name="40 % - Accent1 2 2 9 11" xfId="14657"/>
    <cellStyle name="40 % - Accent1 2 2 9 2" xfId="1292"/>
    <cellStyle name="40 % - Accent1 2 2 9 2 2" xfId="9155"/>
    <cellStyle name="40 % - Accent1 2 2 9 2 2 2" xfId="23299"/>
    <cellStyle name="40 % - Accent1 2 2 9 2 3" xfId="2867"/>
    <cellStyle name="40 % - Accent1 2 2 9 2 3 2" xfId="17014"/>
    <cellStyle name="40 % - Accent1 2 2 9 2 4" xfId="15442"/>
    <cellStyle name="40 % - Accent1 2 2 9 3" xfId="3652"/>
    <cellStyle name="40 % - Accent1 2 2 9 3 2" xfId="9940"/>
    <cellStyle name="40 % - Accent1 2 2 9 3 2 2" xfId="24084"/>
    <cellStyle name="40 % - Accent1 2 2 9 3 3" xfId="17799"/>
    <cellStyle name="40 % - Accent1 2 2 9 4" xfId="4437"/>
    <cellStyle name="40 % - Accent1 2 2 9 4 2" xfId="10725"/>
    <cellStyle name="40 % - Accent1 2 2 9 4 2 2" xfId="24869"/>
    <cellStyle name="40 % - Accent1 2 2 9 4 3" xfId="18584"/>
    <cellStyle name="40 % - Accent1 2 2 9 5" xfId="5226"/>
    <cellStyle name="40 % - Accent1 2 2 9 5 2" xfId="11514"/>
    <cellStyle name="40 % - Accent1 2 2 9 5 2 2" xfId="25658"/>
    <cellStyle name="40 % - Accent1 2 2 9 5 3" xfId="19373"/>
    <cellStyle name="40 % - Accent1 2 2 9 6" xfId="6015"/>
    <cellStyle name="40 % - Accent1 2 2 9 6 2" xfId="12300"/>
    <cellStyle name="40 % - Accent1 2 2 9 6 2 2" xfId="26444"/>
    <cellStyle name="40 % - Accent1 2 2 9 6 3" xfId="20159"/>
    <cellStyle name="40 % - Accent1 2 2 9 7" xfId="6801"/>
    <cellStyle name="40 % - Accent1 2 2 9 7 2" xfId="13086"/>
    <cellStyle name="40 % - Accent1 2 2 9 7 2 2" xfId="27230"/>
    <cellStyle name="40 % - Accent1 2 2 9 7 3" xfId="20945"/>
    <cellStyle name="40 % - Accent1 2 2 9 8" xfId="7585"/>
    <cellStyle name="40 % - Accent1 2 2 9 8 2" xfId="13870"/>
    <cellStyle name="40 % - Accent1 2 2 9 8 2 2" xfId="28014"/>
    <cellStyle name="40 % - Accent1 2 2 9 8 3" xfId="21729"/>
    <cellStyle name="40 % - Accent1 2 2 9 9" xfId="8370"/>
    <cellStyle name="40 % - Accent1 2 2 9 9 2" xfId="22514"/>
    <cellStyle name="40 % - Accent1 2 20" xfId="14251"/>
    <cellStyle name="40 % - Accent1 2 3" xfId="118"/>
    <cellStyle name="40 % - Accent1 2 3 10" xfId="7207"/>
    <cellStyle name="40 % - Accent1 2 3 10 2" xfId="13492"/>
    <cellStyle name="40 % - Accent1 2 3 10 2 2" xfId="27636"/>
    <cellStyle name="40 % - Accent1 2 3 10 3" xfId="21351"/>
    <cellStyle name="40 % - Accent1 2 3 11" xfId="7992"/>
    <cellStyle name="40 % - Accent1 2 3 11 2" xfId="22136"/>
    <cellStyle name="40 % - Accent1 2 3 12" xfId="1704"/>
    <cellStyle name="40 % - Accent1 2 3 12 2" xfId="15851"/>
    <cellStyle name="40 % - Accent1 2 3 13" xfId="14279"/>
    <cellStyle name="40 % - Accent1 2 3 2" xfId="315"/>
    <cellStyle name="40 % - Accent1 2 3 2 10" xfId="8188"/>
    <cellStyle name="40 % - Accent1 2 3 2 10 2" xfId="22332"/>
    <cellStyle name="40 % - Accent1 2 3 2 11" xfId="1900"/>
    <cellStyle name="40 % - Accent1 2 3 2 11 2" xfId="16047"/>
    <cellStyle name="40 % - Accent1 2 3 2 12" xfId="14475"/>
    <cellStyle name="40 % - Accent1 2 3 2 2" xfId="712"/>
    <cellStyle name="40 % - Accent1 2 3 2 2 10" xfId="2292"/>
    <cellStyle name="40 % - Accent1 2 3 2 2 10 2" xfId="16439"/>
    <cellStyle name="40 % - Accent1 2 3 2 2 11" xfId="14867"/>
    <cellStyle name="40 % - Accent1 2 3 2 2 2" xfId="1502"/>
    <cellStyle name="40 % - Accent1 2 3 2 2 2 2" xfId="9365"/>
    <cellStyle name="40 % - Accent1 2 3 2 2 2 2 2" xfId="23509"/>
    <cellStyle name="40 % - Accent1 2 3 2 2 2 3" xfId="3077"/>
    <cellStyle name="40 % - Accent1 2 3 2 2 2 3 2" xfId="17224"/>
    <cellStyle name="40 % - Accent1 2 3 2 2 2 4" xfId="15652"/>
    <cellStyle name="40 % - Accent1 2 3 2 2 3" xfId="3862"/>
    <cellStyle name="40 % - Accent1 2 3 2 2 3 2" xfId="10150"/>
    <cellStyle name="40 % - Accent1 2 3 2 2 3 2 2" xfId="24294"/>
    <cellStyle name="40 % - Accent1 2 3 2 2 3 3" xfId="18009"/>
    <cellStyle name="40 % - Accent1 2 3 2 2 4" xfId="4647"/>
    <cellStyle name="40 % - Accent1 2 3 2 2 4 2" xfId="10935"/>
    <cellStyle name="40 % - Accent1 2 3 2 2 4 2 2" xfId="25079"/>
    <cellStyle name="40 % - Accent1 2 3 2 2 4 3" xfId="18794"/>
    <cellStyle name="40 % - Accent1 2 3 2 2 5" xfId="5436"/>
    <cellStyle name="40 % - Accent1 2 3 2 2 5 2" xfId="11724"/>
    <cellStyle name="40 % - Accent1 2 3 2 2 5 2 2" xfId="25868"/>
    <cellStyle name="40 % - Accent1 2 3 2 2 5 3" xfId="19583"/>
    <cellStyle name="40 % - Accent1 2 3 2 2 6" xfId="6225"/>
    <cellStyle name="40 % - Accent1 2 3 2 2 6 2" xfId="12510"/>
    <cellStyle name="40 % - Accent1 2 3 2 2 6 2 2" xfId="26654"/>
    <cellStyle name="40 % - Accent1 2 3 2 2 6 3" xfId="20369"/>
    <cellStyle name="40 % - Accent1 2 3 2 2 7" xfId="7011"/>
    <cellStyle name="40 % - Accent1 2 3 2 2 7 2" xfId="13296"/>
    <cellStyle name="40 % - Accent1 2 3 2 2 7 2 2" xfId="27440"/>
    <cellStyle name="40 % - Accent1 2 3 2 2 7 3" xfId="21155"/>
    <cellStyle name="40 % - Accent1 2 3 2 2 8" xfId="7795"/>
    <cellStyle name="40 % - Accent1 2 3 2 2 8 2" xfId="14080"/>
    <cellStyle name="40 % - Accent1 2 3 2 2 8 2 2" xfId="28224"/>
    <cellStyle name="40 % - Accent1 2 3 2 2 8 3" xfId="21939"/>
    <cellStyle name="40 % - Accent1 2 3 2 2 9" xfId="8580"/>
    <cellStyle name="40 % - Accent1 2 3 2 2 9 2" xfId="22724"/>
    <cellStyle name="40 % - Accent1 2 3 2 3" xfId="1110"/>
    <cellStyle name="40 % - Accent1 2 3 2 3 2" xfId="8973"/>
    <cellStyle name="40 % - Accent1 2 3 2 3 2 2" xfId="23117"/>
    <cellStyle name="40 % - Accent1 2 3 2 3 3" xfId="2685"/>
    <cellStyle name="40 % - Accent1 2 3 2 3 3 2" xfId="16832"/>
    <cellStyle name="40 % - Accent1 2 3 2 3 4" xfId="15260"/>
    <cellStyle name="40 % - Accent1 2 3 2 4" xfId="3470"/>
    <cellStyle name="40 % - Accent1 2 3 2 4 2" xfId="9758"/>
    <cellStyle name="40 % - Accent1 2 3 2 4 2 2" xfId="23902"/>
    <cellStyle name="40 % - Accent1 2 3 2 4 3" xfId="17617"/>
    <cellStyle name="40 % - Accent1 2 3 2 5" xfId="4255"/>
    <cellStyle name="40 % - Accent1 2 3 2 5 2" xfId="10543"/>
    <cellStyle name="40 % - Accent1 2 3 2 5 2 2" xfId="24687"/>
    <cellStyle name="40 % - Accent1 2 3 2 5 3" xfId="18402"/>
    <cellStyle name="40 % - Accent1 2 3 2 6" xfId="5044"/>
    <cellStyle name="40 % - Accent1 2 3 2 6 2" xfId="11332"/>
    <cellStyle name="40 % - Accent1 2 3 2 6 2 2" xfId="25476"/>
    <cellStyle name="40 % - Accent1 2 3 2 6 3" xfId="19191"/>
    <cellStyle name="40 % - Accent1 2 3 2 7" xfId="5833"/>
    <cellStyle name="40 % - Accent1 2 3 2 7 2" xfId="12118"/>
    <cellStyle name="40 % - Accent1 2 3 2 7 2 2" xfId="26262"/>
    <cellStyle name="40 % - Accent1 2 3 2 7 3" xfId="19977"/>
    <cellStyle name="40 % - Accent1 2 3 2 8" xfId="6619"/>
    <cellStyle name="40 % - Accent1 2 3 2 8 2" xfId="12904"/>
    <cellStyle name="40 % - Accent1 2 3 2 8 2 2" xfId="27048"/>
    <cellStyle name="40 % - Accent1 2 3 2 8 3" xfId="20763"/>
    <cellStyle name="40 % - Accent1 2 3 2 9" xfId="7403"/>
    <cellStyle name="40 % - Accent1 2 3 2 9 2" xfId="13688"/>
    <cellStyle name="40 % - Accent1 2 3 2 9 2 2" xfId="27832"/>
    <cellStyle name="40 % - Accent1 2 3 2 9 3" xfId="21547"/>
    <cellStyle name="40 % - Accent1 2 3 3" xfId="516"/>
    <cellStyle name="40 % - Accent1 2 3 3 10" xfId="2096"/>
    <cellStyle name="40 % - Accent1 2 3 3 10 2" xfId="16243"/>
    <cellStyle name="40 % - Accent1 2 3 3 11" xfId="14671"/>
    <cellStyle name="40 % - Accent1 2 3 3 2" xfId="1306"/>
    <cellStyle name="40 % - Accent1 2 3 3 2 2" xfId="9169"/>
    <cellStyle name="40 % - Accent1 2 3 3 2 2 2" xfId="23313"/>
    <cellStyle name="40 % - Accent1 2 3 3 2 3" xfId="2881"/>
    <cellStyle name="40 % - Accent1 2 3 3 2 3 2" xfId="17028"/>
    <cellStyle name="40 % - Accent1 2 3 3 2 4" xfId="15456"/>
    <cellStyle name="40 % - Accent1 2 3 3 3" xfId="3666"/>
    <cellStyle name="40 % - Accent1 2 3 3 3 2" xfId="9954"/>
    <cellStyle name="40 % - Accent1 2 3 3 3 2 2" xfId="24098"/>
    <cellStyle name="40 % - Accent1 2 3 3 3 3" xfId="17813"/>
    <cellStyle name="40 % - Accent1 2 3 3 4" xfId="4451"/>
    <cellStyle name="40 % - Accent1 2 3 3 4 2" xfId="10739"/>
    <cellStyle name="40 % - Accent1 2 3 3 4 2 2" xfId="24883"/>
    <cellStyle name="40 % - Accent1 2 3 3 4 3" xfId="18598"/>
    <cellStyle name="40 % - Accent1 2 3 3 5" xfId="5240"/>
    <cellStyle name="40 % - Accent1 2 3 3 5 2" xfId="11528"/>
    <cellStyle name="40 % - Accent1 2 3 3 5 2 2" xfId="25672"/>
    <cellStyle name="40 % - Accent1 2 3 3 5 3" xfId="19387"/>
    <cellStyle name="40 % - Accent1 2 3 3 6" xfId="6029"/>
    <cellStyle name="40 % - Accent1 2 3 3 6 2" xfId="12314"/>
    <cellStyle name="40 % - Accent1 2 3 3 6 2 2" xfId="26458"/>
    <cellStyle name="40 % - Accent1 2 3 3 6 3" xfId="20173"/>
    <cellStyle name="40 % - Accent1 2 3 3 7" xfId="6815"/>
    <cellStyle name="40 % - Accent1 2 3 3 7 2" xfId="13100"/>
    <cellStyle name="40 % - Accent1 2 3 3 7 2 2" xfId="27244"/>
    <cellStyle name="40 % - Accent1 2 3 3 7 3" xfId="20959"/>
    <cellStyle name="40 % - Accent1 2 3 3 8" xfId="7599"/>
    <cellStyle name="40 % - Accent1 2 3 3 8 2" xfId="13884"/>
    <cellStyle name="40 % - Accent1 2 3 3 8 2 2" xfId="28028"/>
    <cellStyle name="40 % - Accent1 2 3 3 8 3" xfId="21743"/>
    <cellStyle name="40 % - Accent1 2 3 3 9" xfId="8384"/>
    <cellStyle name="40 % - Accent1 2 3 3 9 2" xfId="22528"/>
    <cellStyle name="40 % - Accent1 2 3 4" xfId="914"/>
    <cellStyle name="40 % - Accent1 2 3 4 2" xfId="8777"/>
    <cellStyle name="40 % - Accent1 2 3 4 2 2" xfId="22921"/>
    <cellStyle name="40 % - Accent1 2 3 4 3" xfId="2489"/>
    <cellStyle name="40 % - Accent1 2 3 4 3 2" xfId="16636"/>
    <cellStyle name="40 % - Accent1 2 3 4 4" xfId="15064"/>
    <cellStyle name="40 % - Accent1 2 3 5" xfId="3274"/>
    <cellStyle name="40 % - Accent1 2 3 5 2" xfId="9562"/>
    <cellStyle name="40 % - Accent1 2 3 5 2 2" xfId="23706"/>
    <cellStyle name="40 % - Accent1 2 3 5 3" xfId="17421"/>
    <cellStyle name="40 % - Accent1 2 3 6" xfId="4059"/>
    <cellStyle name="40 % - Accent1 2 3 6 2" xfId="10347"/>
    <cellStyle name="40 % - Accent1 2 3 6 2 2" xfId="24491"/>
    <cellStyle name="40 % - Accent1 2 3 6 3" xfId="18206"/>
    <cellStyle name="40 % - Accent1 2 3 7" xfId="4848"/>
    <cellStyle name="40 % - Accent1 2 3 7 2" xfId="11136"/>
    <cellStyle name="40 % - Accent1 2 3 7 2 2" xfId="25280"/>
    <cellStyle name="40 % - Accent1 2 3 7 3" xfId="18995"/>
    <cellStyle name="40 % - Accent1 2 3 8" xfId="5637"/>
    <cellStyle name="40 % - Accent1 2 3 8 2" xfId="11922"/>
    <cellStyle name="40 % - Accent1 2 3 8 2 2" xfId="26066"/>
    <cellStyle name="40 % - Accent1 2 3 8 3" xfId="19781"/>
    <cellStyle name="40 % - Accent1 2 3 9" xfId="6423"/>
    <cellStyle name="40 % - Accent1 2 3 9 2" xfId="12708"/>
    <cellStyle name="40 % - Accent1 2 3 9 2 2" xfId="26852"/>
    <cellStyle name="40 % - Accent1 2 3 9 3" xfId="20567"/>
    <cellStyle name="40 % - Accent1 2 4" xfId="147"/>
    <cellStyle name="40 % - Accent1 2 4 10" xfId="7235"/>
    <cellStyle name="40 % - Accent1 2 4 10 2" xfId="13520"/>
    <cellStyle name="40 % - Accent1 2 4 10 2 2" xfId="27664"/>
    <cellStyle name="40 % - Accent1 2 4 10 3" xfId="21379"/>
    <cellStyle name="40 % - Accent1 2 4 11" xfId="8020"/>
    <cellStyle name="40 % - Accent1 2 4 11 2" xfId="22164"/>
    <cellStyle name="40 % - Accent1 2 4 12" xfId="1732"/>
    <cellStyle name="40 % - Accent1 2 4 12 2" xfId="15879"/>
    <cellStyle name="40 % - Accent1 2 4 13" xfId="14307"/>
    <cellStyle name="40 % - Accent1 2 4 2" xfId="343"/>
    <cellStyle name="40 % - Accent1 2 4 2 10" xfId="8216"/>
    <cellStyle name="40 % - Accent1 2 4 2 10 2" xfId="22360"/>
    <cellStyle name="40 % - Accent1 2 4 2 11" xfId="1928"/>
    <cellStyle name="40 % - Accent1 2 4 2 11 2" xfId="16075"/>
    <cellStyle name="40 % - Accent1 2 4 2 12" xfId="14503"/>
    <cellStyle name="40 % - Accent1 2 4 2 2" xfId="740"/>
    <cellStyle name="40 % - Accent1 2 4 2 2 10" xfId="2320"/>
    <cellStyle name="40 % - Accent1 2 4 2 2 10 2" xfId="16467"/>
    <cellStyle name="40 % - Accent1 2 4 2 2 11" xfId="14895"/>
    <cellStyle name="40 % - Accent1 2 4 2 2 2" xfId="1530"/>
    <cellStyle name="40 % - Accent1 2 4 2 2 2 2" xfId="9393"/>
    <cellStyle name="40 % - Accent1 2 4 2 2 2 2 2" xfId="23537"/>
    <cellStyle name="40 % - Accent1 2 4 2 2 2 3" xfId="3105"/>
    <cellStyle name="40 % - Accent1 2 4 2 2 2 3 2" xfId="17252"/>
    <cellStyle name="40 % - Accent1 2 4 2 2 2 4" xfId="15680"/>
    <cellStyle name="40 % - Accent1 2 4 2 2 3" xfId="3890"/>
    <cellStyle name="40 % - Accent1 2 4 2 2 3 2" xfId="10178"/>
    <cellStyle name="40 % - Accent1 2 4 2 2 3 2 2" xfId="24322"/>
    <cellStyle name="40 % - Accent1 2 4 2 2 3 3" xfId="18037"/>
    <cellStyle name="40 % - Accent1 2 4 2 2 4" xfId="4675"/>
    <cellStyle name="40 % - Accent1 2 4 2 2 4 2" xfId="10963"/>
    <cellStyle name="40 % - Accent1 2 4 2 2 4 2 2" xfId="25107"/>
    <cellStyle name="40 % - Accent1 2 4 2 2 4 3" xfId="18822"/>
    <cellStyle name="40 % - Accent1 2 4 2 2 5" xfId="5464"/>
    <cellStyle name="40 % - Accent1 2 4 2 2 5 2" xfId="11752"/>
    <cellStyle name="40 % - Accent1 2 4 2 2 5 2 2" xfId="25896"/>
    <cellStyle name="40 % - Accent1 2 4 2 2 5 3" xfId="19611"/>
    <cellStyle name="40 % - Accent1 2 4 2 2 6" xfId="6253"/>
    <cellStyle name="40 % - Accent1 2 4 2 2 6 2" xfId="12538"/>
    <cellStyle name="40 % - Accent1 2 4 2 2 6 2 2" xfId="26682"/>
    <cellStyle name="40 % - Accent1 2 4 2 2 6 3" xfId="20397"/>
    <cellStyle name="40 % - Accent1 2 4 2 2 7" xfId="7039"/>
    <cellStyle name="40 % - Accent1 2 4 2 2 7 2" xfId="13324"/>
    <cellStyle name="40 % - Accent1 2 4 2 2 7 2 2" xfId="27468"/>
    <cellStyle name="40 % - Accent1 2 4 2 2 7 3" xfId="21183"/>
    <cellStyle name="40 % - Accent1 2 4 2 2 8" xfId="7823"/>
    <cellStyle name="40 % - Accent1 2 4 2 2 8 2" xfId="14108"/>
    <cellStyle name="40 % - Accent1 2 4 2 2 8 2 2" xfId="28252"/>
    <cellStyle name="40 % - Accent1 2 4 2 2 8 3" xfId="21967"/>
    <cellStyle name="40 % - Accent1 2 4 2 2 9" xfId="8608"/>
    <cellStyle name="40 % - Accent1 2 4 2 2 9 2" xfId="22752"/>
    <cellStyle name="40 % - Accent1 2 4 2 3" xfId="1138"/>
    <cellStyle name="40 % - Accent1 2 4 2 3 2" xfId="9001"/>
    <cellStyle name="40 % - Accent1 2 4 2 3 2 2" xfId="23145"/>
    <cellStyle name="40 % - Accent1 2 4 2 3 3" xfId="2713"/>
    <cellStyle name="40 % - Accent1 2 4 2 3 3 2" xfId="16860"/>
    <cellStyle name="40 % - Accent1 2 4 2 3 4" xfId="15288"/>
    <cellStyle name="40 % - Accent1 2 4 2 4" xfId="3498"/>
    <cellStyle name="40 % - Accent1 2 4 2 4 2" xfId="9786"/>
    <cellStyle name="40 % - Accent1 2 4 2 4 2 2" xfId="23930"/>
    <cellStyle name="40 % - Accent1 2 4 2 4 3" xfId="17645"/>
    <cellStyle name="40 % - Accent1 2 4 2 5" xfId="4283"/>
    <cellStyle name="40 % - Accent1 2 4 2 5 2" xfId="10571"/>
    <cellStyle name="40 % - Accent1 2 4 2 5 2 2" xfId="24715"/>
    <cellStyle name="40 % - Accent1 2 4 2 5 3" xfId="18430"/>
    <cellStyle name="40 % - Accent1 2 4 2 6" xfId="5072"/>
    <cellStyle name="40 % - Accent1 2 4 2 6 2" xfId="11360"/>
    <cellStyle name="40 % - Accent1 2 4 2 6 2 2" xfId="25504"/>
    <cellStyle name="40 % - Accent1 2 4 2 6 3" xfId="19219"/>
    <cellStyle name="40 % - Accent1 2 4 2 7" xfId="5861"/>
    <cellStyle name="40 % - Accent1 2 4 2 7 2" xfId="12146"/>
    <cellStyle name="40 % - Accent1 2 4 2 7 2 2" xfId="26290"/>
    <cellStyle name="40 % - Accent1 2 4 2 7 3" xfId="20005"/>
    <cellStyle name="40 % - Accent1 2 4 2 8" xfId="6647"/>
    <cellStyle name="40 % - Accent1 2 4 2 8 2" xfId="12932"/>
    <cellStyle name="40 % - Accent1 2 4 2 8 2 2" xfId="27076"/>
    <cellStyle name="40 % - Accent1 2 4 2 8 3" xfId="20791"/>
    <cellStyle name="40 % - Accent1 2 4 2 9" xfId="7431"/>
    <cellStyle name="40 % - Accent1 2 4 2 9 2" xfId="13716"/>
    <cellStyle name="40 % - Accent1 2 4 2 9 2 2" xfId="27860"/>
    <cellStyle name="40 % - Accent1 2 4 2 9 3" xfId="21575"/>
    <cellStyle name="40 % - Accent1 2 4 3" xfId="544"/>
    <cellStyle name="40 % - Accent1 2 4 3 10" xfId="2124"/>
    <cellStyle name="40 % - Accent1 2 4 3 10 2" xfId="16271"/>
    <cellStyle name="40 % - Accent1 2 4 3 11" xfId="14699"/>
    <cellStyle name="40 % - Accent1 2 4 3 2" xfId="1334"/>
    <cellStyle name="40 % - Accent1 2 4 3 2 2" xfId="9197"/>
    <cellStyle name="40 % - Accent1 2 4 3 2 2 2" xfId="23341"/>
    <cellStyle name="40 % - Accent1 2 4 3 2 3" xfId="2909"/>
    <cellStyle name="40 % - Accent1 2 4 3 2 3 2" xfId="17056"/>
    <cellStyle name="40 % - Accent1 2 4 3 2 4" xfId="15484"/>
    <cellStyle name="40 % - Accent1 2 4 3 3" xfId="3694"/>
    <cellStyle name="40 % - Accent1 2 4 3 3 2" xfId="9982"/>
    <cellStyle name="40 % - Accent1 2 4 3 3 2 2" xfId="24126"/>
    <cellStyle name="40 % - Accent1 2 4 3 3 3" xfId="17841"/>
    <cellStyle name="40 % - Accent1 2 4 3 4" xfId="4479"/>
    <cellStyle name="40 % - Accent1 2 4 3 4 2" xfId="10767"/>
    <cellStyle name="40 % - Accent1 2 4 3 4 2 2" xfId="24911"/>
    <cellStyle name="40 % - Accent1 2 4 3 4 3" xfId="18626"/>
    <cellStyle name="40 % - Accent1 2 4 3 5" xfId="5268"/>
    <cellStyle name="40 % - Accent1 2 4 3 5 2" xfId="11556"/>
    <cellStyle name="40 % - Accent1 2 4 3 5 2 2" xfId="25700"/>
    <cellStyle name="40 % - Accent1 2 4 3 5 3" xfId="19415"/>
    <cellStyle name="40 % - Accent1 2 4 3 6" xfId="6057"/>
    <cellStyle name="40 % - Accent1 2 4 3 6 2" xfId="12342"/>
    <cellStyle name="40 % - Accent1 2 4 3 6 2 2" xfId="26486"/>
    <cellStyle name="40 % - Accent1 2 4 3 6 3" xfId="20201"/>
    <cellStyle name="40 % - Accent1 2 4 3 7" xfId="6843"/>
    <cellStyle name="40 % - Accent1 2 4 3 7 2" xfId="13128"/>
    <cellStyle name="40 % - Accent1 2 4 3 7 2 2" xfId="27272"/>
    <cellStyle name="40 % - Accent1 2 4 3 7 3" xfId="20987"/>
    <cellStyle name="40 % - Accent1 2 4 3 8" xfId="7627"/>
    <cellStyle name="40 % - Accent1 2 4 3 8 2" xfId="13912"/>
    <cellStyle name="40 % - Accent1 2 4 3 8 2 2" xfId="28056"/>
    <cellStyle name="40 % - Accent1 2 4 3 8 3" xfId="21771"/>
    <cellStyle name="40 % - Accent1 2 4 3 9" xfId="8412"/>
    <cellStyle name="40 % - Accent1 2 4 3 9 2" xfId="22556"/>
    <cellStyle name="40 % - Accent1 2 4 4" xfId="942"/>
    <cellStyle name="40 % - Accent1 2 4 4 2" xfId="8805"/>
    <cellStyle name="40 % - Accent1 2 4 4 2 2" xfId="22949"/>
    <cellStyle name="40 % - Accent1 2 4 4 3" xfId="2517"/>
    <cellStyle name="40 % - Accent1 2 4 4 3 2" xfId="16664"/>
    <cellStyle name="40 % - Accent1 2 4 4 4" xfId="15092"/>
    <cellStyle name="40 % - Accent1 2 4 5" xfId="3302"/>
    <cellStyle name="40 % - Accent1 2 4 5 2" xfId="9590"/>
    <cellStyle name="40 % - Accent1 2 4 5 2 2" xfId="23734"/>
    <cellStyle name="40 % - Accent1 2 4 5 3" xfId="17449"/>
    <cellStyle name="40 % - Accent1 2 4 6" xfId="4087"/>
    <cellStyle name="40 % - Accent1 2 4 6 2" xfId="10375"/>
    <cellStyle name="40 % - Accent1 2 4 6 2 2" xfId="24519"/>
    <cellStyle name="40 % - Accent1 2 4 6 3" xfId="18234"/>
    <cellStyle name="40 % - Accent1 2 4 7" xfId="4876"/>
    <cellStyle name="40 % - Accent1 2 4 7 2" xfId="11164"/>
    <cellStyle name="40 % - Accent1 2 4 7 2 2" xfId="25308"/>
    <cellStyle name="40 % - Accent1 2 4 7 3" xfId="19023"/>
    <cellStyle name="40 % - Accent1 2 4 8" xfId="5665"/>
    <cellStyle name="40 % - Accent1 2 4 8 2" xfId="11950"/>
    <cellStyle name="40 % - Accent1 2 4 8 2 2" xfId="26094"/>
    <cellStyle name="40 % - Accent1 2 4 8 3" xfId="19809"/>
    <cellStyle name="40 % - Accent1 2 4 9" xfId="6451"/>
    <cellStyle name="40 % - Accent1 2 4 9 2" xfId="12736"/>
    <cellStyle name="40 % - Accent1 2 4 9 2 2" xfId="26880"/>
    <cellStyle name="40 % - Accent1 2 4 9 3" xfId="20595"/>
    <cellStyle name="40 % - Accent1 2 5" xfId="175"/>
    <cellStyle name="40 % - Accent1 2 5 10" xfId="7263"/>
    <cellStyle name="40 % - Accent1 2 5 10 2" xfId="13548"/>
    <cellStyle name="40 % - Accent1 2 5 10 2 2" xfId="27692"/>
    <cellStyle name="40 % - Accent1 2 5 10 3" xfId="21407"/>
    <cellStyle name="40 % - Accent1 2 5 11" xfId="8048"/>
    <cellStyle name="40 % - Accent1 2 5 11 2" xfId="22192"/>
    <cellStyle name="40 % - Accent1 2 5 12" xfId="1760"/>
    <cellStyle name="40 % - Accent1 2 5 12 2" xfId="15907"/>
    <cellStyle name="40 % - Accent1 2 5 13" xfId="14335"/>
    <cellStyle name="40 % - Accent1 2 5 2" xfId="371"/>
    <cellStyle name="40 % - Accent1 2 5 2 10" xfId="8244"/>
    <cellStyle name="40 % - Accent1 2 5 2 10 2" xfId="22388"/>
    <cellStyle name="40 % - Accent1 2 5 2 11" xfId="1956"/>
    <cellStyle name="40 % - Accent1 2 5 2 11 2" xfId="16103"/>
    <cellStyle name="40 % - Accent1 2 5 2 12" xfId="14531"/>
    <cellStyle name="40 % - Accent1 2 5 2 2" xfId="768"/>
    <cellStyle name="40 % - Accent1 2 5 2 2 10" xfId="2348"/>
    <cellStyle name="40 % - Accent1 2 5 2 2 10 2" xfId="16495"/>
    <cellStyle name="40 % - Accent1 2 5 2 2 11" xfId="14923"/>
    <cellStyle name="40 % - Accent1 2 5 2 2 2" xfId="1558"/>
    <cellStyle name="40 % - Accent1 2 5 2 2 2 2" xfId="9421"/>
    <cellStyle name="40 % - Accent1 2 5 2 2 2 2 2" xfId="23565"/>
    <cellStyle name="40 % - Accent1 2 5 2 2 2 3" xfId="3133"/>
    <cellStyle name="40 % - Accent1 2 5 2 2 2 3 2" xfId="17280"/>
    <cellStyle name="40 % - Accent1 2 5 2 2 2 4" xfId="15708"/>
    <cellStyle name="40 % - Accent1 2 5 2 2 3" xfId="3918"/>
    <cellStyle name="40 % - Accent1 2 5 2 2 3 2" xfId="10206"/>
    <cellStyle name="40 % - Accent1 2 5 2 2 3 2 2" xfId="24350"/>
    <cellStyle name="40 % - Accent1 2 5 2 2 3 3" xfId="18065"/>
    <cellStyle name="40 % - Accent1 2 5 2 2 4" xfId="4703"/>
    <cellStyle name="40 % - Accent1 2 5 2 2 4 2" xfId="10991"/>
    <cellStyle name="40 % - Accent1 2 5 2 2 4 2 2" xfId="25135"/>
    <cellStyle name="40 % - Accent1 2 5 2 2 4 3" xfId="18850"/>
    <cellStyle name="40 % - Accent1 2 5 2 2 5" xfId="5492"/>
    <cellStyle name="40 % - Accent1 2 5 2 2 5 2" xfId="11780"/>
    <cellStyle name="40 % - Accent1 2 5 2 2 5 2 2" xfId="25924"/>
    <cellStyle name="40 % - Accent1 2 5 2 2 5 3" xfId="19639"/>
    <cellStyle name="40 % - Accent1 2 5 2 2 6" xfId="6281"/>
    <cellStyle name="40 % - Accent1 2 5 2 2 6 2" xfId="12566"/>
    <cellStyle name="40 % - Accent1 2 5 2 2 6 2 2" xfId="26710"/>
    <cellStyle name="40 % - Accent1 2 5 2 2 6 3" xfId="20425"/>
    <cellStyle name="40 % - Accent1 2 5 2 2 7" xfId="7067"/>
    <cellStyle name="40 % - Accent1 2 5 2 2 7 2" xfId="13352"/>
    <cellStyle name="40 % - Accent1 2 5 2 2 7 2 2" xfId="27496"/>
    <cellStyle name="40 % - Accent1 2 5 2 2 7 3" xfId="21211"/>
    <cellStyle name="40 % - Accent1 2 5 2 2 8" xfId="7851"/>
    <cellStyle name="40 % - Accent1 2 5 2 2 8 2" xfId="14136"/>
    <cellStyle name="40 % - Accent1 2 5 2 2 8 2 2" xfId="28280"/>
    <cellStyle name="40 % - Accent1 2 5 2 2 8 3" xfId="21995"/>
    <cellStyle name="40 % - Accent1 2 5 2 2 9" xfId="8636"/>
    <cellStyle name="40 % - Accent1 2 5 2 2 9 2" xfId="22780"/>
    <cellStyle name="40 % - Accent1 2 5 2 3" xfId="1166"/>
    <cellStyle name="40 % - Accent1 2 5 2 3 2" xfId="9029"/>
    <cellStyle name="40 % - Accent1 2 5 2 3 2 2" xfId="23173"/>
    <cellStyle name="40 % - Accent1 2 5 2 3 3" xfId="2741"/>
    <cellStyle name="40 % - Accent1 2 5 2 3 3 2" xfId="16888"/>
    <cellStyle name="40 % - Accent1 2 5 2 3 4" xfId="15316"/>
    <cellStyle name="40 % - Accent1 2 5 2 4" xfId="3526"/>
    <cellStyle name="40 % - Accent1 2 5 2 4 2" xfId="9814"/>
    <cellStyle name="40 % - Accent1 2 5 2 4 2 2" xfId="23958"/>
    <cellStyle name="40 % - Accent1 2 5 2 4 3" xfId="17673"/>
    <cellStyle name="40 % - Accent1 2 5 2 5" xfId="4311"/>
    <cellStyle name="40 % - Accent1 2 5 2 5 2" xfId="10599"/>
    <cellStyle name="40 % - Accent1 2 5 2 5 2 2" xfId="24743"/>
    <cellStyle name="40 % - Accent1 2 5 2 5 3" xfId="18458"/>
    <cellStyle name="40 % - Accent1 2 5 2 6" xfId="5100"/>
    <cellStyle name="40 % - Accent1 2 5 2 6 2" xfId="11388"/>
    <cellStyle name="40 % - Accent1 2 5 2 6 2 2" xfId="25532"/>
    <cellStyle name="40 % - Accent1 2 5 2 6 3" xfId="19247"/>
    <cellStyle name="40 % - Accent1 2 5 2 7" xfId="5889"/>
    <cellStyle name="40 % - Accent1 2 5 2 7 2" xfId="12174"/>
    <cellStyle name="40 % - Accent1 2 5 2 7 2 2" xfId="26318"/>
    <cellStyle name="40 % - Accent1 2 5 2 7 3" xfId="20033"/>
    <cellStyle name="40 % - Accent1 2 5 2 8" xfId="6675"/>
    <cellStyle name="40 % - Accent1 2 5 2 8 2" xfId="12960"/>
    <cellStyle name="40 % - Accent1 2 5 2 8 2 2" xfId="27104"/>
    <cellStyle name="40 % - Accent1 2 5 2 8 3" xfId="20819"/>
    <cellStyle name="40 % - Accent1 2 5 2 9" xfId="7459"/>
    <cellStyle name="40 % - Accent1 2 5 2 9 2" xfId="13744"/>
    <cellStyle name="40 % - Accent1 2 5 2 9 2 2" xfId="27888"/>
    <cellStyle name="40 % - Accent1 2 5 2 9 3" xfId="21603"/>
    <cellStyle name="40 % - Accent1 2 5 3" xfId="572"/>
    <cellStyle name="40 % - Accent1 2 5 3 10" xfId="2152"/>
    <cellStyle name="40 % - Accent1 2 5 3 10 2" xfId="16299"/>
    <cellStyle name="40 % - Accent1 2 5 3 11" xfId="14727"/>
    <cellStyle name="40 % - Accent1 2 5 3 2" xfId="1362"/>
    <cellStyle name="40 % - Accent1 2 5 3 2 2" xfId="9225"/>
    <cellStyle name="40 % - Accent1 2 5 3 2 2 2" xfId="23369"/>
    <cellStyle name="40 % - Accent1 2 5 3 2 3" xfId="2937"/>
    <cellStyle name="40 % - Accent1 2 5 3 2 3 2" xfId="17084"/>
    <cellStyle name="40 % - Accent1 2 5 3 2 4" xfId="15512"/>
    <cellStyle name="40 % - Accent1 2 5 3 3" xfId="3722"/>
    <cellStyle name="40 % - Accent1 2 5 3 3 2" xfId="10010"/>
    <cellStyle name="40 % - Accent1 2 5 3 3 2 2" xfId="24154"/>
    <cellStyle name="40 % - Accent1 2 5 3 3 3" xfId="17869"/>
    <cellStyle name="40 % - Accent1 2 5 3 4" xfId="4507"/>
    <cellStyle name="40 % - Accent1 2 5 3 4 2" xfId="10795"/>
    <cellStyle name="40 % - Accent1 2 5 3 4 2 2" xfId="24939"/>
    <cellStyle name="40 % - Accent1 2 5 3 4 3" xfId="18654"/>
    <cellStyle name="40 % - Accent1 2 5 3 5" xfId="5296"/>
    <cellStyle name="40 % - Accent1 2 5 3 5 2" xfId="11584"/>
    <cellStyle name="40 % - Accent1 2 5 3 5 2 2" xfId="25728"/>
    <cellStyle name="40 % - Accent1 2 5 3 5 3" xfId="19443"/>
    <cellStyle name="40 % - Accent1 2 5 3 6" xfId="6085"/>
    <cellStyle name="40 % - Accent1 2 5 3 6 2" xfId="12370"/>
    <cellStyle name="40 % - Accent1 2 5 3 6 2 2" xfId="26514"/>
    <cellStyle name="40 % - Accent1 2 5 3 6 3" xfId="20229"/>
    <cellStyle name="40 % - Accent1 2 5 3 7" xfId="6871"/>
    <cellStyle name="40 % - Accent1 2 5 3 7 2" xfId="13156"/>
    <cellStyle name="40 % - Accent1 2 5 3 7 2 2" xfId="27300"/>
    <cellStyle name="40 % - Accent1 2 5 3 7 3" xfId="21015"/>
    <cellStyle name="40 % - Accent1 2 5 3 8" xfId="7655"/>
    <cellStyle name="40 % - Accent1 2 5 3 8 2" xfId="13940"/>
    <cellStyle name="40 % - Accent1 2 5 3 8 2 2" xfId="28084"/>
    <cellStyle name="40 % - Accent1 2 5 3 8 3" xfId="21799"/>
    <cellStyle name="40 % - Accent1 2 5 3 9" xfId="8440"/>
    <cellStyle name="40 % - Accent1 2 5 3 9 2" xfId="22584"/>
    <cellStyle name="40 % - Accent1 2 5 4" xfId="970"/>
    <cellStyle name="40 % - Accent1 2 5 4 2" xfId="8833"/>
    <cellStyle name="40 % - Accent1 2 5 4 2 2" xfId="22977"/>
    <cellStyle name="40 % - Accent1 2 5 4 3" xfId="2545"/>
    <cellStyle name="40 % - Accent1 2 5 4 3 2" xfId="16692"/>
    <cellStyle name="40 % - Accent1 2 5 4 4" xfId="15120"/>
    <cellStyle name="40 % - Accent1 2 5 5" xfId="3330"/>
    <cellStyle name="40 % - Accent1 2 5 5 2" xfId="9618"/>
    <cellStyle name="40 % - Accent1 2 5 5 2 2" xfId="23762"/>
    <cellStyle name="40 % - Accent1 2 5 5 3" xfId="17477"/>
    <cellStyle name="40 % - Accent1 2 5 6" xfId="4115"/>
    <cellStyle name="40 % - Accent1 2 5 6 2" xfId="10403"/>
    <cellStyle name="40 % - Accent1 2 5 6 2 2" xfId="24547"/>
    <cellStyle name="40 % - Accent1 2 5 6 3" xfId="18262"/>
    <cellStyle name="40 % - Accent1 2 5 7" xfId="4904"/>
    <cellStyle name="40 % - Accent1 2 5 7 2" xfId="11192"/>
    <cellStyle name="40 % - Accent1 2 5 7 2 2" xfId="25336"/>
    <cellStyle name="40 % - Accent1 2 5 7 3" xfId="19051"/>
    <cellStyle name="40 % - Accent1 2 5 8" xfId="5693"/>
    <cellStyle name="40 % - Accent1 2 5 8 2" xfId="11978"/>
    <cellStyle name="40 % - Accent1 2 5 8 2 2" xfId="26122"/>
    <cellStyle name="40 % - Accent1 2 5 8 3" xfId="19837"/>
    <cellStyle name="40 % - Accent1 2 5 9" xfId="6479"/>
    <cellStyle name="40 % - Accent1 2 5 9 2" xfId="12764"/>
    <cellStyle name="40 % - Accent1 2 5 9 2 2" xfId="26908"/>
    <cellStyle name="40 % - Accent1 2 5 9 3" xfId="20623"/>
    <cellStyle name="40 % - Accent1 2 6" xfId="203"/>
    <cellStyle name="40 % - Accent1 2 6 10" xfId="7291"/>
    <cellStyle name="40 % - Accent1 2 6 10 2" xfId="13576"/>
    <cellStyle name="40 % - Accent1 2 6 10 2 2" xfId="27720"/>
    <cellStyle name="40 % - Accent1 2 6 10 3" xfId="21435"/>
    <cellStyle name="40 % - Accent1 2 6 11" xfId="8076"/>
    <cellStyle name="40 % - Accent1 2 6 11 2" xfId="22220"/>
    <cellStyle name="40 % - Accent1 2 6 12" xfId="1788"/>
    <cellStyle name="40 % - Accent1 2 6 12 2" xfId="15935"/>
    <cellStyle name="40 % - Accent1 2 6 13" xfId="14363"/>
    <cellStyle name="40 % - Accent1 2 6 2" xfId="399"/>
    <cellStyle name="40 % - Accent1 2 6 2 10" xfId="8272"/>
    <cellStyle name="40 % - Accent1 2 6 2 10 2" xfId="22416"/>
    <cellStyle name="40 % - Accent1 2 6 2 11" xfId="1984"/>
    <cellStyle name="40 % - Accent1 2 6 2 11 2" xfId="16131"/>
    <cellStyle name="40 % - Accent1 2 6 2 12" xfId="14559"/>
    <cellStyle name="40 % - Accent1 2 6 2 2" xfId="796"/>
    <cellStyle name="40 % - Accent1 2 6 2 2 10" xfId="2376"/>
    <cellStyle name="40 % - Accent1 2 6 2 2 10 2" xfId="16523"/>
    <cellStyle name="40 % - Accent1 2 6 2 2 11" xfId="14951"/>
    <cellStyle name="40 % - Accent1 2 6 2 2 2" xfId="1586"/>
    <cellStyle name="40 % - Accent1 2 6 2 2 2 2" xfId="9449"/>
    <cellStyle name="40 % - Accent1 2 6 2 2 2 2 2" xfId="23593"/>
    <cellStyle name="40 % - Accent1 2 6 2 2 2 3" xfId="3161"/>
    <cellStyle name="40 % - Accent1 2 6 2 2 2 3 2" xfId="17308"/>
    <cellStyle name="40 % - Accent1 2 6 2 2 2 4" xfId="15736"/>
    <cellStyle name="40 % - Accent1 2 6 2 2 3" xfId="3946"/>
    <cellStyle name="40 % - Accent1 2 6 2 2 3 2" xfId="10234"/>
    <cellStyle name="40 % - Accent1 2 6 2 2 3 2 2" xfId="24378"/>
    <cellStyle name="40 % - Accent1 2 6 2 2 3 3" xfId="18093"/>
    <cellStyle name="40 % - Accent1 2 6 2 2 4" xfId="4731"/>
    <cellStyle name="40 % - Accent1 2 6 2 2 4 2" xfId="11019"/>
    <cellStyle name="40 % - Accent1 2 6 2 2 4 2 2" xfId="25163"/>
    <cellStyle name="40 % - Accent1 2 6 2 2 4 3" xfId="18878"/>
    <cellStyle name="40 % - Accent1 2 6 2 2 5" xfId="5520"/>
    <cellStyle name="40 % - Accent1 2 6 2 2 5 2" xfId="11808"/>
    <cellStyle name="40 % - Accent1 2 6 2 2 5 2 2" xfId="25952"/>
    <cellStyle name="40 % - Accent1 2 6 2 2 5 3" xfId="19667"/>
    <cellStyle name="40 % - Accent1 2 6 2 2 6" xfId="6309"/>
    <cellStyle name="40 % - Accent1 2 6 2 2 6 2" xfId="12594"/>
    <cellStyle name="40 % - Accent1 2 6 2 2 6 2 2" xfId="26738"/>
    <cellStyle name="40 % - Accent1 2 6 2 2 6 3" xfId="20453"/>
    <cellStyle name="40 % - Accent1 2 6 2 2 7" xfId="7095"/>
    <cellStyle name="40 % - Accent1 2 6 2 2 7 2" xfId="13380"/>
    <cellStyle name="40 % - Accent1 2 6 2 2 7 2 2" xfId="27524"/>
    <cellStyle name="40 % - Accent1 2 6 2 2 7 3" xfId="21239"/>
    <cellStyle name="40 % - Accent1 2 6 2 2 8" xfId="7879"/>
    <cellStyle name="40 % - Accent1 2 6 2 2 8 2" xfId="14164"/>
    <cellStyle name="40 % - Accent1 2 6 2 2 8 2 2" xfId="28308"/>
    <cellStyle name="40 % - Accent1 2 6 2 2 8 3" xfId="22023"/>
    <cellStyle name="40 % - Accent1 2 6 2 2 9" xfId="8664"/>
    <cellStyle name="40 % - Accent1 2 6 2 2 9 2" xfId="22808"/>
    <cellStyle name="40 % - Accent1 2 6 2 3" xfId="1194"/>
    <cellStyle name="40 % - Accent1 2 6 2 3 2" xfId="9057"/>
    <cellStyle name="40 % - Accent1 2 6 2 3 2 2" xfId="23201"/>
    <cellStyle name="40 % - Accent1 2 6 2 3 3" xfId="2769"/>
    <cellStyle name="40 % - Accent1 2 6 2 3 3 2" xfId="16916"/>
    <cellStyle name="40 % - Accent1 2 6 2 3 4" xfId="15344"/>
    <cellStyle name="40 % - Accent1 2 6 2 4" xfId="3554"/>
    <cellStyle name="40 % - Accent1 2 6 2 4 2" xfId="9842"/>
    <cellStyle name="40 % - Accent1 2 6 2 4 2 2" xfId="23986"/>
    <cellStyle name="40 % - Accent1 2 6 2 4 3" xfId="17701"/>
    <cellStyle name="40 % - Accent1 2 6 2 5" xfId="4339"/>
    <cellStyle name="40 % - Accent1 2 6 2 5 2" xfId="10627"/>
    <cellStyle name="40 % - Accent1 2 6 2 5 2 2" xfId="24771"/>
    <cellStyle name="40 % - Accent1 2 6 2 5 3" xfId="18486"/>
    <cellStyle name="40 % - Accent1 2 6 2 6" xfId="5128"/>
    <cellStyle name="40 % - Accent1 2 6 2 6 2" xfId="11416"/>
    <cellStyle name="40 % - Accent1 2 6 2 6 2 2" xfId="25560"/>
    <cellStyle name="40 % - Accent1 2 6 2 6 3" xfId="19275"/>
    <cellStyle name="40 % - Accent1 2 6 2 7" xfId="5917"/>
    <cellStyle name="40 % - Accent1 2 6 2 7 2" xfId="12202"/>
    <cellStyle name="40 % - Accent1 2 6 2 7 2 2" xfId="26346"/>
    <cellStyle name="40 % - Accent1 2 6 2 7 3" xfId="20061"/>
    <cellStyle name="40 % - Accent1 2 6 2 8" xfId="6703"/>
    <cellStyle name="40 % - Accent1 2 6 2 8 2" xfId="12988"/>
    <cellStyle name="40 % - Accent1 2 6 2 8 2 2" xfId="27132"/>
    <cellStyle name="40 % - Accent1 2 6 2 8 3" xfId="20847"/>
    <cellStyle name="40 % - Accent1 2 6 2 9" xfId="7487"/>
    <cellStyle name="40 % - Accent1 2 6 2 9 2" xfId="13772"/>
    <cellStyle name="40 % - Accent1 2 6 2 9 2 2" xfId="27916"/>
    <cellStyle name="40 % - Accent1 2 6 2 9 3" xfId="21631"/>
    <cellStyle name="40 % - Accent1 2 6 3" xfId="600"/>
    <cellStyle name="40 % - Accent1 2 6 3 10" xfId="2180"/>
    <cellStyle name="40 % - Accent1 2 6 3 10 2" xfId="16327"/>
    <cellStyle name="40 % - Accent1 2 6 3 11" xfId="14755"/>
    <cellStyle name="40 % - Accent1 2 6 3 2" xfId="1390"/>
    <cellStyle name="40 % - Accent1 2 6 3 2 2" xfId="9253"/>
    <cellStyle name="40 % - Accent1 2 6 3 2 2 2" xfId="23397"/>
    <cellStyle name="40 % - Accent1 2 6 3 2 3" xfId="2965"/>
    <cellStyle name="40 % - Accent1 2 6 3 2 3 2" xfId="17112"/>
    <cellStyle name="40 % - Accent1 2 6 3 2 4" xfId="15540"/>
    <cellStyle name="40 % - Accent1 2 6 3 3" xfId="3750"/>
    <cellStyle name="40 % - Accent1 2 6 3 3 2" xfId="10038"/>
    <cellStyle name="40 % - Accent1 2 6 3 3 2 2" xfId="24182"/>
    <cellStyle name="40 % - Accent1 2 6 3 3 3" xfId="17897"/>
    <cellStyle name="40 % - Accent1 2 6 3 4" xfId="4535"/>
    <cellStyle name="40 % - Accent1 2 6 3 4 2" xfId="10823"/>
    <cellStyle name="40 % - Accent1 2 6 3 4 2 2" xfId="24967"/>
    <cellStyle name="40 % - Accent1 2 6 3 4 3" xfId="18682"/>
    <cellStyle name="40 % - Accent1 2 6 3 5" xfId="5324"/>
    <cellStyle name="40 % - Accent1 2 6 3 5 2" xfId="11612"/>
    <cellStyle name="40 % - Accent1 2 6 3 5 2 2" xfId="25756"/>
    <cellStyle name="40 % - Accent1 2 6 3 5 3" xfId="19471"/>
    <cellStyle name="40 % - Accent1 2 6 3 6" xfId="6113"/>
    <cellStyle name="40 % - Accent1 2 6 3 6 2" xfId="12398"/>
    <cellStyle name="40 % - Accent1 2 6 3 6 2 2" xfId="26542"/>
    <cellStyle name="40 % - Accent1 2 6 3 6 3" xfId="20257"/>
    <cellStyle name="40 % - Accent1 2 6 3 7" xfId="6899"/>
    <cellStyle name="40 % - Accent1 2 6 3 7 2" xfId="13184"/>
    <cellStyle name="40 % - Accent1 2 6 3 7 2 2" xfId="27328"/>
    <cellStyle name="40 % - Accent1 2 6 3 7 3" xfId="21043"/>
    <cellStyle name="40 % - Accent1 2 6 3 8" xfId="7683"/>
    <cellStyle name="40 % - Accent1 2 6 3 8 2" xfId="13968"/>
    <cellStyle name="40 % - Accent1 2 6 3 8 2 2" xfId="28112"/>
    <cellStyle name="40 % - Accent1 2 6 3 8 3" xfId="21827"/>
    <cellStyle name="40 % - Accent1 2 6 3 9" xfId="8468"/>
    <cellStyle name="40 % - Accent1 2 6 3 9 2" xfId="22612"/>
    <cellStyle name="40 % - Accent1 2 6 4" xfId="998"/>
    <cellStyle name="40 % - Accent1 2 6 4 2" xfId="8861"/>
    <cellStyle name="40 % - Accent1 2 6 4 2 2" xfId="23005"/>
    <cellStyle name="40 % - Accent1 2 6 4 3" xfId="2573"/>
    <cellStyle name="40 % - Accent1 2 6 4 3 2" xfId="16720"/>
    <cellStyle name="40 % - Accent1 2 6 4 4" xfId="15148"/>
    <cellStyle name="40 % - Accent1 2 6 5" xfId="3358"/>
    <cellStyle name="40 % - Accent1 2 6 5 2" xfId="9646"/>
    <cellStyle name="40 % - Accent1 2 6 5 2 2" xfId="23790"/>
    <cellStyle name="40 % - Accent1 2 6 5 3" xfId="17505"/>
    <cellStyle name="40 % - Accent1 2 6 6" xfId="4143"/>
    <cellStyle name="40 % - Accent1 2 6 6 2" xfId="10431"/>
    <cellStyle name="40 % - Accent1 2 6 6 2 2" xfId="24575"/>
    <cellStyle name="40 % - Accent1 2 6 6 3" xfId="18290"/>
    <cellStyle name="40 % - Accent1 2 6 7" xfId="4932"/>
    <cellStyle name="40 % - Accent1 2 6 7 2" xfId="11220"/>
    <cellStyle name="40 % - Accent1 2 6 7 2 2" xfId="25364"/>
    <cellStyle name="40 % - Accent1 2 6 7 3" xfId="19079"/>
    <cellStyle name="40 % - Accent1 2 6 8" xfId="5721"/>
    <cellStyle name="40 % - Accent1 2 6 8 2" xfId="12006"/>
    <cellStyle name="40 % - Accent1 2 6 8 2 2" xfId="26150"/>
    <cellStyle name="40 % - Accent1 2 6 8 3" xfId="19865"/>
    <cellStyle name="40 % - Accent1 2 6 9" xfId="6507"/>
    <cellStyle name="40 % - Accent1 2 6 9 2" xfId="12792"/>
    <cellStyle name="40 % - Accent1 2 6 9 2 2" xfId="26936"/>
    <cellStyle name="40 % - Accent1 2 6 9 3" xfId="20651"/>
    <cellStyle name="40 % - Accent1 2 7" xfId="231"/>
    <cellStyle name="40 % - Accent1 2 7 10" xfId="7319"/>
    <cellStyle name="40 % - Accent1 2 7 10 2" xfId="13604"/>
    <cellStyle name="40 % - Accent1 2 7 10 2 2" xfId="27748"/>
    <cellStyle name="40 % - Accent1 2 7 10 3" xfId="21463"/>
    <cellStyle name="40 % - Accent1 2 7 11" xfId="8104"/>
    <cellStyle name="40 % - Accent1 2 7 11 2" xfId="22248"/>
    <cellStyle name="40 % - Accent1 2 7 12" xfId="1816"/>
    <cellStyle name="40 % - Accent1 2 7 12 2" xfId="15963"/>
    <cellStyle name="40 % - Accent1 2 7 13" xfId="14391"/>
    <cellStyle name="40 % - Accent1 2 7 2" xfId="427"/>
    <cellStyle name="40 % - Accent1 2 7 2 10" xfId="8300"/>
    <cellStyle name="40 % - Accent1 2 7 2 10 2" xfId="22444"/>
    <cellStyle name="40 % - Accent1 2 7 2 11" xfId="2012"/>
    <cellStyle name="40 % - Accent1 2 7 2 11 2" xfId="16159"/>
    <cellStyle name="40 % - Accent1 2 7 2 12" xfId="14587"/>
    <cellStyle name="40 % - Accent1 2 7 2 2" xfId="824"/>
    <cellStyle name="40 % - Accent1 2 7 2 2 10" xfId="2404"/>
    <cellStyle name="40 % - Accent1 2 7 2 2 10 2" xfId="16551"/>
    <cellStyle name="40 % - Accent1 2 7 2 2 11" xfId="14979"/>
    <cellStyle name="40 % - Accent1 2 7 2 2 2" xfId="1614"/>
    <cellStyle name="40 % - Accent1 2 7 2 2 2 2" xfId="9477"/>
    <cellStyle name="40 % - Accent1 2 7 2 2 2 2 2" xfId="23621"/>
    <cellStyle name="40 % - Accent1 2 7 2 2 2 3" xfId="3189"/>
    <cellStyle name="40 % - Accent1 2 7 2 2 2 3 2" xfId="17336"/>
    <cellStyle name="40 % - Accent1 2 7 2 2 2 4" xfId="15764"/>
    <cellStyle name="40 % - Accent1 2 7 2 2 3" xfId="3974"/>
    <cellStyle name="40 % - Accent1 2 7 2 2 3 2" xfId="10262"/>
    <cellStyle name="40 % - Accent1 2 7 2 2 3 2 2" xfId="24406"/>
    <cellStyle name="40 % - Accent1 2 7 2 2 3 3" xfId="18121"/>
    <cellStyle name="40 % - Accent1 2 7 2 2 4" xfId="4759"/>
    <cellStyle name="40 % - Accent1 2 7 2 2 4 2" xfId="11047"/>
    <cellStyle name="40 % - Accent1 2 7 2 2 4 2 2" xfId="25191"/>
    <cellStyle name="40 % - Accent1 2 7 2 2 4 3" xfId="18906"/>
    <cellStyle name="40 % - Accent1 2 7 2 2 5" xfId="5548"/>
    <cellStyle name="40 % - Accent1 2 7 2 2 5 2" xfId="11836"/>
    <cellStyle name="40 % - Accent1 2 7 2 2 5 2 2" xfId="25980"/>
    <cellStyle name="40 % - Accent1 2 7 2 2 5 3" xfId="19695"/>
    <cellStyle name="40 % - Accent1 2 7 2 2 6" xfId="6337"/>
    <cellStyle name="40 % - Accent1 2 7 2 2 6 2" xfId="12622"/>
    <cellStyle name="40 % - Accent1 2 7 2 2 6 2 2" xfId="26766"/>
    <cellStyle name="40 % - Accent1 2 7 2 2 6 3" xfId="20481"/>
    <cellStyle name="40 % - Accent1 2 7 2 2 7" xfId="7123"/>
    <cellStyle name="40 % - Accent1 2 7 2 2 7 2" xfId="13408"/>
    <cellStyle name="40 % - Accent1 2 7 2 2 7 2 2" xfId="27552"/>
    <cellStyle name="40 % - Accent1 2 7 2 2 7 3" xfId="21267"/>
    <cellStyle name="40 % - Accent1 2 7 2 2 8" xfId="7907"/>
    <cellStyle name="40 % - Accent1 2 7 2 2 8 2" xfId="14192"/>
    <cellStyle name="40 % - Accent1 2 7 2 2 8 2 2" xfId="28336"/>
    <cellStyle name="40 % - Accent1 2 7 2 2 8 3" xfId="22051"/>
    <cellStyle name="40 % - Accent1 2 7 2 2 9" xfId="8692"/>
    <cellStyle name="40 % - Accent1 2 7 2 2 9 2" xfId="22836"/>
    <cellStyle name="40 % - Accent1 2 7 2 3" xfId="1222"/>
    <cellStyle name="40 % - Accent1 2 7 2 3 2" xfId="9085"/>
    <cellStyle name="40 % - Accent1 2 7 2 3 2 2" xfId="23229"/>
    <cellStyle name="40 % - Accent1 2 7 2 3 3" xfId="2797"/>
    <cellStyle name="40 % - Accent1 2 7 2 3 3 2" xfId="16944"/>
    <cellStyle name="40 % - Accent1 2 7 2 3 4" xfId="15372"/>
    <cellStyle name="40 % - Accent1 2 7 2 4" xfId="3582"/>
    <cellStyle name="40 % - Accent1 2 7 2 4 2" xfId="9870"/>
    <cellStyle name="40 % - Accent1 2 7 2 4 2 2" xfId="24014"/>
    <cellStyle name="40 % - Accent1 2 7 2 4 3" xfId="17729"/>
    <cellStyle name="40 % - Accent1 2 7 2 5" xfId="4367"/>
    <cellStyle name="40 % - Accent1 2 7 2 5 2" xfId="10655"/>
    <cellStyle name="40 % - Accent1 2 7 2 5 2 2" xfId="24799"/>
    <cellStyle name="40 % - Accent1 2 7 2 5 3" xfId="18514"/>
    <cellStyle name="40 % - Accent1 2 7 2 6" xfId="5156"/>
    <cellStyle name="40 % - Accent1 2 7 2 6 2" xfId="11444"/>
    <cellStyle name="40 % - Accent1 2 7 2 6 2 2" xfId="25588"/>
    <cellStyle name="40 % - Accent1 2 7 2 6 3" xfId="19303"/>
    <cellStyle name="40 % - Accent1 2 7 2 7" xfId="5945"/>
    <cellStyle name="40 % - Accent1 2 7 2 7 2" xfId="12230"/>
    <cellStyle name="40 % - Accent1 2 7 2 7 2 2" xfId="26374"/>
    <cellStyle name="40 % - Accent1 2 7 2 7 3" xfId="20089"/>
    <cellStyle name="40 % - Accent1 2 7 2 8" xfId="6731"/>
    <cellStyle name="40 % - Accent1 2 7 2 8 2" xfId="13016"/>
    <cellStyle name="40 % - Accent1 2 7 2 8 2 2" xfId="27160"/>
    <cellStyle name="40 % - Accent1 2 7 2 8 3" xfId="20875"/>
    <cellStyle name="40 % - Accent1 2 7 2 9" xfId="7515"/>
    <cellStyle name="40 % - Accent1 2 7 2 9 2" xfId="13800"/>
    <cellStyle name="40 % - Accent1 2 7 2 9 2 2" xfId="27944"/>
    <cellStyle name="40 % - Accent1 2 7 2 9 3" xfId="21659"/>
    <cellStyle name="40 % - Accent1 2 7 3" xfId="628"/>
    <cellStyle name="40 % - Accent1 2 7 3 10" xfId="2208"/>
    <cellStyle name="40 % - Accent1 2 7 3 10 2" xfId="16355"/>
    <cellStyle name="40 % - Accent1 2 7 3 11" xfId="14783"/>
    <cellStyle name="40 % - Accent1 2 7 3 2" xfId="1418"/>
    <cellStyle name="40 % - Accent1 2 7 3 2 2" xfId="9281"/>
    <cellStyle name="40 % - Accent1 2 7 3 2 2 2" xfId="23425"/>
    <cellStyle name="40 % - Accent1 2 7 3 2 3" xfId="2993"/>
    <cellStyle name="40 % - Accent1 2 7 3 2 3 2" xfId="17140"/>
    <cellStyle name="40 % - Accent1 2 7 3 2 4" xfId="15568"/>
    <cellStyle name="40 % - Accent1 2 7 3 3" xfId="3778"/>
    <cellStyle name="40 % - Accent1 2 7 3 3 2" xfId="10066"/>
    <cellStyle name="40 % - Accent1 2 7 3 3 2 2" xfId="24210"/>
    <cellStyle name="40 % - Accent1 2 7 3 3 3" xfId="17925"/>
    <cellStyle name="40 % - Accent1 2 7 3 4" xfId="4563"/>
    <cellStyle name="40 % - Accent1 2 7 3 4 2" xfId="10851"/>
    <cellStyle name="40 % - Accent1 2 7 3 4 2 2" xfId="24995"/>
    <cellStyle name="40 % - Accent1 2 7 3 4 3" xfId="18710"/>
    <cellStyle name="40 % - Accent1 2 7 3 5" xfId="5352"/>
    <cellStyle name="40 % - Accent1 2 7 3 5 2" xfId="11640"/>
    <cellStyle name="40 % - Accent1 2 7 3 5 2 2" xfId="25784"/>
    <cellStyle name="40 % - Accent1 2 7 3 5 3" xfId="19499"/>
    <cellStyle name="40 % - Accent1 2 7 3 6" xfId="6141"/>
    <cellStyle name="40 % - Accent1 2 7 3 6 2" xfId="12426"/>
    <cellStyle name="40 % - Accent1 2 7 3 6 2 2" xfId="26570"/>
    <cellStyle name="40 % - Accent1 2 7 3 6 3" xfId="20285"/>
    <cellStyle name="40 % - Accent1 2 7 3 7" xfId="6927"/>
    <cellStyle name="40 % - Accent1 2 7 3 7 2" xfId="13212"/>
    <cellStyle name="40 % - Accent1 2 7 3 7 2 2" xfId="27356"/>
    <cellStyle name="40 % - Accent1 2 7 3 7 3" xfId="21071"/>
    <cellStyle name="40 % - Accent1 2 7 3 8" xfId="7711"/>
    <cellStyle name="40 % - Accent1 2 7 3 8 2" xfId="13996"/>
    <cellStyle name="40 % - Accent1 2 7 3 8 2 2" xfId="28140"/>
    <cellStyle name="40 % - Accent1 2 7 3 8 3" xfId="21855"/>
    <cellStyle name="40 % - Accent1 2 7 3 9" xfId="8496"/>
    <cellStyle name="40 % - Accent1 2 7 3 9 2" xfId="22640"/>
    <cellStyle name="40 % - Accent1 2 7 4" xfId="1026"/>
    <cellStyle name="40 % - Accent1 2 7 4 2" xfId="8889"/>
    <cellStyle name="40 % - Accent1 2 7 4 2 2" xfId="23033"/>
    <cellStyle name="40 % - Accent1 2 7 4 3" xfId="2601"/>
    <cellStyle name="40 % - Accent1 2 7 4 3 2" xfId="16748"/>
    <cellStyle name="40 % - Accent1 2 7 4 4" xfId="15176"/>
    <cellStyle name="40 % - Accent1 2 7 5" xfId="3386"/>
    <cellStyle name="40 % - Accent1 2 7 5 2" xfId="9674"/>
    <cellStyle name="40 % - Accent1 2 7 5 2 2" xfId="23818"/>
    <cellStyle name="40 % - Accent1 2 7 5 3" xfId="17533"/>
    <cellStyle name="40 % - Accent1 2 7 6" xfId="4171"/>
    <cellStyle name="40 % - Accent1 2 7 6 2" xfId="10459"/>
    <cellStyle name="40 % - Accent1 2 7 6 2 2" xfId="24603"/>
    <cellStyle name="40 % - Accent1 2 7 6 3" xfId="18318"/>
    <cellStyle name="40 % - Accent1 2 7 7" xfId="4960"/>
    <cellStyle name="40 % - Accent1 2 7 7 2" xfId="11248"/>
    <cellStyle name="40 % - Accent1 2 7 7 2 2" xfId="25392"/>
    <cellStyle name="40 % - Accent1 2 7 7 3" xfId="19107"/>
    <cellStyle name="40 % - Accent1 2 7 8" xfId="5749"/>
    <cellStyle name="40 % - Accent1 2 7 8 2" xfId="12034"/>
    <cellStyle name="40 % - Accent1 2 7 8 2 2" xfId="26178"/>
    <cellStyle name="40 % - Accent1 2 7 8 3" xfId="19893"/>
    <cellStyle name="40 % - Accent1 2 7 9" xfId="6535"/>
    <cellStyle name="40 % - Accent1 2 7 9 2" xfId="12820"/>
    <cellStyle name="40 % - Accent1 2 7 9 2 2" xfId="26964"/>
    <cellStyle name="40 % - Accent1 2 7 9 3" xfId="20679"/>
    <cellStyle name="40 % - Accent1 2 8" xfId="259"/>
    <cellStyle name="40 % - Accent1 2 8 10" xfId="7347"/>
    <cellStyle name="40 % - Accent1 2 8 10 2" xfId="13632"/>
    <cellStyle name="40 % - Accent1 2 8 10 2 2" xfId="27776"/>
    <cellStyle name="40 % - Accent1 2 8 10 3" xfId="21491"/>
    <cellStyle name="40 % - Accent1 2 8 11" xfId="8132"/>
    <cellStyle name="40 % - Accent1 2 8 11 2" xfId="22276"/>
    <cellStyle name="40 % - Accent1 2 8 12" xfId="1844"/>
    <cellStyle name="40 % - Accent1 2 8 12 2" xfId="15991"/>
    <cellStyle name="40 % - Accent1 2 8 13" xfId="14419"/>
    <cellStyle name="40 % - Accent1 2 8 2" xfId="455"/>
    <cellStyle name="40 % - Accent1 2 8 2 10" xfId="8328"/>
    <cellStyle name="40 % - Accent1 2 8 2 10 2" xfId="22472"/>
    <cellStyle name="40 % - Accent1 2 8 2 11" xfId="2040"/>
    <cellStyle name="40 % - Accent1 2 8 2 11 2" xfId="16187"/>
    <cellStyle name="40 % - Accent1 2 8 2 12" xfId="14615"/>
    <cellStyle name="40 % - Accent1 2 8 2 2" xfId="852"/>
    <cellStyle name="40 % - Accent1 2 8 2 2 10" xfId="2432"/>
    <cellStyle name="40 % - Accent1 2 8 2 2 10 2" xfId="16579"/>
    <cellStyle name="40 % - Accent1 2 8 2 2 11" xfId="15007"/>
    <cellStyle name="40 % - Accent1 2 8 2 2 2" xfId="1642"/>
    <cellStyle name="40 % - Accent1 2 8 2 2 2 2" xfId="9505"/>
    <cellStyle name="40 % - Accent1 2 8 2 2 2 2 2" xfId="23649"/>
    <cellStyle name="40 % - Accent1 2 8 2 2 2 3" xfId="3217"/>
    <cellStyle name="40 % - Accent1 2 8 2 2 2 3 2" xfId="17364"/>
    <cellStyle name="40 % - Accent1 2 8 2 2 2 4" xfId="15792"/>
    <cellStyle name="40 % - Accent1 2 8 2 2 3" xfId="4002"/>
    <cellStyle name="40 % - Accent1 2 8 2 2 3 2" xfId="10290"/>
    <cellStyle name="40 % - Accent1 2 8 2 2 3 2 2" xfId="24434"/>
    <cellStyle name="40 % - Accent1 2 8 2 2 3 3" xfId="18149"/>
    <cellStyle name="40 % - Accent1 2 8 2 2 4" xfId="4787"/>
    <cellStyle name="40 % - Accent1 2 8 2 2 4 2" xfId="11075"/>
    <cellStyle name="40 % - Accent1 2 8 2 2 4 2 2" xfId="25219"/>
    <cellStyle name="40 % - Accent1 2 8 2 2 4 3" xfId="18934"/>
    <cellStyle name="40 % - Accent1 2 8 2 2 5" xfId="5576"/>
    <cellStyle name="40 % - Accent1 2 8 2 2 5 2" xfId="11864"/>
    <cellStyle name="40 % - Accent1 2 8 2 2 5 2 2" xfId="26008"/>
    <cellStyle name="40 % - Accent1 2 8 2 2 5 3" xfId="19723"/>
    <cellStyle name="40 % - Accent1 2 8 2 2 6" xfId="6365"/>
    <cellStyle name="40 % - Accent1 2 8 2 2 6 2" xfId="12650"/>
    <cellStyle name="40 % - Accent1 2 8 2 2 6 2 2" xfId="26794"/>
    <cellStyle name="40 % - Accent1 2 8 2 2 6 3" xfId="20509"/>
    <cellStyle name="40 % - Accent1 2 8 2 2 7" xfId="7151"/>
    <cellStyle name="40 % - Accent1 2 8 2 2 7 2" xfId="13436"/>
    <cellStyle name="40 % - Accent1 2 8 2 2 7 2 2" xfId="27580"/>
    <cellStyle name="40 % - Accent1 2 8 2 2 7 3" xfId="21295"/>
    <cellStyle name="40 % - Accent1 2 8 2 2 8" xfId="7935"/>
    <cellStyle name="40 % - Accent1 2 8 2 2 8 2" xfId="14220"/>
    <cellStyle name="40 % - Accent1 2 8 2 2 8 2 2" xfId="28364"/>
    <cellStyle name="40 % - Accent1 2 8 2 2 8 3" xfId="22079"/>
    <cellStyle name="40 % - Accent1 2 8 2 2 9" xfId="8720"/>
    <cellStyle name="40 % - Accent1 2 8 2 2 9 2" xfId="22864"/>
    <cellStyle name="40 % - Accent1 2 8 2 3" xfId="1250"/>
    <cellStyle name="40 % - Accent1 2 8 2 3 2" xfId="9113"/>
    <cellStyle name="40 % - Accent1 2 8 2 3 2 2" xfId="23257"/>
    <cellStyle name="40 % - Accent1 2 8 2 3 3" xfId="2825"/>
    <cellStyle name="40 % - Accent1 2 8 2 3 3 2" xfId="16972"/>
    <cellStyle name="40 % - Accent1 2 8 2 3 4" xfId="15400"/>
    <cellStyle name="40 % - Accent1 2 8 2 4" xfId="3610"/>
    <cellStyle name="40 % - Accent1 2 8 2 4 2" xfId="9898"/>
    <cellStyle name="40 % - Accent1 2 8 2 4 2 2" xfId="24042"/>
    <cellStyle name="40 % - Accent1 2 8 2 4 3" xfId="17757"/>
    <cellStyle name="40 % - Accent1 2 8 2 5" xfId="4395"/>
    <cellStyle name="40 % - Accent1 2 8 2 5 2" xfId="10683"/>
    <cellStyle name="40 % - Accent1 2 8 2 5 2 2" xfId="24827"/>
    <cellStyle name="40 % - Accent1 2 8 2 5 3" xfId="18542"/>
    <cellStyle name="40 % - Accent1 2 8 2 6" xfId="5184"/>
    <cellStyle name="40 % - Accent1 2 8 2 6 2" xfId="11472"/>
    <cellStyle name="40 % - Accent1 2 8 2 6 2 2" xfId="25616"/>
    <cellStyle name="40 % - Accent1 2 8 2 6 3" xfId="19331"/>
    <cellStyle name="40 % - Accent1 2 8 2 7" xfId="5973"/>
    <cellStyle name="40 % - Accent1 2 8 2 7 2" xfId="12258"/>
    <cellStyle name="40 % - Accent1 2 8 2 7 2 2" xfId="26402"/>
    <cellStyle name="40 % - Accent1 2 8 2 7 3" xfId="20117"/>
    <cellStyle name="40 % - Accent1 2 8 2 8" xfId="6759"/>
    <cellStyle name="40 % - Accent1 2 8 2 8 2" xfId="13044"/>
    <cellStyle name="40 % - Accent1 2 8 2 8 2 2" xfId="27188"/>
    <cellStyle name="40 % - Accent1 2 8 2 8 3" xfId="20903"/>
    <cellStyle name="40 % - Accent1 2 8 2 9" xfId="7543"/>
    <cellStyle name="40 % - Accent1 2 8 2 9 2" xfId="13828"/>
    <cellStyle name="40 % - Accent1 2 8 2 9 2 2" xfId="27972"/>
    <cellStyle name="40 % - Accent1 2 8 2 9 3" xfId="21687"/>
    <cellStyle name="40 % - Accent1 2 8 3" xfId="656"/>
    <cellStyle name="40 % - Accent1 2 8 3 10" xfId="2236"/>
    <cellStyle name="40 % - Accent1 2 8 3 10 2" xfId="16383"/>
    <cellStyle name="40 % - Accent1 2 8 3 11" xfId="14811"/>
    <cellStyle name="40 % - Accent1 2 8 3 2" xfId="1446"/>
    <cellStyle name="40 % - Accent1 2 8 3 2 2" xfId="9309"/>
    <cellStyle name="40 % - Accent1 2 8 3 2 2 2" xfId="23453"/>
    <cellStyle name="40 % - Accent1 2 8 3 2 3" xfId="3021"/>
    <cellStyle name="40 % - Accent1 2 8 3 2 3 2" xfId="17168"/>
    <cellStyle name="40 % - Accent1 2 8 3 2 4" xfId="15596"/>
    <cellStyle name="40 % - Accent1 2 8 3 3" xfId="3806"/>
    <cellStyle name="40 % - Accent1 2 8 3 3 2" xfId="10094"/>
    <cellStyle name="40 % - Accent1 2 8 3 3 2 2" xfId="24238"/>
    <cellStyle name="40 % - Accent1 2 8 3 3 3" xfId="17953"/>
    <cellStyle name="40 % - Accent1 2 8 3 4" xfId="4591"/>
    <cellStyle name="40 % - Accent1 2 8 3 4 2" xfId="10879"/>
    <cellStyle name="40 % - Accent1 2 8 3 4 2 2" xfId="25023"/>
    <cellStyle name="40 % - Accent1 2 8 3 4 3" xfId="18738"/>
    <cellStyle name="40 % - Accent1 2 8 3 5" xfId="5380"/>
    <cellStyle name="40 % - Accent1 2 8 3 5 2" xfId="11668"/>
    <cellStyle name="40 % - Accent1 2 8 3 5 2 2" xfId="25812"/>
    <cellStyle name="40 % - Accent1 2 8 3 5 3" xfId="19527"/>
    <cellStyle name="40 % - Accent1 2 8 3 6" xfId="6169"/>
    <cellStyle name="40 % - Accent1 2 8 3 6 2" xfId="12454"/>
    <cellStyle name="40 % - Accent1 2 8 3 6 2 2" xfId="26598"/>
    <cellStyle name="40 % - Accent1 2 8 3 6 3" xfId="20313"/>
    <cellStyle name="40 % - Accent1 2 8 3 7" xfId="6955"/>
    <cellStyle name="40 % - Accent1 2 8 3 7 2" xfId="13240"/>
    <cellStyle name="40 % - Accent1 2 8 3 7 2 2" xfId="27384"/>
    <cellStyle name="40 % - Accent1 2 8 3 7 3" xfId="21099"/>
    <cellStyle name="40 % - Accent1 2 8 3 8" xfId="7739"/>
    <cellStyle name="40 % - Accent1 2 8 3 8 2" xfId="14024"/>
    <cellStyle name="40 % - Accent1 2 8 3 8 2 2" xfId="28168"/>
    <cellStyle name="40 % - Accent1 2 8 3 8 3" xfId="21883"/>
    <cellStyle name="40 % - Accent1 2 8 3 9" xfId="8524"/>
    <cellStyle name="40 % - Accent1 2 8 3 9 2" xfId="22668"/>
    <cellStyle name="40 % - Accent1 2 8 4" xfId="1054"/>
    <cellStyle name="40 % - Accent1 2 8 4 2" xfId="8917"/>
    <cellStyle name="40 % - Accent1 2 8 4 2 2" xfId="23061"/>
    <cellStyle name="40 % - Accent1 2 8 4 3" xfId="2629"/>
    <cellStyle name="40 % - Accent1 2 8 4 3 2" xfId="16776"/>
    <cellStyle name="40 % - Accent1 2 8 4 4" xfId="15204"/>
    <cellStyle name="40 % - Accent1 2 8 5" xfId="3414"/>
    <cellStyle name="40 % - Accent1 2 8 5 2" xfId="9702"/>
    <cellStyle name="40 % - Accent1 2 8 5 2 2" xfId="23846"/>
    <cellStyle name="40 % - Accent1 2 8 5 3" xfId="17561"/>
    <cellStyle name="40 % - Accent1 2 8 6" xfId="4199"/>
    <cellStyle name="40 % - Accent1 2 8 6 2" xfId="10487"/>
    <cellStyle name="40 % - Accent1 2 8 6 2 2" xfId="24631"/>
    <cellStyle name="40 % - Accent1 2 8 6 3" xfId="18346"/>
    <cellStyle name="40 % - Accent1 2 8 7" xfId="4988"/>
    <cellStyle name="40 % - Accent1 2 8 7 2" xfId="11276"/>
    <cellStyle name="40 % - Accent1 2 8 7 2 2" xfId="25420"/>
    <cellStyle name="40 % - Accent1 2 8 7 3" xfId="19135"/>
    <cellStyle name="40 % - Accent1 2 8 8" xfId="5777"/>
    <cellStyle name="40 % - Accent1 2 8 8 2" xfId="12062"/>
    <cellStyle name="40 % - Accent1 2 8 8 2 2" xfId="26206"/>
    <cellStyle name="40 % - Accent1 2 8 8 3" xfId="19921"/>
    <cellStyle name="40 % - Accent1 2 8 9" xfId="6563"/>
    <cellStyle name="40 % - Accent1 2 8 9 2" xfId="12848"/>
    <cellStyle name="40 % - Accent1 2 8 9 2 2" xfId="26992"/>
    <cellStyle name="40 % - Accent1 2 8 9 3" xfId="20707"/>
    <cellStyle name="40 % - Accent1 2 9" xfId="287"/>
    <cellStyle name="40 % - Accent1 2 9 10" xfId="8160"/>
    <cellStyle name="40 % - Accent1 2 9 10 2" xfId="22304"/>
    <cellStyle name="40 % - Accent1 2 9 11" xfId="1872"/>
    <cellStyle name="40 % - Accent1 2 9 11 2" xfId="16019"/>
    <cellStyle name="40 % - Accent1 2 9 12" xfId="14447"/>
    <cellStyle name="40 % - Accent1 2 9 2" xfId="684"/>
    <cellStyle name="40 % - Accent1 2 9 2 10" xfId="2264"/>
    <cellStyle name="40 % - Accent1 2 9 2 10 2" xfId="16411"/>
    <cellStyle name="40 % - Accent1 2 9 2 11" xfId="14839"/>
    <cellStyle name="40 % - Accent1 2 9 2 2" xfId="1474"/>
    <cellStyle name="40 % - Accent1 2 9 2 2 2" xfId="9337"/>
    <cellStyle name="40 % - Accent1 2 9 2 2 2 2" xfId="23481"/>
    <cellStyle name="40 % - Accent1 2 9 2 2 3" xfId="3049"/>
    <cellStyle name="40 % - Accent1 2 9 2 2 3 2" xfId="17196"/>
    <cellStyle name="40 % - Accent1 2 9 2 2 4" xfId="15624"/>
    <cellStyle name="40 % - Accent1 2 9 2 3" xfId="3834"/>
    <cellStyle name="40 % - Accent1 2 9 2 3 2" xfId="10122"/>
    <cellStyle name="40 % - Accent1 2 9 2 3 2 2" xfId="24266"/>
    <cellStyle name="40 % - Accent1 2 9 2 3 3" xfId="17981"/>
    <cellStyle name="40 % - Accent1 2 9 2 4" xfId="4619"/>
    <cellStyle name="40 % - Accent1 2 9 2 4 2" xfId="10907"/>
    <cellStyle name="40 % - Accent1 2 9 2 4 2 2" xfId="25051"/>
    <cellStyle name="40 % - Accent1 2 9 2 4 3" xfId="18766"/>
    <cellStyle name="40 % - Accent1 2 9 2 5" xfId="5408"/>
    <cellStyle name="40 % - Accent1 2 9 2 5 2" xfId="11696"/>
    <cellStyle name="40 % - Accent1 2 9 2 5 2 2" xfId="25840"/>
    <cellStyle name="40 % - Accent1 2 9 2 5 3" xfId="19555"/>
    <cellStyle name="40 % - Accent1 2 9 2 6" xfId="6197"/>
    <cellStyle name="40 % - Accent1 2 9 2 6 2" xfId="12482"/>
    <cellStyle name="40 % - Accent1 2 9 2 6 2 2" xfId="26626"/>
    <cellStyle name="40 % - Accent1 2 9 2 6 3" xfId="20341"/>
    <cellStyle name="40 % - Accent1 2 9 2 7" xfId="6983"/>
    <cellStyle name="40 % - Accent1 2 9 2 7 2" xfId="13268"/>
    <cellStyle name="40 % - Accent1 2 9 2 7 2 2" xfId="27412"/>
    <cellStyle name="40 % - Accent1 2 9 2 7 3" xfId="21127"/>
    <cellStyle name="40 % - Accent1 2 9 2 8" xfId="7767"/>
    <cellStyle name="40 % - Accent1 2 9 2 8 2" xfId="14052"/>
    <cellStyle name="40 % - Accent1 2 9 2 8 2 2" xfId="28196"/>
    <cellStyle name="40 % - Accent1 2 9 2 8 3" xfId="21911"/>
    <cellStyle name="40 % - Accent1 2 9 2 9" xfId="8552"/>
    <cellStyle name="40 % - Accent1 2 9 2 9 2" xfId="22696"/>
    <cellStyle name="40 % - Accent1 2 9 3" xfId="1082"/>
    <cellStyle name="40 % - Accent1 2 9 3 2" xfId="8945"/>
    <cellStyle name="40 % - Accent1 2 9 3 2 2" xfId="23089"/>
    <cellStyle name="40 % - Accent1 2 9 3 3" xfId="2657"/>
    <cellStyle name="40 % - Accent1 2 9 3 3 2" xfId="16804"/>
    <cellStyle name="40 % - Accent1 2 9 3 4" xfId="15232"/>
    <cellStyle name="40 % - Accent1 2 9 4" xfId="3442"/>
    <cellStyle name="40 % - Accent1 2 9 4 2" xfId="9730"/>
    <cellStyle name="40 % - Accent1 2 9 4 2 2" xfId="23874"/>
    <cellStyle name="40 % - Accent1 2 9 4 3" xfId="17589"/>
    <cellStyle name="40 % - Accent1 2 9 5" xfId="4227"/>
    <cellStyle name="40 % - Accent1 2 9 5 2" xfId="10515"/>
    <cellStyle name="40 % - Accent1 2 9 5 2 2" xfId="24659"/>
    <cellStyle name="40 % - Accent1 2 9 5 3" xfId="18374"/>
    <cellStyle name="40 % - Accent1 2 9 6" xfId="5016"/>
    <cellStyle name="40 % - Accent1 2 9 6 2" xfId="11304"/>
    <cellStyle name="40 % - Accent1 2 9 6 2 2" xfId="25448"/>
    <cellStyle name="40 % - Accent1 2 9 6 3" xfId="19163"/>
    <cellStyle name="40 % - Accent1 2 9 7" xfId="5805"/>
    <cellStyle name="40 % - Accent1 2 9 7 2" xfId="12090"/>
    <cellStyle name="40 % - Accent1 2 9 7 2 2" xfId="26234"/>
    <cellStyle name="40 % - Accent1 2 9 7 3" xfId="19949"/>
    <cellStyle name="40 % - Accent1 2 9 8" xfId="6591"/>
    <cellStyle name="40 % - Accent1 2 9 8 2" xfId="12876"/>
    <cellStyle name="40 % - Accent1 2 9 8 2 2" xfId="27020"/>
    <cellStyle name="40 % - Accent1 2 9 8 3" xfId="20735"/>
    <cellStyle name="40 % - Accent1 2 9 9" xfId="7375"/>
    <cellStyle name="40 % - Accent1 2 9 9 2" xfId="13660"/>
    <cellStyle name="40 % - Accent1 2 9 9 2 2" xfId="27804"/>
    <cellStyle name="40 % - Accent1 2 9 9 3" xfId="21519"/>
    <cellStyle name="40 % - Accent2" xfId="15" builtinId="35" customBuiltin="1"/>
    <cellStyle name="40 % - Accent2 2" xfId="16"/>
    <cellStyle name="40 % - Accent2 2 10" xfId="489"/>
    <cellStyle name="40 % - Accent2 2 10 10" xfId="2069"/>
    <cellStyle name="40 % - Accent2 2 10 10 2" xfId="16216"/>
    <cellStyle name="40 % - Accent2 2 10 11" xfId="14644"/>
    <cellStyle name="40 % - Accent2 2 10 2" xfId="1279"/>
    <cellStyle name="40 % - Accent2 2 10 2 2" xfId="9142"/>
    <cellStyle name="40 % - Accent2 2 10 2 2 2" xfId="23286"/>
    <cellStyle name="40 % - Accent2 2 10 2 3" xfId="2854"/>
    <cellStyle name="40 % - Accent2 2 10 2 3 2" xfId="17001"/>
    <cellStyle name="40 % - Accent2 2 10 2 4" xfId="15429"/>
    <cellStyle name="40 % - Accent2 2 10 3" xfId="3639"/>
    <cellStyle name="40 % - Accent2 2 10 3 2" xfId="9927"/>
    <cellStyle name="40 % - Accent2 2 10 3 2 2" xfId="24071"/>
    <cellStyle name="40 % - Accent2 2 10 3 3" xfId="17786"/>
    <cellStyle name="40 % - Accent2 2 10 4" xfId="4424"/>
    <cellStyle name="40 % - Accent2 2 10 4 2" xfId="10712"/>
    <cellStyle name="40 % - Accent2 2 10 4 2 2" xfId="24856"/>
    <cellStyle name="40 % - Accent2 2 10 4 3" xfId="18571"/>
    <cellStyle name="40 % - Accent2 2 10 5" xfId="5213"/>
    <cellStyle name="40 % - Accent2 2 10 5 2" xfId="11501"/>
    <cellStyle name="40 % - Accent2 2 10 5 2 2" xfId="25645"/>
    <cellStyle name="40 % - Accent2 2 10 5 3" xfId="19360"/>
    <cellStyle name="40 % - Accent2 2 10 6" xfId="6002"/>
    <cellStyle name="40 % - Accent2 2 10 6 2" xfId="12287"/>
    <cellStyle name="40 % - Accent2 2 10 6 2 2" xfId="26431"/>
    <cellStyle name="40 % - Accent2 2 10 6 3" xfId="20146"/>
    <cellStyle name="40 % - Accent2 2 10 7" xfId="6788"/>
    <cellStyle name="40 % - Accent2 2 10 7 2" xfId="13073"/>
    <cellStyle name="40 % - Accent2 2 10 7 2 2" xfId="27217"/>
    <cellStyle name="40 % - Accent2 2 10 7 3" xfId="20932"/>
    <cellStyle name="40 % - Accent2 2 10 8" xfId="7572"/>
    <cellStyle name="40 % - Accent2 2 10 8 2" xfId="13857"/>
    <cellStyle name="40 % - Accent2 2 10 8 2 2" xfId="28001"/>
    <cellStyle name="40 % - Accent2 2 10 8 3" xfId="21716"/>
    <cellStyle name="40 % - Accent2 2 10 9" xfId="8357"/>
    <cellStyle name="40 % - Accent2 2 10 9 2" xfId="22501"/>
    <cellStyle name="40 % - Accent2 2 11" xfId="887"/>
    <cellStyle name="40 % - Accent2 2 11 2" xfId="8750"/>
    <cellStyle name="40 % - Accent2 2 11 2 2" xfId="22894"/>
    <cellStyle name="40 % - Accent2 2 11 3" xfId="2462"/>
    <cellStyle name="40 % - Accent2 2 11 3 2" xfId="16609"/>
    <cellStyle name="40 % - Accent2 2 11 4" xfId="15037"/>
    <cellStyle name="40 % - Accent2 2 12" xfId="3247"/>
    <cellStyle name="40 % - Accent2 2 12 2" xfId="9535"/>
    <cellStyle name="40 % - Accent2 2 12 2 2" xfId="23679"/>
    <cellStyle name="40 % - Accent2 2 12 3" xfId="17394"/>
    <cellStyle name="40 % - Accent2 2 13" xfId="4032"/>
    <cellStyle name="40 % - Accent2 2 13 2" xfId="10320"/>
    <cellStyle name="40 % - Accent2 2 13 2 2" xfId="24464"/>
    <cellStyle name="40 % - Accent2 2 13 3" xfId="18179"/>
    <cellStyle name="40 % - Accent2 2 14" xfId="4821"/>
    <cellStyle name="40 % - Accent2 2 14 2" xfId="11109"/>
    <cellStyle name="40 % - Accent2 2 14 2 2" xfId="25253"/>
    <cellStyle name="40 % - Accent2 2 14 3" xfId="18968"/>
    <cellStyle name="40 % - Accent2 2 15" xfId="5610"/>
    <cellStyle name="40 % - Accent2 2 15 2" xfId="11895"/>
    <cellStyle name="40 % - Accent2 2 15 2 2" xfId="26039"/>
    <cellStyle name="40 % - Accent2 2 15 3" xfId="19754"/>
    <cellStyle name="40 % - Accent2 2 16" xfId="6396"/>
    <cellStyle name="40 % - Accent2 2 16 2" xfId="12681"/>
    <cellStyle name="40 % - Accent2 2 16 2 2" xfId="26825"/>
    <cellStyle name="40 % - Accent2 2 16 3" xfId="20540"/>
    <cellStyle name="40 % - Accent2 2 17" xfId="7180"/>
    <cellStyle name="40 % - Accent2 2 17 2" xfId="13465"/>
    <cellStyle name="40 % - Accent2 2 17 2 2" xfId="27609"/>
    <cellStyle name="40 % - Accent2 2 17 3" xfId="21324"/>
    <cellStyle name="40 % - Accent2 2 18" xfId="7965"/>
    <cellStyle name="40 % - Accent2 2 18 2" xfId="22109"/>
    <cellStyle name="40 % - Accent2 2 19" xfId="1677"/>
    <cellStyle name="40 % - Accent2 2 19 2" xfId="15824"/>
    <cellStyle name="40 % - Accent2 2 2" xfId="103"/>
    <cellStyle name="40 % - Accent2 2 2 10" xfId="901"/>
    <cellStyle name="40 % - Accent2 2 2 10 2" xfId="8764"/>
    <cellStyle name="40 % - Accent2 2 2 10 2 2" xfId="22908"/>
    <cellStyle name="40 % - Accent2 2 2 10 3" xfId="2476"/>
    <cellStyle name="40 % - Accent2 2 2 10 3 2" xfId="16623"/>
    <cellStyle name="40 % - Accent2 2 2 10 4" xfId="15051"/>
    <cellStyle name="40 % - Accent2 2 2 11" xfId="3261"/>
    <cellStyle name="40 % - Accent2 2 2 11 2" xfId="9549"/>
    <cellStyle name="40 % - Accent2 2 2 11 2 2" xfId="23693"/>
    <cellStyle name="40 % - Accent2 2 2 11 3" xfId="17408"/>
    <cellStyle name="40 % - Accent2 2 2 12" xfId="4046"/>
    <cellStyle name="40 % - Accent2 2 2 12 2" xfId="10334"/>
    <cellStyle name="40 % - Accent2 2 2 12 2 2" xfId="24478"/>
    <cellStyle name="40 % - Accent2 2 2 12 3" xfId="18193"/>
    <cellStyle name="40 % - Accent2 2 2 13" xfId="4835"/>
    <cellStyle name="40 % - Accent2 2 2 13 2" xfId="11123"/>
    <cellStyle name="40 % - Accent2 2 2 13 2 2" xfId="25267"/>
    <cellStyle name="40 % - Accent2 2 2 13 3" xfId="18982"/>
    <cellStyle name="40 % - Accent2 2 2 14" xfId="5624"/>
    <cellStyle name="40 % - Accent2 2 2 14 2" xfId="11909"/>
    <cellStyle name="40 % - Accent2 2 2 14 2 2" xfId="26053"/>
    <cellStyle name="40 % - Accent2 2 2 14 3" xfId="19768"/>
    <cellStyle name="40 % - Accent2 2 2 15" xfId="6410"/>
    <cellStyle name="40 % - Accent2 2 2 15 2" xfId="12695"/>
    <cellStyle name="40 % - Accent2 2 2 15 2 2" xfId="26839"/>
    <cellStyle name="40 % - Accent2 2 2 15 3" xfId="20554"/>
    <cellStyle name="40 % - Accent2 2 2 16" xfId="7194"/>
    <cellStyle name="40 % - Accent2 2 2 16 2" xfId="13479"/>
    <cellStyle name="40 % - Accent2 2 2 16 2 2" xfId="27623"/>
    <cellStyle name="40 % - Accent2 2 2 16 3" xfId="21338"/>
    <cellStyle name="40 % - Accent2 2 2 17" xfId="7979"/>
    <cellStyle name="40 % - Accent2 2 2 17 2" xfId="22123"/>
    <cellStyle name="40 % - Accent2 2 2 18" xfId="1691"/>
    <cellStyle name="40 % - Accent2 2 2 18 2" xfId="15838"/>
    <cellStyle name="40 % - Accent2 2 2 19" xfId="14266"/>
    <cellStyle name="40 % - Accent2 2 2 2" xfId="134"/>
    <cellStyle name="40 % - Accent2 2 2 2 10" xfId="7222"/>
    <cellStyle name="40 % - Accent2 2 2 2 10 2" xfId="13507"/>
    <cellStyle name="40 % - Accent2 2 2 2 10 2 2" xfId="27651"/>
    <cellStyle name="40 % - Accent2 2 2 2 10 3" xfId="21366"/>
    <cellStyle name="40 % - Accent2 2 2 2 11" xfId="8007"/>
    <cellStyle name="40 % - Accent2 2 2 2 11 2" xfId="22151"/>
    <cellStyle name="40 % - Accent2 2 2 2 12" xfId="1719"/>
    <cellStyle name="40 % - Accent2 2 2 2 12 2" xfId="15866"/>
    <cellStyle name="40 % - Accent2 2 2 2 13" xfId="14294"/>
    <cellStyle name="40 % - Accent2 2 2 2 2" xfId="330"/>
    <cellStyle name="40 % - Accent2 2 2 2 2 10" xfId="8203"/>
    <cellStyle name="40 % - Accent2 2 2 2 2 10 2" xfId="22347"/>
    <cellStyle name="40 % - Accent2 2 2 2 2 11" xfId="1915"/>
    <cellStyle name="40 % - Accent2 2 2 2 2 11 2" xfId="16062"/>
    <cellStyle name="40 % - Accent2 2 2 2 2 12" xfId="14490"/>
    <cellStyle name="40 % - Accent2 2 2 2 2 2" xfId="727"/>
    <cellStyle name="40 % - Accent2 2 2 2 2 2 10" xfId="2307"/>
    <cellStyle name="40 % - Accent2 2 2 2 2 2 10 2" xfId="16454"/>
    <cellStyle name="40 % - Accent2 2 2 2 2 2 11" xfId="14882"/>
    <cellStyle name="40 % - Accent2 2 2 2 2 2 2" xfId="1517"/>
    <cellStyle name="40 % - Accent2 2 2 2 2 2 2 2" xfId="9380"/>
    <cellStyle name="40 % - Accent2 2 2 2 2 2 2 2 2" xfId="23524"/>
    <cellStyle name="40 % - Accent2 2 2 2 2 2 2 3" xfId="3092"/>
    <cellStyle name="40 % - Accent2 2 2 2 2 2 2 3 2" xfId="17239"/>
    <cellStyle name="40 % - Accent2 2 2 2 2 2 2 4" xfId="15667"/>
    <cellStyle name="40 % - Accent2 2 2 2 2 2 3" xfId="3877"/>
    <cellStyle name="40 % - Accent2 2 2 2 2 2 3 2" xfId="10165"/>
    <cellStyle name="40 % - Accent2 2 2 2 2 2 3 2 2" xfId="24309"/>
    <cellStyle name="40 % - Accent2 2 2 2 2 2 3 3" xfId="18024"/>
    <cellStyle name="40 % - Accent2 2 2 2 2 2 4" xfId="4662"/>
    <cellStyle name="40 % - Accent2 2 2 2 2 2 4 2" xfId="10950"/>
    <cellStyle name="40 % - Accent2 2 2 2 2 2 4 2 2" xfId="25094"/>
    <cellStyle name="40 % - Accent2 2 2 2 2 2 4 3" xfId="18809"/>
    <cellStyle name="40 % - Accent2 2 2 2 2 2 5" xfId="5451"/>
    <cellStyle name="40 % - Accent2 2 2 2 2 2 5 2" xfId="11739"/>
    <cellStyle name="40 % - Accent2 2 2 2 2 2 5 2 2" xfId="25883"/>
    <cellStyle name="40 % - Accent2 2 2 2 2 2 5 3" xfId="19598"/>
    <cellStyle name="40 % - Accent2 2 2 2 2 2 6" xfId="6240"/>
    <cellStyle name="40 % - Accent2 2 2 2 2 2 6 2" xfId="12525"/>
    <cellStyle name="40 % - Accent2 2 2 2 2 2 6 2 2" xfId="26669"/>
    <cellStyle name="40 % - Accent2 2 2 2 2 2 6 3" xfId="20384"/>
    <cellStyle name="40 % - Accent2 2 2 2 2 2 7" xfId="7026"/>
    <cellStyle name="40 % - Accent2 2 2 2 2 2 7 2" xfId="13311"/>
    <cellStyle name="40 % - Accent2 2 2 2 2 2 7 2 2" xfId="27455"/>
    <cellStyle name="40 % - Accent2 2 2 2 2 2 7 3" xfId="21170"/>
    <cellStyle name="40 % - Accent2 2 2 2 2 2 8" xfId="7810"/>
    <cellStyle name="40 % - Accent2 2 2 2 2 2 8 2" xfId="14095"/>
    <cellStyle name="40 % - Accent2 2 2 2 2 2 8 2 2" xfId="28239"/>
    <cellStyle name="40 % - Accent2 2 2 2 2 2 8 3" xfId="21954"/>
    <cellStyle name="40 % - Accent2 2 2 2 2 2 9" xfId="8595"/>
    <cellStyle name="40 % - Accent2 2 2 2 2 2 9 2" xfId="22739"/>
    <cellStyle name="40 % - Accent2 2 2 2 2 3" xfId="1125"/>
    <cellStyle name="40 % - Accent2 2 2 2 2 3 2" xfId="8988"/>
    <cellStyle name="40 % - Accent2 2 2 2 2 3 2 2" xfId="23132"/>
    <cellStyle name="40 % - Accent2 2 2 2 2 3 3" xfId="2700"/>
    <cellStyle name="40 % - Accent2 2 2 2 2 3 3 2" xfId="16847"/>
    <cellStyle name="40 % - Accent2 2 2 2 2 3 4" xfId="15275"/>
    <cellStyle name="40 % - Accent2 2 2 2 2 4" xfId="3485"/>
    <cellStyle name="40 % - Accent2 2 2 2 2 4 2" xfId="9773"/>
    <cellStyle name="40 % - Accent2 2 2 2 2 4 2 2" xfId="23917"/>
    <cellStyle name="40 % - Accent2 2 2 2 2 4 3" xfId="17632"/>
    <cellStyle name="40 % - Accent2 2 2 2 2 5" xfId="4270"/>
    <cellStyle name="40 % - Accent2 2 2 2 2 5 2" xfId="10558"/>
    <cellStyle name="40 % - Accent2 2 2 2 2 5 2 2" xfId="24702"/>
    <cellStyle name="40 % - Accent2 2 2 2 2 5 3" xfId="18417"/>
    <cellStyle name="40 % - Accent2 2 2 2 2 6" xfId="5059"/>
    <cellStyle name="40 % - Accent2 2 2 2 2 6 2" xfId="11347"/>
    <cellStyle name="40 % - Accent2 2 2 2 2 6 2 2" xfId="25491"/>
    <cellStyle name="40 % - Accent2 2 2 2 2 6 3" xfId="19206"/>
    <cellStyle name="40 % - Accent2 2 2 2 2 7" xfId="5848"/>
    <cellStyle name="40 % - Accent2 2 2 2 2 7 2" xfId="12133"/>
    <cellStyle name="40 % - Accent2 2 2 2 2 7 2 2" xfId="26277"/>
    <cellStyle name="40 % - Accent2 2 2 2 2 7 3" xfId="19992"/>
    <cellStyle name="40 % - Accent2 2 2 2 2 8" xfId="6634"/>
    <cellStyle name="40 % - Accent2 2 2 2 2 8 2" xfId="12919"/>
    <cellStyle name="40 % - Accent2 2 2 2 2 8 2 2" xfId="27063"/>
    <cellStyle name="40 % - Accent2 2 2 2 2 8 3" xfId="20778"/>
    <cellStyle name="40 % - Accent2 2 2 2 2 9" xfId="7418"/>
    <cellStyle name="40 % - Accent2 2 2 2 2 9 2" xfId="13703"/>
    <cellStyle name="40 % - Accent2 2 2 2 2 9 2 2" xfId="27847"/>
    <cellStyle name="40 % - Accent2 2 2 2 2 9 3" xfId="21562"/>
    <cellStyle name="40 % - Accent2 2 2 2 3" xfId="531"/>
    <cellStyle name="40 % - Accent2 2 2 2 3 10" xfId="2111"/>
    <cellStyle name="40 % - Accent2 2 2 2 3 10 2" xfId="16258"/>
    <cellStyle name="40 % - Accent2 2 2 2 3 11" xfId="14686"/>
    <cellStyle name="40 % - Accent2 2 2 2 3 2" xfId="1321"/>
    <cellStyle name="40 % - Accent2 2 2 2 3 2 2" xfId="9184"/>
    <cellStyle name="40 % - Accent2 2 2 2 3 2 2 2" xfId="23328"/>
    <cellStyle name="40 % - Accent2 2 2 2 3 2 3" xfId="2896"/>
    <cellStyle name="40 % - Accent2 2 2 2 3 2 3 2" xfId="17043"/>
    <cellStyle name="40 % - Accent2 2 2 2 3 2 4" xfId="15471"/>
    <cellStyle name="40 % - Accent2 2 2 2 3 3" xfId="3681"/>
    <cellStyle name="40 % - Accent2 2 2 2 3 3 2" xfId="9969"/>
    <cellStyle name="40 % - Accent2 2 2 2 3 3 2 2" xfId="24113"/>
    <cellStyle name="40 % - Accent2 2 2 2 3 3 3" xfId="17828"/>
    <cellStyle name="40 % - Accent2 2 2 2 3 4" xfId="4466"/>
    <cellStyle name="40 % - Accent2 2 2 2 3 4 2" xfId="10754"/>
    <cellStyle name="40 % - Accent2 2 2 2 3 4 2 2" xfId="24898"/>
    <cellStyle name="40 % - Accent2 2 2 2 3 4 3" xfId="18613"/>
    <cellStyle name="40 % - Accent2 2 2 2 3 5" xfId="5255"/>
    <cellStyle name="40 % - Accent2 2 2 2 3 5 2" xfId="11543"/>
    <cellStyle name="40 % - Accent2 2 2 2 3 5 2 2" xfId="25687"/>
    <cellStyle name="40 % - Accent2 2 2 2 3 5 3" xfId="19402"/>
    <cellStyle name="40 % - Accent2 2 2 2 3 6" xfId="6044"/>
    <cellStyle name="40 % - Accent2 2 2 2 3 6 2" xfId="12329"/>
    <cellStyle name="40 % - Accent2 2 2 2 3 6 2 2" xfId="26473"/>
    <cellStyle name="40 % - Accent2 2 2 2 3 6 3" xfId="20188"/>
    <cellStyle name="40 % - Accent2 2 2 2 3 7" xfId="6830"/>
    <cellStyle name="40 % - Accent2 2 2 2 3 7 2" xfId="13115"/>
    <cellStyle name="40 % - Accent2 2 2 2 3 7 2 2" xfId="27259"/>
    <cellStyle name="40 % - Accent2 2 2 2 3 7 3" xfId="20974"/>
    <cellStyle name="40 % - Accent2 2 2 2 3 8" xfId="7614"/>
    <cellStyle name="40 % - Accent2 2 2 2 3 8 2" xfId="13899"/>
    <cellStyle name="40 % - Accent2 2 2 2 3 8 2 2" xfId="28043"/>
    <cellStyle name="40 % - Accent2 2 2 2 3 8 3" xfId="21758"/>
    <cellStyle name="40 % - Accent2 2 2 2 3 9" xfId="8399"/>
    <cellStyle name="40 % - Accent2 2 2 2 3 9 2" xfId="22543"/>
    <cellStyle name="40 % - Accent2 2 2 2 4" xfId="929"/>
    <cellStyle name="40 % - Accent2 2 2 2 4 2" xfId="8792"/>
    <cellStyle name="40 % - Accent2 2 2 2 4 2 2" xfId="22936"/>
    <cellStyle name="40 % - Accent2 2 2 2 4 3" xfId="2504"/>
    <cellStyle name="40 % - Accent2 2 2 2 4 3 2" xfId="16651"/>
    <cellStyle name="40 % - Accent2 2 2 2 4 4" xfId="15079"/>
    <cellStyle name="40 % - Accent2 2 2 2 5" xfId="3289"/>
    <cellStyle name="40 % - Accent2 2 2 2 5 2" xfId="9577"/>
    <cellStyle name="40 % - Accent2 2 2 2 5 2 2" xfId="23721"/>
    <cellStyle name="40 % - Accent2 2 2 2 5 3" xfId="17436"/>
    <cellStyle name="40 % - Accent2 2 2 2 6" xfId="4074"/>
    <cellStyle name="40 % - Accent2 2 2 2 6 2" xfId="10362"/>
    <cellStyle name="40 % - Accent2 2 2 2 6 2 2" xfId="24506"/>
    <cellStyle name="40 % - Accent2 2 2 2 6 3" xfId="18221"/>
    <cellStyle name="40 % - Accent2 2 2 2 7" xfId="4863"/>
    <cellStyle name="40 % - Accent2 2 2 2 7 2" xfId="11151"/>
    <cellStyle name="40 % - Accent2 2 2 2 7 2 2" xfId="25295"/>
    <cellStyle name="40 % - Accent2 2 2 2 7 3" xfId="19010"/>
    <cellStyle name="40 % - Accent2 2 2 2 8" xfId="5652"/>
    <cellStyle name="40 % - Accent2 2 2 2 8 2" xfId="11937"/>
    <cellStyle name="40 % - Accent2 2 2 2 8 2 2" xfId="26081"/>
    <cellStyle name="40 % - Accent2 2 2 2 8 3" xfId="19796"/>
    <cellStyle name="40 % - Accent2 2 2 2 9" xfId="6438"/>
    <cellStyle name="40 % - Accent2 2 2 2 9 2" xfId="12723"/>
    <cellStyle name="40 % - Accent2 2 2 2 9 2 2" xfId="26867"/>
    <cellStyle name="40 % - Accent2 2 2 2 9 3" xfId="20582"/>
    <cellStyle name="40 % - Accent2 2 2 3" xfId="162"/>
    <cellStyle name="40 % - Accent2 2 2 3 10" xfId="7250"/>
    <cellStyle name="40 % - Accent2 2 2 3 10 2" xfId="13535"/>
    <cellStyle name="40 % - Accent2 2 2 3 10 2 2" xfId="27679"/>
    <cellStyle name="40 % - Accent2 2 2 3 10 3" xfId="21394"/>
    <cellStyle name="40 % - Accent2 2 2 3 11" xfId="8035"/>
    <cellStyle name="40 % - Accent2 2 2 3 11 2" xfId="22179"/>
    <cellStyle name="40 % - Accent2 2 2 3 12" xfId="1747"/>
    <cellStyle name="40 % - Accent2 2 2 3 12 2" xfId="15894"/>
    <cellStyle name="40 % - Accent2 2 2 3 13" xfId="14322"/>
    <cellStyle name="40 % - Accent2 2 2 3 2" xfId="358"/>
    <cellStyle name="40 % - Accent2 2 2 3 2 10" xfId="8231"/>
    <cellStyle name="40 % - Accent2 2 2 3 2 10 2" xfId="22375"/>
    <cellStyle name="40 % - Accent2 2 2 3 2 11" xfId="1943"/>
    <cellStyle name="40 % - Accent2 2 2 3 2 11 2" xfId="16090"/>
    <cellStyle name="40 % - Accent2 2 2 3 2 12" xfId="14518"/>
    <cellStyle name="40 % - Accent2 2 2 3 2 2" xfId="755"/>
    <cellStyle name="40 % - Accent2 2 2 3 2 2 10" xfId="2335"/>
    <cellStyle name="40 % - Accent2 2 2 3 2 2 10 2" xfId="16482"/>
    <cellStyle name="40 % - Accent2 2 2 3 2 2 11" xfId="14910"/>
    <cellStyle name="40 % - Accent2 2 2 3 2 2 2" xfId="1545"/>
    <cellStyle name="40 % - Accent2 2 2 3 2 2 2 2" xfId="9408"/>
    <cellStyle name="40 % - Accent2 2 2 3 2 2 2 2 2" xfId="23552"/>
    <cellStyle name="40 % - Accent2 2 2 3 2 2 2 3" xfId="3120"/>
    <cellStyle name="40 % - Accent2 2 2 3 2 2 2 3 2" xfId="17267"/>
    <cellStyle name="40 % - Accent2 2 2 3 2 2 2 4" xfId="15695"/>
    <cellStyle name="40 % - Accent2 2 2 3 2 2 3" xfId="3905"/>
    <cellStyle name="40 % - Accent2 2 2 3 2 2 3 2" xfId="10193"/>
    <cellStyle name="40 % - Accent2 2 2 3 2 2 3 2 2" xfId="24337"/>
    <cellStyle name="40 % - Accent2 2 2 3 2 2 3 3" xfId="18052"/>
    <cellStyle name="40 % - Accent2 2 2 3 2 2 4" xfId="4690"/>
    <cellStyle name="40 % - Accent2 2 2 3 2 2 4 2" xfId="10978"/>
    <cellStyle name="40 % - Accent2 2 2 3 2 2 4 2 2" xfId="25122"/>
    <cellStyle name="40 % - Accent2 2 2 3 2 2 4 3" xfId="18837"/>
    <cellStyle name="40 % - Accent2 2 2 3 2 2 5" xfId="5479"/>
    <cellStyle name="40 % - Accent2 2 2 3 2 2 5 2" xfId="11767"/>
    <cellStyle name="40 % - Accent2 2 2 3 2 2 5 2 2" xfId="25911"/>
    <cellStyle name="40 % - Accent2 2 2 3 2 2 5 3" xfId="19626"/>
    <cellStyle name="40 % - Accent2 2 2 3 2 2 6" xfId="6268"/>
    <cellStyle name="40 % - Accent2 2 2 3 2 2 6 2" xfId="12553"/>
    <cellStyle name="40 % - Accent2 2 2 3 2 2 6 2 2" xfId="26697"/>
    <cellStyle name="40 % - Accent2 2 2 3 2 2 6 3" xfId="20412"/>
    <cellStyle name="40 % - Accent2 2 2 3 2 2 7" xfId="7054"/>
    <cellStyle name="40 % - Accent2 2 2 3 2 2 7 2" xfId="13339"/>
    <cellStyle name="40 % - Accent2 2 2 3 2 2 7 2 2" xfId="27483"/>
    <cellStyle name="40 % - Accent2 2 2 3 2 2 7 3" xfId="21198"/>
    <cellStyle name="40 % - Accent2 2 2 3 2 2 8" xfId="7838"/>
    <cellStyle name="40 % - Accent2 2 2 3 2 2 8 2" xfId="14123"/>
    <cellStyle name="40 % - Accent2 2 2 3 2 2 8 2 2" xfId="28267"/>
    <cellStyle name="40 % - Accent2 2 2 3 2 2 8 3" xfId="21982"/>
    <cellStyle name="40 % - Accent2 2 2 3 2 2 9" xfId="8623"/>
    <cellStyle name="40 % - Accent2 2 2 3 2 2 9 2" xfId="22767"/>
    <cellStyle name="40 % - Accent2 2 2 3 2 3" xfId="1153"/>
    <cellStyle name="40 % - Accent2 2 2 3 2 3 2" xfId="9016"/>
    <cellStyle name="40 % - Accent2 2 2 3 2 3 2 2" xfId="23160"/>
    <cellStyle name="40 % - Accent2 2 2 3 2 3 3" xfId="2728"/>
    <cellStyle name="40 % - Accent2 2 2 3 2 3 3 2" xfId="16875"/>
    <cellStyle name="40 % - Accent2 2 2 3 2 3 4" xfId="15303"/>
    <cellStyle name="40 % - Accent2 2 2 3 2 4" xfId="3513"/>
    <cellStyle name="40 % - Accent2 2 2 3 2 4 2" xfId="9801"/>
    <cellStyle name="40 % - Accent2 2 2 3 2 4 2 2" xfId="23945"/>
    <cellStyle name="40 % - Accent2 2 2 3 2 4 3" xfId="17660"/>
    <cellStyle name="40 % - Accent2 2 2 3 2 5" xfId="4298"/>
    <cellStyle name="40 % - Accent2 2 2 3 2 5 2" xfId="10586"/>
    <cellStyle name="40 % - Accent2 2 2 3 2 5 2 2" xfId="24730"/>
    <cellStyle name="40 % - Accent2 2 2 3 2 5 3" xfId="18445"/>
    <cellStyle name="40 % - Accent2 2 2 3 2 6" xfId="5087"/>
    <cellStyle name="40 % - Accent2 2 2 3 2 6 2" xfId="11375"/>
    <cellStyle name="40 % - Accent2 2 2 3 2 6 2 2" xfId="25519"/>
    <cellStyle name="40 % - Accent2 2 2 3 2 6 3" xfId="19234"/>
    <cellStyle name="40 % - Accent2 2 2 3 2 7" xfId="5876"/>
    <cellStyle name="40 % - Accent2 2 2 3 2 7 2" xfId="12161"/>
    <cellStyle name="40 % - Accent2 2 2 3 2 7 2 2" xfId="26305"/>
    <cellStyle name="40 % - Accent2 2 2 3 2 7 3" xfId="20020"/>
    <cellStyle name="40 % - Accent2 2 2 3 2 8" xfId="6662"/>
    <cellStyle name="40 % - Accent2 2 2 3 2 8 2" xfId="12947"/>
    <cellStyle name="40 % - Accent2 2 2 3 2 8 2 2" xfId="27091"/>
    <cellStyle name="40 % - Accent2 2 2 3 2 8 3" xfId="20806"/>
    <cellStyle name="40 % - Accent2 2 2 3 2 9" xfId="7446"/>
    <cellStyle name="40 % - Accent2 2 2 3 2 9 2" xfId="13731"/>
    <cellStyle name="40 % - Accent2 2 2 3 2 9 2 2" xfId="27875"/>
    <cellStyle name="40 % - Accent2 2 2 3 2 9 3" xfId="21590"/>
    <cellStyle name="40 % - Accent2 2 2 3 3" xfId="559"/>
    <cellStyle name="40 % - Accent2 2 2 3 3 10" xfId="2139"/>
    <cellStyle name="40 % - Accent2 2 2 3 3 10 2" xfId="16286"/>
    <cellStyle name="40 % - Accent2 2 2 3 3 11" xfId="14714"/>
    <cellStyle name="40 % - Accent2 2 2 3 3 2" xfId="1349"/>
    <cellStyle name="40 % - Accent2 2 2 3 3 2 2" xfId="9212"/>
    <cellStyle name="40 % - Accent2 2 2 3 3 2 2 2" xfId="23356"/>
    <cellStyle name="40 % - Accent2 2 2 3 3 2 3" xfId="2924"/>
    <cellStyle name="40 % - Accent2 2 2 3 3 2 3 2" xfId="17071"/>
    <cellStyle name="40 % - Accent2 2 2 3 3 2 4" xfId="15499"/>
    <cellStyle name="40 % - Accent2 2 2 3 3 3" xfId="3709"/>
    <cellStyle name="40 % - Accent2 2 2 3 3 3 2" xfId="9997"/>
    <cellStyle name="40 % - Accent2 2 2 3 3 3 2 2" xfId="24141"/>
    <cellStyle name="40 % - Accent2 2 2 3 3 3 3" xfId="17856"/>
    <cellStyle name="40 % - Accent2 2 2 3 3 4" xfId="4494"/>
    <cellStyle name="40 % - Accent2 2 2 3 3 4 2" xfId="10782"/>
    <cellStyle name="40 % - Accent2 2 2 3 3 4 2 2" xfId="24926"/>
    <cellStyle name="40 % - Accent2 2 2 3 3 4 3" xfId="18641"/>
    <cellStyle name="40 % - Accent2 2 2 3 3 5" xfId="5283"/>
    <cellStyle name="40 % - Accent2 2 2 3 3 5 2" xfId="11571"/>
    <cellStyle name="40 % - Accent2 2 2 3 3 5 2 2" xfId="25715"/>
    <cellStyle name="40 % - Accent2 2 2 3 3 5 3" xfId="19430"/>
    <cellStyle name="40 % - Accent2 2 2 3 3 6" xfId="6072"/>
    <cellStyle name="40 % - Accent2 2 2 3 3 6 2" xfId="12357"/>
    <cellStyle name="40 % - Accent2 2 2 3 3 6 2 2" xfId="26501"/>
    <cellStyle name="40 % - Accent2 2 2 3 3 6 3" xfId="20216"/>
    <cellStyle name="40 % - Accent2 2 2 3 3 7" xfId="6858"/>
    <cellStyle name="40 % - Accent2 2 2 3 3 7 2" xfId="13143"/>
    <cellStyle name="40 % - Accent2 2 2 3 3 7 2 2" xfId="27287"/>
    <cellStyle name="40 % - Accent2 2 2 3 3 7 3" xfId="21002"/>
    <cellStyle name="40 % - Accent2 2 2 3 3 8" xfId="7642"/>
    <cellStyle name="40 % - Accent2 2 2 3 3 8 2" xfId="13927"/>
    <cellStyle name="40 % - Accent2 2 2 3 3 8 2 2" xfId="28071"/>
    <cellStyle name="40 % - Accent2 2 2 3 3 8 3" xfId="21786"/>
    <cellStyle name="40 % - Accent2 2 2 3 3 9" xfId="8427"/>
    <cellStyle name="40 % - Accent2 2 2 3 3 9 2" xfId="22571"/>
    <cellStyle name="40 % - Accent2 2 2 3 4" xfId="957"/>
    <cellStyle name="40 % - Accent2 2 2 3 4 2" xfId="8820"/>
    <cellStyle name="40 % - Accent2 2 2 3 4 2 2" xfId="22964"/>
    <cellStyle name="40 % - Accent2 2 2 3 4 3" xfId="2532"/>
    <cellStyle name="40 % - Accent2 2 2 3 4 3 2" xfId="16679"/>
    <cellStyle name="40 % - Accent2 2 2 3 4 4" xfId="15107"/>
    <cellStyle name="40 % - Accent2 2 2 3 5" xfId="3317"/>
    <cellStyle name="40 % - Accent2 2 2 3 5 2" xfId="9605"/>
    <cellStyle name="40 % - Accent2 2 2 3 5 2 2" xfId="23749"/>
    <cellStyle name="40 % - Accent2 2 2 3 5 3" xfId="17464"/>
    <cellStyle name="40 % - Accent2 2 2 3 6" xfId="4102"/>
    <cellStyle name="40 % - Accent2 2 2 3 6 2" xfId="10390"/>
    <cellStyle name="40 % - Accent2 2 2 3 6 2 2" xfId="24534"/>
    <cellStyle name="40 % - Accent2 2 2 3 6 3" xfId="18249"/>
    <cellStyle name="40 % - Accent2 2 2 3 7" xfId="4891"/>
    <cellStyle name="40 % - Accent2 2 2 3 7 2" xfId="11179"/>
    <cellStyle name="40 % - Accent2 2 2 3 7 2 2" xfId="25323"/>
    <cellStyle name="40 % - Accent2 2 2 3 7 3" xfId="19038"/>
    <cellStyle name="40 % - Accent2 2 2 3 8" xfId="5680"/>
    <cellStyle name="40 % - Accent2 2 2 3 8 2" xfId="11965"/>
    <cellStyle name="40 % - Accent2 2 2 3 8 2 2" xfId="26109"/>
    <cellStyle name="40 % - Accent2 2 2 3 8 3" xfId="19824"/>
    <cellStyle name="40 % - Accent2 2 2 3 9" xfId="6466"/>
    <cellStyle name="40 % - Accent2 2 2 3 9 2" xfId="12751"/>
    <cellStyle name="40 % - Accent2 2 2 3 9 2 2" xfId="26895"/>
    <cellStyle name="40 % - Accent2 2 2 3 9 3" xfId="20610"/>
    <cellStyle name="40 % - Accent2 2 2 4" xfId="190"/>
    <cellStyle name="40 % - Accent2 2 2 4 10" xfId="7278"/>
    <cellStyle name="40 % - Accent2 2 2 4 10 2" xfId="13563"/>
    <cellStyle name="40 % - Accent2 2 2 4 10 2 2" xfId="27707"/>
    <cellStyle name="40 % - Accent2 2 2 4 10 3" xfId="21422"/>
    <cellStyle name="40 % - Accent2 2 2 4 11" xfId="8063"/>
    <cellStyle name="40 % - Accent2 2 2 4 11 2" xfId="22207"/>
    <cellStyle name="40 % - Accent2 2 2 4 12" xfId="1775"/>
    <cellStyle name="40 % - Accent2 2 2 4 12 2" xfId="15922"/>
    <cellStyle name="40 % - Accent2 2 2 4 13" xfId="14350"/>
    <cellStyle name="40 % - Accent2 2 2 4 2" xfId="386"/>
    <cellStyle name="40 % - Accent2 2 2 4 2 10" xfId="8259"/>
    <cellStyle name="40 % - Accent2 2 2 4 2 10 2" xfId="22403"/>
    <cellStyle name="40 % - Accent2 2 2 4 2 11" xfId="1971"/>
    <cellStyle name="40 % - Accent2 2 2 4 2 11 2" xfId="16118"/>
    <cellStyle name="40 % - Accent2 2 2 4 2 12" xfId="14546"/>
    <cellStyle name="40 % - Accent2 2 2 4 2 2" xfId="783"/>
    <cellStyle name="40 % - Accent2 2 2 4 2 2 10" xfId="2363"/>
    <cellStyle name="40 % - Accent2 2 2 4 2 2 10 2" xfId="16510"/>
    <cellStyle name="40 % - Accent2 2 2 4 2 2 11" xfId="14938"/>
    <cellStyle name="40 % - Accent2 2 2 4 2 2 2" xfId="1573"/>
    <cellStyle name="40 % - Accent2 2 2 4 2 2 2 2" xfId="9436"/>
    <cellStyle name="40 % - Accent2 2 2 4 2 2 2 2 2" xfId="23580"/>
    <cellStyle name="40 % - Accent2 2 2 4 2 2 2 3" xfId="3148"/>
    <cellStyle name="40 % - Accent2 2 2 4 2 2 2 3 2" xfId="17295"/>
    <cellStyle name="40 % - Accent2 2 2 4 2 2 2 4" xfId="15723"/>
    <cellStyle name="40 % - Accent2 2 2 4 2 2 3" xfId="3933"/>
    <cellStyle name="40 % - Accent2 2 2 4 2 2 3 2" xfId="10221"/>
    <cellStyle name="40 % - Accent2 2 2 4 2 2 3 2 2" xfId="24365"/>
    <cellStyle name="40 % - Accent2 2 2 4 2 2 3 3" xfId="18080"/>
    <cellStyle name="40 % - Accent2 2 2 4 2 2 4" xfId="4718"/>
    <cellStyle name="40 % - Accent2 2 2 4 2 2 4 2" xfId="11006"/>
    <cellStyle name="40 % - Accent2 2 2 4 2 2 4 2 2" xfId="25150"/>
    <cellStyle name="40 % - Accent2 2 2 4 2 2 4 3" xfId="18865"/>
    <cellStyle name="40 % - Accent2 2 2 4 2 2 5" xfId="5507"/>
    <cellStyle name="40 % - Accent2 2 2 4 2 2 5 2" xfId="11795"/>
    <cellStyle name="40 % - Accent2 2 2 4 2 2 5 2 2" xfId="25939"/>
    <cellStyle name="40 % - Accent2 2 2 4 2 2 5 3" xfId="19654"/>
    <cellStyle name="40 % - Accent2 2 2 4 2 2 6" xfId="6296"/>
    <cellStyle name="40 % - Accent2 2 2 4 2 2 6 2" xfId="12581"/>
    <cellStyle name="40 % - Accent2 2 2 4 2 2 6 2 2" xfId="26725"/>
    <cellStyle name="40 % - Accent2 2 2 4 2 2 6 3" xfId="20440"/>
    <cellStyle name="40 % - Accent2 2 2 4 2 2 7" xfId="7082"/>
    <cellStyle name="40 % - Accent2 2 2 4 2 2 7 2" xfId="13367"/>
    <cellStyle name="40 % - Accent2 2 2 4 2 2 7 2 2" xfId="27511"/>
    <cellStyle name="40 % - Accent2 2 2 4 2 2 7 3" xfId="21226"/>
    <cellStyle name="40 % - Accent2 2 2 4 2 2 8" xfId="7866"/>
    <cellStyle name="40 % - Accent2 2 2 4 2 2 8 2" xfId="14151"/>
    <cellStyle name="40 % - Accent2 2 2 4 2 2 8 2 2" xfId="28295"/>
    <cellStyle name="40 % - Accent2 2 2 4 2 2 8 3" xfId="22010"/>
    <cellStyle name="40 % - Accent2 2 2 4 2 2 9" xfId="8651"/>
    <cellStyle name="40 % - Accent2 2 2 4 2 2 9 2" xfId="22795"/>
    <cellStyle name="40 % - Accent2 2 2 4 2 3" xfId="1181"/>
    <cellStyle name="40 % - Accent2 2 2 4 2 3 2" xfId="9044"/>
    <cellStyle name="40 % - Accent2 2 2 4 2 3 2 2" xfId="23188"/>
    <cellStyle name="40 % - Accent2 2 2 4 2 3 3" xfId="2756"/>
    <cellStyle name="40 % - Accent2 2 2 4 2 3 3 2" xfId="16903"/>
    <cellStyle name="40 % - Accent2 2 2 4 2 3 4" xfId="15331"/>
    <cellStyle name="40 % - Accent2 2 2 4 2 4" xfId="3541"/>
    <cellStyle name="40 % - Accent2 2 2 4 2 4 2" xfId="9829"/>
    <cellStyle name="40 % - Accent2 2 2 4 2 4 2 2" xfId="23973"/>
    <cellStyle name="40 % - Accent2 2 2 4 2 4 3" xfId="17688"/>
    <cellStyle name="40 % - Accent2 2 2 4 2 5" xfId="4326"/>
    <cellStyle name="40 % - Accent2 2 2 4 2 5 2" xfId="10614"/>
    <cellStyle name="40 % - Accent2 2 2 4 2 5 2 2" xfId="24758"/>
    <cellStyle name="40 % - Accent2 2 2 4 2 5 3" xfId="18473"/>
    <cellStyle name="40 % - Accent2 2 2 4 2 6" xfId="5115"/>
    <cellStyle name="40 % - Accent2 2 2 4 2 6 2" xfId="11403"/>
    <cellStyle name="40 % - Accent2 2 2 4 2 6 2 2" xfId="25547"/>
    <cellStyle name="40 % - Accent2 2 2 4 2 6 3" xfId="19262"/>
    <cellStyle name="40 % - Accent2 2 2 4 2 7" xfId="5904"/>
    <cellStyle name="40 % - Accent2 2 2 4 2 7 2" xfId="12189"/>
    <cellStyle name="40 % - Accent2 2 2 4 2 7 2 2" xfId="26333"/>
    <cellStyle name="40 % - Accent2 2 2 4 2 7 3" xfId="20048"/>
    <cellStyle name="40 % - Accent2 2 2 4 2 8" xfId="6690"/>
    <cellStyle name="40 % - Accent2 2 2 4 2 8 2" xfId="12975"/>
    <cellStyle name="40 % - Accent2 2 2 4 2 8 2 2" xfId="27119"/>
    <cellStyle name="40 % - Accent2 2 2 4 2 8 3" xfId="20834"/>
    <cellStyle name="40 % - Accent2 2 2 4 2 9" xfId="7474"/>
    <cellStyle name="40 % - Accent2 2 2 4 2 9 2" xfId="13759"/>
    <cellStyle name="40 % - Accent2 2 2 4 2 9 2 2" xfId="27903"/>
    <cellStyle name="40 % - Accent2 2 2 4 2 9 3" xfId="21618"/>
    <cellStyle name="40 % - Accent2 2 2 4 3" xfId="587"/>
    <cellStyle name="40 % - Accent2 2 2 4 3 10" xfId="2167"/>
    <cellStyle name="40 % - Accent2 2 2 4 3 10 2" xfId="16314"/>
    <cellStyle name="40 % - Accent2 2 2 4 3 11" xfId="14742"/>
    <cellStyle name="40 % - Accent2 2 2 4 3 2" xfId="1377"/>
    <cellStyle name="40 % - Accent2 2 2 4 3 2 2" xfId="9240"/>
    <cellStyle name="40 % - Accent2 2 2 4 3 2 2 2" xfId="23384"/>
    <cellStyle name="40 % - Accent2 2 2 4 3 2 3" xfId="2952"/>
    <cellStyle name="40 % - Accent2 2 2 4 3 2 3 2" xfId="17099"/>
    <cellStyle name="40 % - Accent2 2 2 4 3 2 4" xfId="15527"/>
    <cellStyle name="40 % - Accent2 2 2 4 3 3" xfId="3737"/>
    <cellStyle name="40 % - Accent2 2 2 4 3 3 2" xfId="10025"/>
    <cellStyle name="40 % - Accent2 2 2 4 3 3 2 2" xfId="24169"/>
    <cellStyle name="40 % - Accent2 2 2 4 3 3 3" xfId="17884"/>
    <cellStyle name="40 % - Accent2 2 2 4 3 4" xfId="4522"/>
    <cellStyle name="40 % - Accent2 2 2 4 3 4 2" xfId="10810"/>
    <cellStyle name="40 % - Accent2 2 2 4 3 4 2 2" xfId="24954"/>
    <cellStyle name="40 % - Accent2 2 2 4 3 4 3" xfId="18669"/>
    <cellStyle name="40 % - Accent2 2 2 4 3 5" xfId="5311"/>
    <cellStyle name="40 % - Accent2 2 2 4 3 5 2" xfId="11599"/>
    <cellStyle name="40 % - Accent2 2 2 4 3 5 2 2" xfId="25743"/>
    <cellStyle name="40 % - Accent2 2 2 4 3 5 3" xfId="19458"/>
    <cellStyle name="40 % - Accent2 2 2 4 3 6" xfId="6100"/>
    <cellStyle name="40 % - Accent2 2 2 4 3 6 2" xfId="12385"/>
    <cellStyle name="40 % - Accent2 2 2 4 3 6 2 2" xfId="26529"/>
    <cellStyle name="40 % - Accent2 2 2 4 3 6 3" xfId="20244"/>
    <cellStyle name="40 % - Accent2 2 2 4 3 7" xfId="6886"/>
    <cellStyle name="40 % - Accent2 2 2 4 3 7 2" xfId="13171"/>
    <cellStyle name="40 % - Accent2 2 2 4 3 7 2 2" xfId="27315"/>
    <cellStyle name="40 % - Accent2 2 2 4 3 7 3" xfId="21030"/>
    <cellStyle name="40 % - Accent2 2 2 4 3 8" xfId="7670"/>
    <cellStyle name="40 % - Accent2 2 2 4 3 8 2" xfId="13955"/>
    <cellStyle name="40 % - Accent2 2 2 4 3 8 2 2" xfId="28099"/>
    <cellStyle name="40 % - Accent2 2 2 4 3 8 3" xfId="21814"/>
    <cellStyle name="40 % - Accent2 2 2 4 3 9" xfId="8455"/>
    <cellStyle name="40 % - Accent2 2 2 4 3 9 2" xfId="22599"/>
    <cellStyle name="40 % - Accent2 2 2 4 4" xfId="985"/>
    <cellStyle name="40 % - Accent2 2 2 4 4 2" xfId="8848"/>
    <cellStyle name="40 % - Accent2 2 2 4 4 2 2" xfId="22992"/>
    <cellStyle name="40 % - Accent2 2 2 4 4 3" xfId="2560"/>
    <cellStyle name="40 % - Accent2 2 2 4 4 3 2" xfId="16707"/>
    <cellStyle name="40 % - Accent2 2 2 4 4 4" xfId="15135"/>
    <cellStyle name="40 % - Accent2 2 2 4 5" xfId="3345"/>
    <cellStyle name="40 % - Accent2 2 2 4 5 2" xfId="9633"/>
    <cellStyle name="40 % - Accent2 2 2 4 5 2 2" xfId="23777"/>
    <cellStyle name="40 % - Accent2 2 2 4 5 3" xfId="17492"/>
    <cellStyle name="40 % - Accent2 2 2 4 6" xfId="4130"/>
    <cellStyle name="40 % - Accent2 2 2 4 6 2" xfId="10418"/>
    <cellStyle name="40 % - Accent2 2 2 4 6 2 2" xfId="24562"/>
    <cellStyle name="40 % - Accent2 2 2 4 6 3" xfId="18277"/>
    <cellStyle name="40 % - Accent2 2 2 4 7" xfId="4919"/>
    <cellStyle name="40 % - Accent2 2 2 4 7 2" xfId="11207"/>
    <cellStyle name="40 % - Accent2 2 2 4 7 2 2" xfId="25351"/>
    <cellStyle name="40 % - Accent2 2 2 4 7 3" xfId="19066"/>
    <cellStyle name="40 % - Accent2 2 2 4 8" xfId="5708"/>
    <cellStyle name="40 % - Accent2 2 2 4 8 2" xfId="11993"/>
    <cellStyle name="40 % - Accent2 2 2 4 8 2 2" xfId="26137"/>
    <cellStyle name="40 % - Accent2 2 2 4 8 3" xfId="19852"/>
    <cellStyle name="40 % - Accent2 2 2 4 9" xfId="6494"/>
    <cellStyle name="40 % - Accent2 2 2 4 9 2" xfId="12779"/>
    <cellStyle name="40 % - Accent2 2 2 4 9 2 2" xfId="26923"/>
    <cellStyle name="40 % - Accent2 2 2 4 9 3" xfId="20638"/>
    <cellStyle name="40 % - Accent2 2 2 5" xfId="218"/>
    <cellStyle name="40 % - Accent2 2 2 5 10" xfId="7306"/>
    <cellStyle name="40 % - Accent2 2 2 5 10 2" xfId="13591"/>
    <cellStyle name="40 % - Accent2 2 2 5 10 2 2" xfId="27735"/>
    <cellStyle name="40 % - Accent2 2 2 5 10 3" xfId="21450"/>
    <cellStyle name="40 % - Accent2 2 2 5 11" xfId="8091"/>
    <cellStyle name="40 % - Accent2 2 2 5 11 2" xfId="22235"/>
    <cellStyle name="40 % - Accent2 2 2 5 12" xfId="1803"/>
    <cellStyle name="40 % - Accent2 2 2 5 12 2" xfId="15950"/>
    <cellStyle name="40 % - Accent2 2 2 5 13" xfId="14378"/>
    <cellStyle name="40 % - Accent2 2 2 5 2" xfId="414"/>
    <cellStyle name="40 % - Accent2 2 2 5 2 10" xfId="8287"/>
    <cellStyle name="40 % - Accent2 2 2 5 2 10 2" xfId="22431"/>
    <cellStyle name="40 % - Accent2 2 2 5 2 11" xfId="1999"/>
    <cellStyle name="40 % - Accent2 2 2 5 2 11 2" xfId="16146"/>
    <cellStyle name="40 % - Accent2 2 2 5 2 12" xfId="14574"/>
    <cellStyle name="40 % - Accent2 2 2 5 2 2" xfId="811"/>
    <cellStyle name="40 % - Accent2 2 2 5 2 2 10" xfId="2391"/>
    <cellStyle name="40 % - Accent2 2 2 5 2 2 10 2" xfId="16538"/>
    <cellStyle name="40 % - Accent2 2 2 5 2 2 11" xfId="14966"/>
    <cellStyle name="40 % - Accent2 2 2 5 2 2 2" xfId="1601"/>
    <cellStyle name="40 % - Accent2 2 2 5 2 2 2 2" xfId="9464"/>
    <cellStyle name="40 % - Accent2 2 2 5 2 2 2 2 2" xfId="23608"/>
    <cellStyle name="40 % - Accent2 2 2 5 2 2 2 3" xfId="3176"/>
    <cellStyle name="40 % - Accent2 2 2 5 2 2 2 3 2" xfId="17323"/>
    <cellStyle name="40 % - Accent2 2 2 5 2 2 2 4" xfId="15751"/>
    <cellStyle name="40 % - Accent2 2 2 5 2 2 3" xfId="3961"/>
    <cellStyle name="40 % - Accent2 2 2 5 2 2 3 2" xfId="10249"/>
    <cellStyle name="40 % - Accent2 2 2 5 2 2 3 2 2" xfId="24393"/>
    <cellStyle name="40 % - Accent2 2 2 5 2 2 3 3" xfId="18108"/>
    <cellStyle name="40 % - Accent2 2 2 5 2 2 4" xfId="4746"/>
    <cellStyle name="40 % - Accent2 2 2 5 2 2 4 2" xfId="11034"/>
    <cellStyle name="40 % - Accent2 2 2 5 2 2 4 2 2" xfId="25178"/>
    <cellStyle name="40 % - Accent2 2 2 5 2 2 4 3" xfId="18893"/>
    <cellStyle name="40 % - Accent2 2 2 5 2 2 5" xfId="5535"/>
    <cellStyle name="40 % - Accent2 2 2 5 2 2 5 2" xfId="11823"/>
    <cellStyle name="40 % - Accent2 2 2 5 2 2 5 2 2" xfId="25967"/>
    <cellStyle name="40 % - Accent2 2 2 5 2 2 5 3" xfId="19682"/>
    <cellStyle name="40 % - Accent2 2 2 5 2 2 6" xfId="6324"/>
    <cellStyle name="40 % - Accent2 2 2 5 2 2 6 2" xfId="12609"/>
    <cellStyle name="40 % - Accent2 2 2 5 2 2 6 2 2" xfId="26753"/>
    <cellStyle name="40 % - Accent2 2 2 5 2 2 6 3" xfId="20468"/>
    <cellStyle name="40 % - Accent2 2 2 5 2 2 7" xfId="7110"/>
    <cellStyle name="40 % - Accent2 2 2 5 2 2 7 2" xfId="13395"/>
    <cellStyle name="40 % - Accent2 2 2 5 2 2 7 2 2" xfId="27539"/>
    <cellStyle name="40 % - Accent2 2 2 5 2 2 7 3" xfId="21254"/>
    <cellStyle name="40 % - Accent2 2 2 5 2 2 8" xfId="7894"/>
    <cellStyle name="40 % - Accent2 2 2 5 2 2 8 2" xfId="14179"/>
    <cellStyle name="40 % - Accent2 2 2 5 2 2 8 2 2" xfId="28323"/>
    <cellStyle name="40 % - Accent2 2 2 5 2 2 8 3" xfId="22038"/>
    <cellStyle name="40 % - Accent2 2 2 5 2 2 9" xfId="8679"/>
    <cellStyle name="40 % - Accent2 2 2 5 2 2 9 2" xfId="22823"/>
    <cellStyle name="40 % - Accent2 2 2 5 2 3" xfId="1209"/>
    <cellStyle name="40 % - Accent2 2 2 5 2 3 2" xfId="9072"/>
    <cellStyle name="40 % - Accent2 2 2 5 2 3 2 2" xfId="23216"/>
    <cellStyle name="40 % - Accent2 2 2 5 2 3 3" xfId="2784"/>
    <cellStyle name="40 % - Accent2 2 2 5 2 3 3 2" xfId="16931"/>
    <cellStyle name="40 % - Accent2 2 2 5 2 3 4" xfId="15359"/>
    <cellStyle name="40 % - Accent2 2 2 5 2 4" xfId="3569"/>
    <cellStyle name="40 % - Accent2 2 2 5 2 4 2" xfId="9857"/>
    <cellStyle name="40 % - Accent2 2 2 5 2 4 2 2" xfId="24001"/>
    <cellStyle name="40 % - Accent2 2 2 5 2 4 3" xfId="17716"/>
    <cellStyle name="40 % - Accent2 2 2 5 2 5" xfId="4354"/>
    <cellStyle name="40 % - Accent2 2 2 5 2 5 2" xfId="10642"/>
    <cellStyle name="40 % - Accent2 2 2 5 2 5 2 2" xfId="24786"/>
    <cellStyle name="40 % - Accent2 2 2 5 2 5 3" xfId="18501"/>
    <cellStyle name="40 % - Accent2 2 2 5 2 6" xfId="5143"/>
    <cellStyle name="40 % - Accent2 2 2 5 2 6 2" xfId="11431"/>
    <cellStyle name="40 % - Accent2 2 2 5 2 6 2 2" xfId="25575"/>
    <cellStyle name="40 % - Accent2 2 2 5 2 6 3" xfId="19290"/>
    <cellStyle name="40 % - Accent2 2 2 5 2 7" xfId="5932"/>
    <cellStyle name="40 % - Accent2 2 2 5 2 7 2" xfId="12217"/>
    <cellStyle name="40 % - Accent2 2 2 5 2 7 2 2" xfId="26361"/>
    <cellStyle name="40 % - Accent2 2 2 5 2 7 3" xfId="20076"/>
    <cellStyle name="40 % - Accent2 2 2 5 2 8" xfId="6718"/>
    <cellStyle name="40 % - Accent2 2 2 5 2 8 2" xfId="13003"/>
    <cellStyle name="40 % - Accent2 2 2 5 2 8 2 2" xfId="27147"/>
    <cellStyle name="40 % - Accent2 2 2 5 2 8 3" xfId="20862"/>
    <cellStyle name="40 % - Accent2 2 2 5 2 9" xfId="7502"/>
    <cellStyle name="40 % - Accent2 2 2 5 2 9 2" xfId="13787"/>
    <cellStyle name="40 % - Accent2 2 2 5 2 9 2 2" xfId="27931"/>
    <cellStyle name="40 % - Accent2 2 2 5 2 9 3" xfId="21646"/>
    <cellStyle name="40 % - Accent2 2 2 5 3" xfId="615"/>
    <cellStyle name="40 % - Accent2 2 2 5 3 10" xfId="2195"/>
    <cellStyle name="40 % - Accent2 2 2 5 3 10 2" xfId="16342"/>
    <cellStyle name="40 % - Accent2 2 2 5 3 11" xfId="14770"/>
    <cellStyle name="40 % - Accent2 2 2 5 3 2" xfId="1405"/>
    <cellStyle name="40 % - Accent2 2 2 5 3 2 2" xfId="9268"/>
    <cellStyle name="40 % - Accent2 2 2 5 3 2 2 2" xfId="23412"/>
    <cellStyle name="40 % - Accent2 2 2 5 3 2 3" xfId="2980"/>
    <cellStyle name="40 % - Accent2 2 2 5 3 2 3 2" xfId="17127"/>
    <cellStyle name="40 % - Accent2 2 2 5 3 2 4" xfId="15555"/>
    <cellStyle name="40 % - Accent2 2 2 5 3 3" xfId="3765"/>
    <cellStyle name="40 % - Accent2 2 2 5 3 3 2" xfId="10053"/>
    <cellStyle name="40 % - Accent2 2 2 5 3 3 2 2" xfId="24197"/>
    <cellStyle name="40 % - Accent2 2 2 5 3 3 3" xfId="17912"/>
    <cellStyle name="40 % - Accent2 2 2 5 3 4" xfId="4550"/>
    <cellStyle name="40 % - Accent2 2 2 5 3 4 2" xfId="10838"/>
    <cellStyle name="40 % - Accent2 2 2 5 3 4 2 2" xfId="24982"/>
    <cellStyle name="40 % - Accent2 2 2 5 3 4 3" xfId="18697"/>
    <cellStyle name="40 % - Accent2 2 2 5 3 5" xfId="5339"/>
    <cellStyle name="40 % - Accent2 2 2 5 3 5 2" xfId="11627"/>
    <cellStyle name="40 % - Accent2 2 2 5 3 5 2 2" xfId="25771"/>
    <cellStyle name="40 % - Accent2 2 2 5 3 5 3" xfId="19486"/>
    <cellStyle name="40 % - Accent2 2 2 5 3 6" xfId="6128"/>
    <cellStyle name="40 % - Accent2 2 2 5 3 6 2" xfId="12413"/>
    <cellStyle name="40 % - Accent2 2 2 5 3 6 2 2" xfId="26557"/>
    <cellStyle name="40 % - Accent2 2 2 5 3 6 3" xfId="20272"/>
    <cellStyle name="40 % - Accent2 2 2 5 3 7" xfId="6914"/>
    <cellStyle name="40 % - Accent2 2 2 5 3 7 2" xfId="13199"/>
    <cellStyle name="40 % - Accent2 2 2 5 3 7 2 2" xfId="27343"/>
    <cellStyle name="40 % - Accent2 2 2 5 3 7 3" xfId="21058"/>
    <cellStyle name="40 % - Accent2 2 2 5 3 8" xfId="7698"/>
    <cellStyle name="40 % - Accent2 2 2 5 3 8 2" xfId="13983"/>
    <cellStyle name="40 % - Accent2 2 2 5 3 8 2 2" xfId="28127"/>
    <cellStyle name="40 % - Accent2 2 2 5 3 8 3" xfId="21842"/>
    <cellStyle name="40 % - Accent2 2 2 5 3 9" xfId="8483"/>
    <cellStyle name="40 % - Accent2 2 2 5 3 9 2" xfId="22627"/>
    <cellStyle name="40 % - Accent2 2 2 5 4" xfId="1013"/>
    <cellStyle name="40 % - Accent2 2 2 5 4 2" xfId="8876"/>
    <cellStyle name="40 % - Accent2 2 2 5 4 2 2" xfId="23020"/>
    <cellStyle name="40 % - Accent2 2 2 5 4 3" xfId="2588"/>
    <cellStyle name="40 % - Accent2 2 2 5 4 3 2" xfId="16735"/>
    <cellStyle name="40 % - Accent2 2 2 5 4 4" xfId="15163"/>
    <cellStyle name="40 % - Accent2 2 2 5 5" xfId="3373"/>
    <cellStyle name="40 % - Accent2 2 2 5 5 2" xfId="9661"/>
    <cellStyle name="40 % - Accent2 2 2 5 5 2 2" xfId="23805"/>
    <cellStyle name="40 % - Accent2 2 2 5 5 3" xfId="17520"/>
    <cellStyle name="40 % - Accent2 2 2 5 6" xfId="4158"/>
    <cellStyle name="40 % - Accent2 2 2 5 6 2" xfId="10446"/>
    <cellStyle name="40 % - Accent2 2 2 5 6 2 2" xfId="24590"/>
    <cellStyle name="40 % - Accent2 2 2 5 6 3" xfId="18305"/>
    <cellStyle name="40 % - Accent2 2 2 5 7" xfId="4947"/>
    <cellStyle name="40 % - Accent2 2 2 5 7 2" xfId="11235"/>
    <cellStyle name="40 % - Accent2 2 2 5 7 2 2" xfId="25379"/>
    <cellStyle name="40 % - Accent2 2 2 5 7 3" xfId="19094"/>
    <cellStyle name="40 % - Accent2 2 2 5 8" xfId="5736"/>
    <cellStyle name="40 % - Accent2 2 2 5 8 2" xfId="12021"/>
    <cellStyle name="40 % - Accent2 2 2 5 8 2 2" xfId="26165"/>
    <cellStyle name="40 % - Accent2 2 2 5 8 3" xfId="19880"/>
    <cellStyle name="40 % - Accent2 2 2 5 9" xfId="6522"/>
    <cellStyle name="40 % - Accent2 2 2 5 9 2" xfId="12807"/>
    <cellStyle name="40 % - Accent2 2 2 5 9 2 2" xfId="26951"/>
    <cellStyle name="40 % - Accent2 2 2 5 9 3" xfId="20666"/>
    <cellStyle name="40 % - Accent2 2 2 6" xfId="246"/>
    <cellStyle name="40 % - Accent2 2 2 6 10" xfId="7334"/>
    <cellStyle name="40 % - Accent2 2 2 6 10 2" xfId="13619"/>
    <cellStyle name="40 % - Accent2 2 2 6 10 2 2" xfId="27763"/>
    <cellStyle name="40 % - Accent2 2 2 6 10 3" xfId="21478"/>
    <cellStyle name="40 % - Accent2 2 2 6 11" xfId="8119"/>
    <cellStyle name="40 % - Accent2 2 2 6 11 2" xfId="22263"/>
    <cellStyle name="40 % - Accent2 2 2 6 12" xfId="1831"/>
    <cellStyle name="40 % - Accent2 2 2 6 12 2" xfId="15978"/>
    <cellStyle name="40 % - Accent2 2 2 6 13" xfId="14406"/>
    <cellStyle name="40 % - Accent2 2 2 6 2" xfId="442"/>
    <cellStyle name="40 % - Accent2 2 2 6 2 10" xfId="8315"/>
    <cellStyle name="40 % - Accent2 2 2 6 2 10 2" xfId="22459"/>
    <cellStyle name="40 % - Accent2 2 2 6 2 11" xfId="2027"/>
    <cellStyle name="40 % - Accent2 2 2 6 2 11 2" xfId="16174"/>
    <cellStyle name="40 % - Accent2 2 2 6 2 12" xfId="14602"/>
    <cellStyle name="40 % - Accent2 2 2 6 2 2" xfId="839"/>
    <cellStyle name="40 % - Accent2 2 2 6 2 2 10" xfId="2419"/>
    <cellStyle name="40 % - Accent2 2 2 6 2 2 10 2" xfId="16566"/>
    <cellStyle name="40 % - Accent2 2 2 6 2 2 11" xfId="14994"/>
    <cellStyle name="40 % - Accent2 2 2 6 2 2 2" xfId="1629"/>
    <cellStyle name="40 % - Accent2 2 2 6 2 2 2 2" xfId="9492"/>
    <cellStyle name="40 % - Accent2 2 2 6 2 2 2 2 2" xfId="23636"/>
    <cellStyle name="40 % - Accent2 2 2 6 2 2 2 3" xfId="3204"/>
    <cellStyle name="40 % - Accent2 2 2 6 2 2 2 3 2" xfId="17351"/>
    <cellStyle name="40 % - Accent2 2 2 6 2 2 2 4" xfId="15779"/>
    <cellStyle name="40 % - Accent2 2 2 6 2 2 3" xfId="3989"/>
    <cellStyle name="40 % - Accent2 2 2 6 2 2 3 2" xfId="10277"/>
    <cellStyle name="40 % - Accent2 2 2 6 2 2 3 2 2" xfId="24421"/>
    <cellStyle name="40 % - Accent2 2 2 6 2 2 3 3" xfId="18136"/>
    <cellStyle name="40 % - Accent2 2 2 6 2 2 4" xfId="4774"/>
    <cellStyle name="40 % - Accent2 2 2 6 2 2 4 2" xfId="11062"/>
    <cellStyle name="40 % - Accent2 2 2 6 2 2 4 2 2" xfId="25206"/>
    <cellStyle name="40 % - Accent2 2 2 6 2 2 4 3" xfId="18921"/>
    <cellStyle name="40 % - Accent2 2 2 6 2 2 5" xfId="5563"/>
    <cellStyle name="40 % - Accent2 2 2 6 2 2 5 2" xfId="11851"/>
    <cellStyle name="40 % - Accent2 2 2 6 2 2 5 2 2" xfId="25995"/>
    <cellStyle name="40 % - Accent2 2 2 6 2 2 5 3" xfId="19710"/>
    <cellStyle name="40 % - Accent2 2 2 6 2 2 6" xfId="6352"/>
    <cellStyle name="40 % - Accent2 2 2 6 2 2 6 2" xfId="12637"/>
    <cellStyle name="40 % - Accent2 2 2 6 2 2 6 2 2" xfId="26781"/>
    <cellStyle name="40 % - Accent2 2 2 6 2 2 6 3" xfId="20496"/>
    <cellStyle name="40 % - Accent2 2 2 6 2 2 7" xfId="7138"/>
    <cellStyle name="40 % - Accent2 2 2 6 2 2 7 2" xfId="13423"/>
    <cellStyle name="40 % - Accent2 2 2 6 2 2 7 2 2" xfId="27567"/>
    <cellStyle name="40 % - Accent2 2 2 6 2 2 7 3" xfId="21282"/>
    <cellStyle name="40 % - Accent2 2 2 6 2 2 8" xfId="7922"/>
    <cellStyle name="40 % - Accent2 2 2 6 2 2 8 2" xfId="14207"/>
    <cellStyle name="40 % - Accent2 2 2 6 2 2 8 2 2" xfId="28351"/>
    <cellStyle name="40 % - Accent2 2 2 6 2 2 8 3" xfId="22066"/>
    <cellStyle name="40 % - Accent2 2 2 6 2 2 9" xfId="8707"/>
    <cellStyle name="40 % - Accent2 2 2 6 2 2 9 2" xfId="22851"/>
    <cellStyle name="40 % - Accent2 2 2 6 2 3" xfId="1237"/>
    <cellStyle name="40 % - Accent2 2 2 6 2 3 2" xfId="9100"/>
    <cellStyle name="40 % - Accent2 2 2 6 2 3 2 2" xfId="23244"/>
    <cellStyle name="40 % - Accent2 2 2 6 2 3 3" xfId="2812"/>
    <cellStyle name="40 % - Accent2 2 2 6 2 3 3 2" xfId="16959"/>
    <cellStyle name="40 % - Accent2 2 2 6 2 3 4" xfId="15387"/>
    <cellStyle name="40 % - Accent2 2 2 6 2 4" xfId="3597"/>
    <cellStyle name="40 % - Accent2 2 2 6 2 4 2" xfId="9885"/>
    <cellStyle name="40 % - Accent2 2 2 6 2 4 2 2" xfId="24029"/>
    <cellStyle name="40 % - Accent2 2 2 6 2 4 3" xfId="17744"/>
    <cellStyle name="40 % - Accent2 2 2 6 2 5" xfId="4382"/>
    <cellStyle name="40 % - Accent2 2 2 6 2 5 2" xfId="10670"/>
    <cellStyle name="40 % - Accent2 2 2 6 2 5 2 2" xfId="24814"/>
    <cellStyle name="40 % - Accent2 2 2 6 2 5 3" xfId="18529"/>
    <cellStyle name="40 % - Accent2 2 2 6 2 6" xfId="5171"/>
    <cellStyle name="40 % - Accent2 2 2 6 2 6 2" xfId="11459"/>
    <cellStyle name="40 % - Accent2 2 2 6 2 6 2 2" xfId="25603"/>
    <cellStyle name="40 % - Accent2 2 2 6 2 6 3" xfId="19318"/>
    <cellStyle name="40 % - Accent2 2 2 6 2 7" xfId="5960"/>
    <cellStyle name="40 % - Accent2 2 2 6 2 7 2" xfId="12245"/>
    <cellStyle name="40 % - Accent2 2 2 6 2 7 2 2" xfId="26389"/>
    <cellStyle name="40 % - Accent2 2 2 6 2 7 3" xfId="20104"/>
    <cellStyle name="40 % - Accent2 2 2 6 2 8" xfId="6746"/>
    <cellStyle name="40 % - Accent2 2 2 6 2 8 2" xfId="13031"/>
    <cellStyle name="40 % - Accent2 2 2 6 2 8 2 2" xfId="27175"/>
    <cellStyle name="40 % - Accent2 2 2 6 2 8 3" xfId="20890"/>
    <cellStyle name="40 % - Accent2 2 2 6 2 9" xfId="7530"/>
    <cellStyle name="40 % - Accent2 2 2 6 2 9 2" xfId="13815"/>
    <cellStyle name="40 % - Accent2 2 2 6 2 9 2 2" xfId="27959"/>
    <cellStyle name="40 % - Accent2 2 2 6 2 9 3" xfId="21674"/>
    <cellStyle name="40 % - Accent2 2 2 6 3" xfId="643"/>
    <cellStyle name="40 % - Accent2 2 2 6 3 10" xfId="2223"/>
    <cellStyle name="40 % - Accent2 2 2 6 3 10 2" xfId="16370"/>
    <cellStyle name="40 % - Accent2 2 2 6 3 11" xfId="14798"/>
    <cellStyle name="40 % - Accent2 2 2 6 3 2" xfId="1433"/>
    <cellStyle name="40 % - Accent2 2 2 6 3 2 2" xfId="9296"/>
    <cellStyle name="40 % - Accent2 2 2 6 3 2 2 2" xfId="23440"/>
    <cellStyle name="40 % - Accent2 2 2 6 3 2 3" xfId="3008"/>
    <cellStyle name="40 % - Accent2 2 2 6 3 2 3 2" xfId="17155"/>
    <cellStyle name="40 % - Accent2 2 2 6 3 2 4" xfId="15583"/>
    <cellStyle name="40 % - Accent2 2 2 6 3 3" xfId="3793"/>
    <cellStyle name="40 % - Accent2 2 2 6 3 3 2" xfId="10081"/>
    <cellStyle name="40 % - Accent2 2 2 6 3 3 2 2" xfId="24225"/>
    <cellStyle name="40 % - Accent2 2 2 6 3 3 3" xfId="17940"/>
    <cellStyle name="40 % - Accent2 2 2 6 3 4" xfId="4578"/>
    <cellStyle name="40 % - Accent2 2 2 6 3 4 2" xfId="10866"/>
    <cellStyle name="40 % - Accent2 2 2 6 3 4 2 2" xfId="25010"/>
    <cellStyle name="40 % - Accent2 2 2 6 3 4 3" xfId="18725"/>
    <cellStyle name="40 % - Accent2 2 2 6 3 5" xfId="5367"/>
    <cellStyle name="40 % - Accent2 2 2 6 3 5 2" xfId="11655"/>
    <cellStyle name="40 % - Accent2 2 2 6 3 5 2 2" xfId="25799"/>
    <cellStyle name="40 % - Accent2 2 2 6 3 5 3" xfId="19514"/>
    <cellStyle name="40 % - Accent2 2 2 6 3 6" xfId="6156"/>
    <cellStyle name="40 % - Accent2 2 2 6 3 6 2" xfId="12441"/>
    <cellStyle name="40 % - Accent2 2 2 6 3 6 2 2" xfId="26585"/>
    <cellStyle name="40 % - Accent2 2 2 6 3 6 3" xfId="20300"/>
    <cellStyle name="40 % - Accent2 2 2 6 3 7" xfId="6942"/>
    <cellStyle name="40 % - Accent2 2 2 6 3 7 2" xfId="13227"/>
    <cellStyle name="40 % - Accent2 2 2 6 3 7 2 2" xfId="27371"/>
    <cellStyle name="40 % - Accent2 2 2 6 3 7 3" xfId="21086"/>
    <cellStyle name="40 % - Accent2 2 2 6 3 8" xfId="7726"/>
    <cellStyle name="40 % - Accent2 2 2 6 3 8 2" xfId="14011"/>
    <cellStyle name="40 % - Accent2 2 2 6 3 8 2 2" xfId="28155"/>
    <cellStyle name="40 % - Accent2 2 2 6 3 8 3" xfId="21870"/>
    <cellStyle name="40 % - Accent2 2 2 6 3 9" xfId="8511"/>
    <cellStyle name="40 % - Accent2 2 2 6 3 9 2" xfId="22655"/>
    <cellStyle name="40 % - Accent2 2 2 6 4" xfId="1041"/>
    <cellStyle name="40 % - Accent2 2 2 6 4 2" xfId="8904"/>
    <cellStyle name="40 % - Accent2 2 2 6 4 2 2" xfId="23048"/>
    <cellStyle name="40 % - Accent2 2 2 6 4 3" xfId="2616"/>
    <cellStyle name="40 % - Accent2 2 2 6 4 3 2" xfId="16763"/>
    <cellStyle name="40 % - Accent2 2 2 6 4 4" xfId="15191"/>
    <cellStyle name="40 % - Accent2 2 2 6 5" xfId="3401"/>
    <cellStyle name="40 % - Accent2 2 2 6 5 2" xfId="9689"/>
    <cellStyle name="40 % - Accent2 2 2 6 5 2 2" xfId="23833"/>
    <cellStyle name="40 % - Accent2 2 2 6 5 3" xfId="17548"/>
    <cellStyle name="40 % - Accent2 2 2 6 6" xfId="4186"/>
    <cellStyle name="40 % - Accent2 2 2 6 6 2" xfId="10474"/>
    <cellStyle name="40 % - Accent2 2 2 6 6 2 2" xfId="24618"/>
    <cellStyle name="40 % - Accent2 2 2 6 6 3" xfId="18333"/>
    <cellStyle name="40 % - Accent2 2 2 6 7" xfId="4975"/>
    <cellStyle name="40 % - Accent2 2 2 6 7 2" xfId="11263"/>
    <cellStyle name="40 % - Accent2 2 2 6 7 2 2" xfId="25407"/>
    <cellStyle name="40 % - Accent2 2 2 6 7 3" xfId="19122"/>
    <cellStyle name="40 % - Accent2 2 2 6 8" xfId="5764"/>
    <cellStyle name="40 % - Accent2 2 2 6 8 2" xfId="12049"/>
    <cellStyle name="40 % - Accent2 2 2 6 8 2 2" xfId="26193"/>
    <cellStyle name="40 % - Accent2 2 2 6 8 3" xfId="19908"/>
    <cellStyle name="40 % - Accent2 2 2 6 9" xfId="6550"/>
    <cellStyle name="40 % - Accent2 2 2 6 9 2" xfId="12835"/>
    <cellStyle name="40 % - Accent2 2 2 6 9 2 2" xfId="26979"/>
    <cellStyle name="40 % - Accent2 2 2 6 9 3" xfId="20694"/>
    <cellStyle name="40 % - Accent2 2 2 7" xfId="274"/>
    <cellStyle name="40 % - Accent2 2 2 7 10" xfId="7362"/>
    <cellStyle name="40 % - Accent2 2 2 7 10 2" xfId="13647"/>
    <cellStyle name="40 % - Accent2 2 2 7 10 2 2" xfId="27791"/>
    <cellStyle name="40 % - Accent2 2 2 7 10 3" xfId="21506"/>
    <cellStyle name="40 % - Accent2 2 2 7 11" xfId="8147"/>
    <cellStyle name="40 % - Accent2 2 2 7 11 2" xfId="22291"/>
    <cellStyle name="40 % - Accent2 2 2 7 12" xfId="1859"/>
    <cellStyle name="40 % - Accent2 2 2 7 12 2" xfId="16006"/>
    <cellStyle name="40 % - Accent2 2 2 7 13" xfId="14434"/>
    <cellStyle name="40 % - Accent2 2 2 7 2" xfId="470"/>
    <cellStyle name="40 % - Accent2 2 2 7 2 10" xfId="8343"/>
    <cellStyle name="40 % - Accent2 2 2 7 2 10 2" xfId="22487"/>
    <cellStyle name="40 % - Accent2 2 2 7 2 11" xfId="2055"/>
    <cellStyle name="40 % - Accent2 2 2 7 2 11 2" xfId="16202"/>
    <cellStyle name="40 % - Accent2 2 2 7 2 12" xfId="14630"/>
    <cellStyle name="40 % - Accent2 2 2 7 2 2" xfId="867"/>
    <cellStyle name="40 % - Accent2 2 2 7 2 2 10" xfId="2447"/>
    <cellStyle name="40 % - Accent2 2 2 7 2 2 10 2" xfId="16594"/>
    <cellStyle name="40 % - Accent2 2 2 7 2 2 11" xfId="15022"/>
    <cellStyle name="40 % - Accent2 2 2 7 2 2 2" xfId="1657"/>
    <cellStyle name="40 % - Accent2 2 2 7 2 2 2 2" xfId="9520"/>
    <cellStyle name="40 % - Accent2 2 2 7 2 2 2 2 2" xfId="23664"/>
    <cellStyle name="40 % - Accent2 2 2 7 2 2 2 3" xfId="3232"/>
    <cellStyle name="40 % - Accent2 2 2 7 2 2 2 3 2" xfId="17379"/>
    <cellStyle name="40 % - Accent2 2 2 7 2 2 2 4" xfId="15807"/>
    <cellStyle name="40 % - Accent2 2 2 7 2 2 3" xfId="4017"/>
    <cellStyle name="40 % - Accent2 2 2 7 2 2 3 2" xfId="10305"/>
    <cellStyle name="40 % - Accent2 2 2 7 2 2 3 2 2" xfId="24449"/>
    <cellStyle name="40 % - Accent2 2 2 7 2 2 3 3" xfId="18164"/>
    <cellStyle name="40 % - Accent2 2 2 7 2 2 4" xfId="4802"/>
    <cellStyle name="40 % - Accent2 2 2 7 2 2 4 2" xfId="11090"/>
    <cellStyle name="40 % - Accent2 2 2 7 2 2 4 2 2" xfId="25234"/>
    <cellStyle name="40 % - Accent2 2 2 7 2 2 4 3" xfId="18949"/>
    <cellStyle name="40 % - Accent2 2 2 7 2 2 5" xfId="5591"/>
    <cellStyle name="40 % - Accent2 2 2 7 2 2 5 2" xfId="11879"/>
    <cellStyle name="40 % - Accent2 2 2 7 2 2 5 2 2" xfId="26023"/>
    <cellStyle name="40 % - Accent2 2 2 7 2 2 5 3" xfId="19738"/>
    <cellStyle name="40 % - Accent2 2 2 7 2 2 6" xfId="6380"/>
    <cellStyle name="40 % - Accent2 2 2 7 2 2 6 2" xfId="12665"/>
    <cellStyle name="40 % - Accent2 2 2 7 2 2 6 2 2" xfId="26809"/>
    <cellStyle name="40 % - Accent2 2 2 7 2 2 6 3" xfId="20524"/>
    <cellStyle name="40 % - Accent2 2 2 7 2 2 7" xfId="7166"/>
    <cellStyle name="40 % - Accent2 2 2 7 2 2 7 2" xfId="13451"/>
    <cellStyle name="40 % - Accent2 2 2 7 2 2 7 2 2" xfId="27595"/>
    <cellStyle name="40 % - Accent2 2 2 7 2 2 7 3" xfId="21310"/>
    <cellStyle name="40 % - Accent2 2 2 7 2 2 8" xfId="7950"/>
    <cellStyle name="40 % - Accent2 2 2 7 2 2 8 2" xfId="14235"/>
    <cellStyle name="40 % - Accent2 2 2 7 2 2 8 2 2" xfId="28379"/>
    <cellStyle name="40 % - Accent2 2 2 7 2 2 8 3" xfId="22094"/>
    <cellStyle name="40 % - Accent2 2 2 7 2 2 9" xfId="8735"/>
    <cellStyle name="40 % - Accent2 2 2 7 2 2 9 2" xfId="22879"/>
    <cellStyle name="40 % - Accent2 2 2 7 2 3" xfId="1265"/>
    <cellStyle name="40 % - Accent2 2 2 7 2 3 2" xfId="9128"/>
    <cellStyle name="40 % - Accent2 2 2 7 2 3 2 2" xfId="23272"/>
    <cellStyle name="40 % - Accent2 2 2 7 2 3 3" xfId="2840"/>
    <cellStyle name="40 % - Accent2 2 2 7 2 3 3 2" xfId="16987"/>
    <cellStyle name="40 % - Accent2 2 2 7 2 3 4" xfId="15415"/>
    <cellStyle name="40 % - Accent2 2 2 7 2 4" xfId="3625"/>
    <cellStyle name="40 % - Accent2 2 2 7 2 4 2" xfId="9913"/>
    <cellStyle name="40 % - Accent2 2 2 7 2 4 2 2" xfId="24057"/>
    <cellStyle name="40 % - Accent2 2 2 7 2 4 3" xfId="17772"/>
    <cellStyle name="40 % - Accent2 2 2 7 2 5" xfId="4410"/>
    <cellStyle name="40 % - Accent2 2 2 7 2 5 2" xfId="10698"/>
    <cellStyle name="40 % - Accent2 2 2 7 2 5 2 2" xfId="24842"/>
    <cellStyle name="40 % - Accent2 2 2 7 2 5 3" xfId="18557"/>
    <cellStyle name="40 % - Accent2 2 2 7 2 6" xfId="5199"/>
    <cellStyle name="40 % - Accent2 2 2 7 2 6 2" xfId="11487"/>
    <cellStyle name="40 % - Accent2 2 2 7 2 6 2 2" xfId="25631"/>
    <cellStyle name="40 % - Accent2 2 2 7 2 6 3" xfId="19346"/>
    <cellStyle name="40 % - Accent2 2 2 7 2 7" xfId="5988"/>
    <cellStyle name="40 % - Accent2 2 2 7 2 7 2" xfId="12273"/>
    <cellStyle name="40 % - Accent2 2 2 7 2 7 2 2" xfId="26417"/>
    <cellStyle name="40 % - Accent2 2 2 7 2 7 3" xfId="20132"/>
    <cellStyle name="40 % - Accent2 2 2 7 2 8" xfId="6774"/>
    <cellStyle name="40 % - Accent2 2 2 7 2 8 2" xfId="13059"/>
    <cellStyle name="40 % - Accent2 2 2 7 2 8 2 2" xfId="27203"/>
    <cellStyle name="40 % - Accent2 2 2 7 2 8 3" xfId="20918"/>
    <cellStyle name="40 % - Accent2 2 2 7 2 9" xfId="7558"/>
    <cellStyle name="40 % - Accent2 2 2 7 2 9 2" xfId="13843"/>
    <cellStyle name="40 % - Accent2 2 2 7 2 9 2 2" xfId="27987"/>
    <cellStyle name="40 % - Accent2 2 2 7 2 9 3" xfId="21702"/>
    <cellStyle name="40 % - Accent2 2 2 7 3" xfId="671"/>
    <cellStyle name="40 % - Accent2 2 2 7 3 10" xfId="2251"/>
    <cellStyle name="40 % - Accent2 2 2 7 3 10 2" xfId="16398"/>
    <cellStyle name="40 % - Accent2 2 2 7 3 11" xfId="14826"/>
    <cellStyle name="40 % - Accent2 2 2 7 3 2" xfId="1461"/>
    <cellStyle name="40 % - Accent2 2 2 7 3 2 2" xfId="9324"/>
    <cellStyle name="40 % - Accent2 2 2 7 3 2 2 2" xfId="23468"/>
    <cellStyle name="40 % - Accent2 2 2 7 3 2 3" xfId="3036"/>
    <cellStyle name="40 % - Accent2 2 2 7 3 2 3 2" xfId="17183"/>
    <cellStyle name="40 % - Accent2 2 2 7 3 2 4" xfId="15611"/>
    <cellStyle name="40 % - Accent2 2 2 7 3 3" xfId="3821"/>
    <cellStyle name="40 % - Accent2 2 2 7 3 3 2" xfId="10109"/>
    <cellStyle name="40 % - Accent2 2 2 7 3 3 2 2" xfId="24253"/>
    <cellStyle name="40 % - Accent2 2 2 7 3 3 3" xfId="17968"/>
    <cellStyle name="40 % - Accent2 2 2 7 3 4" xfId="4606"/>
    <cellStyle name="40 % - Accent2 2 2 7 3 4 2" xfId="10894"/>
    <cellStyle name="40 % - Accent2 2 2 7 3 4 2 2" xfId="25038"/>
    <cellStyle name="40 % - Accent2 2 2 7 3 4 3" xfId="18753"/>
    <cellStyle name="40 % - Accent2 2 2 7 3 5" xfId="5395"/>
    <cellStyle name="40 % - Accent2 2 2 7 3 5 2" xfId="11683"/>
    <cellStyle name="40 % - Accent2 2 2 7 3 5 2 2" xfId="25827"/>
    <cellStyle name="40 % - Accent2 2 2 7 3 5 3" xfId="19542"/>
    <cellStyle name="40 % - Accent2 2 2 7 3 6" xfId="6184"/>
    <cellStyle name="40 % - Accent2 2 2 7 3 6 2" xfId="12469"/>
    <cellStyle name="40 % - Accent2 2 2 7 3 6 2 2" xfId="26613"/>
    <cellStyle name="40 % - Accent2 2 2 7 3 6 3" xfId="20328"/>
    <cellStyle name="40 % - Accent2 2 2 7 3 7" xfId="6970"/>
    <cellStyle name="40 % - Accent2 2 2 7 3 7 2" xfId="13255"/>
    <cellStyle name="40 % - Accent2 2 2 7 3 7 2 2" xfId="27399"/>
    <cellStyle name="40 % - Accent2 2 2 7 3 7 3" xfId="21114"/>
    <cellStyle name="40 % - Accent2 2 2 7 3 8" xfId="7754"/>
    <cellStyle name="40 % - Accent2 2 2 7 3 8 2" xfId="14039"/>
    <cellStyle name="40 % - Accent2 2 2 7 3 8 2 2" xfId="28183"/>
    <cellStyle name="40 % - Accent2 2 2 7 3 8 3" xfId="21898"/>
    <cellStyle name="40 % - Accent2 2 2 7 3 9" xfId="8539"/>
    <cellStyle name="40 % - Accent2 2 2 7 3 9 2" xfId="22683"/>
    <cellStyle name="40 % - Accent2 2 2 7 4" xfId="1069"/>
    <cellStyle name="40 % - Accent2 2 2 7 4 2" xfId="8932"/>
    <cellStyle name="40 % - Accent2 2 2 7 4 2 2" xfId="23076"/>
    <cellStyle name="40 % - Accent2 2 2 7 4 3" xfId="2644"/>
    <cellStyle name="40 % - Accent2 2 2 7 4 3 2" xfId="16791"/>
    <cellStyle name="40 % - Accent2 2 2 7 4 4" xfId="15219"/>
    <cellStyle name="40 % - Accent2 2 2 7 5" xfId="3429"/>
    <cellStyle name="40 % - Accent2 2 2 7 5 2" xfId="9717"/>
    <cellStyle name="40 % - Accent2 2 2 7 5 2 2" xfId="23861"/>
    <cellStyle name="40 % - Accent2 2 2 7 5 3" xfId="17576"/>
    <cellStyle name="40 % - Accent2 2 2 7 6" xfId="4214"/>
    <cellStyle name="40 % - Accent2 2 2 7 6 2" xfId="10502"/>
    <cellStyle name="40 % - Accent2 2 2 7 6 2 2" xfId="24646"/>
    <cellStyle name="40 % - Accent2 2 2 7 6 3" xfId="18361"/>
    <cellStyle name="40 % - Accent2 2 2 7 7" xfId="5003"/>
    <cellStyle name="40 % - Accent2 2 2 7 7 2" xfId="11291"/>
    <cellStyle name="40 % - Accent2 2 2 7 7 2 2" xfId="25435"/>
    <cellStyle name="40 % - Accent2 2 2 7 7 3" xfId="19150"/>
    <cellStyle name="40 % - Accent2 2 2 7 8" xfId="5792"/>
    <cellStyle name="40 % - Accent2 2 2 7 8 2" xfId="12077"/>
    <cellStyle name="40 % - Accent2 2 2 7 8 2 2" xfId="26221"/>
    <cellStyle name="40 % - Accent2 2 2 7 8 3" xfId="19936"/>
    <cellStyle name="40 % - Accent2 2 2 7 9" xfId="6578"/>
    <cellStyle name="40 % - Accent2 2 2 7 9 2" xfId="12863"/>
    <cellStyle name="40 % - Accent2 2 2 7 9 2 2" xfId="27007"/>
    <cellStyle name="40 % - Accent2 2 2 7 9 3" xfId="20722"/>
    <cellStyle name="40 % - Accent2 2 2 8" xfId="302"/>
    <cellStyle name="40 % - Accent2 2 2 8 10" xfId="8175"/>
    <cellStyle name="40 % - Accent2 2 2 8 10 2" xfId="22319"/>
    <cellStyle name="40 % - Accent2 2 2 8 11" xfId="1887"/>
    <cellStyle name="40 % - Accent2 2 2 8 11 2" xfId="16034"/>
    <cellStyle name="40 % - Accent2 2 2 8 12" xfId="14462"/>
    <cellStyle name="40 % - Accent2 2 2 8 2" xfId="699"/>
    <cellStyle name="40 % - Accent2 2 2 8 2 10" xfId="2279"/>
    <cellStyle name="40 % - Accent2 2 2 8 2 10 2" xfId="16426"/>
    <cellStyle name="40 % - Accent2 2 2 8 2 11" xfId="14854"/>
    <cellStyle name="40 % - Accent2 2 2 8 2 2" xfId="1489"/>
    <cellStyle name="40 % - Accent2 2 2 8 2 2 2" xfId="9352"/>
    <cellStyle name="40 % - Accent2 2 2 8 2 2 2 2" xfId="23496"/>
    <cellStyle name="40 % - Accent2 2 2 8 2 2 3" xfId="3064"/>
    <cellStyle name="40 % - Accent2 2 2 8 2 2 3 2" xfId="17211"/>
    <cellStyle name="40 % - Accent2 2 2 8 2 2 4" xfId="15639"/>
    <cellStyle name="40 % - Accent2 2 2 8 2 3" xfId="3849"/>
    <cellStyle name="40 % - Accent2 2 2 8 2 3 2" xfId="10137"/>
    <cellStyle name="40 % - Accent2 2 2 8 2 3 2 2" xfId="24281"/>
    <cellStyle name="40 % - Accent2 2 2 8 2 3 3" xfId="17996"/>
    <cellStyle name="40 % - Accent2 2 2 8 2 4" xfId="4634"/>
    <cellStyle name="40 % - Accent2 2 2 8 2 4 2" xfId="10922"/>
    <cellStyle name="40 % - Accent2 2 2 8 2 4 2 2" xfId="25066"/>
    <cellStyle name="40 % - Accent2 2 2 8 2 4 3" xfId="18781"/>
    <cellStyle name="40 % - Accent2 2 2 8 2 5" xfId="5423"/>
    <cellStyle name="40 % - Accent2 2 2 8 2 5 2" xfId="11711"/>
    <cellStyle name="40 % - Accent2 2 2 8 2 5 2 2" xfId="25855"/>
    <cellStyle name="40 % - Accent2 2 2 8 2 5 3" xfId="19570"/>
    <cellStyle name="40 % - Accent2 2 2 8 2 6" xfId="6212"/>
    <cellStyle name="40 % - Accent2 2 2 8 2 6 2" xfId="12497"/>
    <cellStyle name="40 % - Accent2 2 2 8 2 6 2 2" xfId="26641"/>
    <cellStyle name="40 % - Accent2 2 2 8 2 6 3" xfId="20356"/>
    <cellStyle name="40 % - Accent2 2 2 8 2 7" xfId="6998"/>
    <cellStyle name="40 % - Accent2 2 2 8 2 7 2" xfId="13283"/>
    <cellStyle name="40 % - Accent2 2 2 8 2 7 2 2" xfId="27427"/>
    <cellStyle name="40 % - Accent2 2 2 8 2 7 3" xfId="21142"/>
    <cellStyle name="40 % - Accent2 2 2 8 2 8" xfId="7782"/>
    <cellStyle name="40 % - Accent2 2 2 8 2 8 2" xfId="14067"/>
    <cellStyle name="40 % - Accent2 2 2 8 2 8 2 2" xfId="28211"/>
    <cellStyle name="40 % - Accent2 2 2 8 2 8 3" xfId="21926"/>
    <cellStyle name="40 % - Accent2 2 2 8 2 9" xfId="8567"/>
    <cellStyle name="40 % - Accent2 2 2 8 2 9 2" xfId="22711"/>
    <cellStyle name="40 % - Accent2 2 2 8 3" xfId="1097"/>
    <cellStyle name="40 % - Accent2 2 2 8 3 2" xfId="8960"/>
    <cellStyle name="40 % - Accent2 2 2 8 3 2 2" xfId="23104"/>
    <cellStyle name="40 % - Accent2 2 2 8 3 3" xfId="2672"/>
    <cellStyle name="40 % - Accent2 2 2 8 3 3 2" xfId="16819"/>
    <cellStyle name="40 % - Accent2 2 2 8 3 4" xfId="15247"/>
    <cellStyle name="40 % - Accent2 2 2 8 4" xfId="3457"/>
    <cellStyle name="40 % - Accent2 2 2 8 4 2" xfId="9745"/>
    <cellStyle name="40 % - Accent2 2 2 8 4 2 2" xfId="23889"/>
    <cellStyle name="40 % - Accent2 2 2 8 4 3" xfId="17604"/>
    <cellStyle name="40 % - Accent2 2 2 8 5" xfId="4242"/>
    <cellStyle name="40 % - Accent2 2 2 8 5 2" xfId="10530"/>
    <cellStyle name="40 % - Accent2 2 2 8 5 2 2" xfId="24674"/>
    <cellStyle name="40 % - Accent2 2 2 8 5 3" xfId="18389"/>
    <cellStyle name="40 % - Accent2 2 2 8 6" xfId="5031"/>
    <cellStyle name="40 % - Accent2 2 2 8 6 2" xfId="11319"/>
    <cellStyle name="40 % - Accent2 2 2 8 6 2 2" xfId="25463"/>
    <cellStyle name="40 % - Accent2 2 2 8 6 3" xfId="19178"/>
    <cellStyle name="40 % - Accent2 2 2 8 7" xfId="5820"/>
    <cellStyle name="40 % - Accent2 2 2 8 7 2" xfId="12105"/>
    <cellStyle name="40 % - Accent2 2 2 8 7 2 2" xfId="26249"/>
    <cellStyle name="40 % - Accent2 2 2 8 7 3" xfId="19964"/>
    <cellStyle name="40 % - Accent2 2 2 8 8" xfId="6606"/>
    <cellStyle name="40 % - Accent2 2 2 8 8 2" xfId="12891"/>
    <cellStyle name="40 % - Accent2 2 2 8 8 2 2" xfId="27035"/>
    <cellStyle name="40 % - Accent2 2 2 8 8 3" xfId="20750"/>
    <cellStyle name="40 % - Accent2 2 2 8 9" xfId="7390"/>
    <cellStyle name="40 % - Accent2 2 2 8 9 2" xfId="13675"/>
    <cellStyle name="40 % - Accent2 2 2 8 9 2 2" xfId="27819"/>
    <cellStyle name="40 % - Accent2 2 2 8 9 3" xfId="21534"/>
    <cellStyle name="40 % - Accent2 2 2 9" xfId="503"/>
    <cellStyle name="40 % - Accent2 2 2 9 10" xfId="2083"/>
    <cellStyle name="40 % - Accent2 2 2 9 10 2" xfId="16230"/>
    <cellStyle name="40 % - Accent2 2 2 9 11" xfId="14658"/>
    <cellStyle name="40 % - Accent2 2 2 9 2" xfId="1293"/>
    <cellStyle name="40 % - Accent2 2 2 9 2 2" xfId="9156"/>
    <cellStyle name="40 % - Accent2 2 2 9 2 2 2" xfId="23300"/>
    <cellStyle name="40 % - Accent2 2 2 9 2 3" xfId="2868"/>
    <cellStyle name="40 % - Accent2 2 2 9 2 3 2" xfId="17015"/>
    <cellStyle name="40 % - Accent2 2 2 9 2 4" xfId="15443"/>
    <cellStyle name="40 % - Accent2 2 2 9 3" xfId="3653"/>
    <cellStyle name="40 % - Accent2 2 2 9 3 2" xfId="9941"/>
    <cellStyle name="40 % - Accent2 2 2 9 3 2 2" xfId="24085"/>
    <cellStyle name="40 % - Accent2 2 2 9 3 3" xfId="17800"/>
    <cellStyle name="40 % - Accent2 2 2 9 4" xfId="4438"/>
    <cellStyle name="40 % - Accent2 2 2 9 4 2" xfId="10726"/>
    <cellStyle name="40 % - Accent2 2 2 9 4 2 2" xfId="24870"/>
    <cellStyle name="40 % - Accent2 2 2 9 4 3" xfId="18585"/>
    <cellStyle name="40 % - Accent2 2 2 9 5" xfId="5227"/>
    <cellStyle name="40 % - Accent2 2 2 9 5 2" xfId="11515"/>
    <cellStyle name="40 % - Accent2 2 2 9 5 2 2" xfId="25659"/>
    <cellStyle name="40 % - Accent2 2 2 9 5 3" xfId="19374"/>
    <cellStyle name="40 % - Accent2 2 2 9 6" xfId="6016"/>
    <cellStyle name="40 % - Accent2 2 2 9 6 2" xfId="12301"/>
    <cellStyle name="40 % - Accent2 2 2 9 6 2 2" xfId="26445"/>
    <cellStyle name="40 % - Accent2 2 2 9 6 3" xfId="20160"/>
    <cellStyle name="40 % - Accent2 2 2 9 7" xfId="6802"/>
    <cellStyle name="40 % - Accent2 2 2 9 7 2" xfId="13087"/>
    <cellStyle name="40 % - Accent2 2 2 9 7 2 2" xfId="27231"/>
    <cellStyle name="40 % - Accent2 2 2 9 7 3" xfId="20946"/>
    <cellStyle name="40 % - Accent2 2 2 9 8" xfId="7586"/>
    <cellStyle name="40 % - Accent2 2 2 9 8 2" xfId="13871"/>
    <cellStyle name="40 % - Accent2 2 2 9 8 2 2" xfId="28015"/>
    <cellStyle name="40 % - Accent2 2 2 9 8 3" xfId="21730"/>
    <cellStyle name="40 % - Accent2 2 2 9 9" xfId="8371"/>
    <cellStyle name="40 % - Accent2 2 2 9 9 2" xfId="22515"/>
    <cellStyle name="40 % - Accent2 2 20" xfId="14252"/>
    <cellStyle name="40 % - Accent2 2 3" xfId="119"/>
    <cellStyle name="40 % - Accent2 2 3 10" xfId="7208"/>
    <cellStyle name="40 % - Accent2 2 3 10 2" xfId="13493"/>
    <cellStyle name="40 % - Accent2 2 3 10 2 2" xfId="27637"/>
    <cellStyle name="40 % - Accent2 2 3 10 3" xfId="21352"/>
    <cellStyle name="40 % - Accent2 2 3 11" xfId="7993"/>
    <cellStyle name="40 % - Accent2 2 3 11 2" xfId="22137"/>
    <cellStyle name="40 % - Accent2 2 3 12" xfId="1705"/>
    <cellStyle name="40 % - Accent2 2 3 12 2" xfId="15852"/>
    <cellStyle name="40 % - Accent2 2 3 13" xfId="14280"/>
    <cellStyle name="40 % - Accent2 2 3 2" xfId="316"/>
    <cellStyle name="40 % - Accent2 2 3 2 10" xfId="8189"/>
    <cellStyle name="40 % - Accent2 2 3 2 10 2" xfId="22333"/>
    <cellStyle name="40 % - Accent2 2 3 2 11" xfId="1901"/>
    <cellStyle name="40 % - Accent2 2 3 2 11 2" xfId="16048"/>
    <cellStyle name="40 % - Accent2 2 3 2 12" xfId="14476"/>
    <cellStyle name="40 % - Accent2 2 3 2 2" xfId="713"/>
    <cellStyle name="40 % - Accent2 2 3 2 2 10" xfId="2293"/>
    <cellStyle name="40 % - Accent2 2 3 2 2 10 2" xfId="16440"/>
    <cellStyle name="40 % - Accent2 2 3 2 2 11" xfId="14868"/>
    <cellStyle name="40 % - Accent2 2 3 2 2 2" xfId="1503"/>
    <cellStyle name="40 % - Accent2 2 3 2 2 2 2" xfId="9366"/>
    <cellStyle name="40 % - Accent2 2 3 2 2 2 2 2" xfId="23510"/>
    <cellStyle name="40 % - Accent2 2 3 2 2 2 3" xfId="3078"/>
    <cellStyle name="40 % - Accent2 2 3 2 2 2 3 2" xfId="17225"/>
    <cellStyle name="40 % - Accent2 2 3 2 2 2 4" xfId="15653"/>
    <cellStyle name="40 % - Accent2 2 3 2 2 3" xfId="3863"/>
    <cellStyle name="40 % - Accent2 2 3 2 2 3 2" xfId="10151"/>
    <cellStyle name="40 % - Accent2 2 3 2 2 3 2 2" xfId="24295"/>
    <cellStyle name="40 % - Accent2 2 3 2 2 3 3" xfId="18010"/>
    <cellStyle name="40 % - Accent2 2 3 2 2 4" xfId="4648"/>
    <cellStyle name="40 % - Accent2 2 3 2 2 4 2" xfId="10936"/>
    <cellStyle name="40 % - Accent2 2 3 2 2 4 2 2" xfId="25080"/>
    <cellStyle name="40 % - Accent2 2 3 2 2 4 3" xfId="18795"/>
    <cellStyle name="40 % - Accent2 2 3 2 2 5" xfId="5437"/>
    <cellStyle name="40 % - Accent2 2 3 2 2 5 2" xfId="11725"/>
    <cellStyle name="40 % - Accent2 2 3 2 2 5 2 2" xfId="25869"/>
    <cellStyle name="40 % - Accent2 2 3 2 2 5 3" xfId="19584"/>
    <cellStyle name="40 % - Accent2 2 3 2 2 6" xfId="6226"/>
    <cellStyle name="40 % - Accent2 2 3 2 2 6 2" xfId="12511"/>
    <cellStyle name="40 % - Accent2 2 3 2 2 6 2 2" xfId="26655"/>
    <cellStyle name="40 % - Accent2 2 3 2 2 6 3" xfId="20370"/>
    <cellStyle name="40 % - Accent2 2 3 2 2 7" xfId="7012"/>
    <cellStyle name="40 % - Accent2 2 3 2 2 7 2" xfId="13297"/>
    <cellStyle name="40 % - Accent2 2 3 2 2 7 2 2" xfId="27441"/>
    <cellStyle name="40 % - Accent2 2 3 2 2 7 3" xfId="21156"/>
    <cellStyle name="40 % - Accent2 2 3 2 2 8" xfId="7796"/>
    <cellStyle name="40 % - Accent2 2 3 2 2 8 2" xfId="14081"/>
    <cellStyle name="40 % - Accent2 2 3 2 2 8 2 2" xfId="28225"/>
    <cellStyle name="40 % - Accent2 2 3 2 2 8 3" xfId="21940"/>
    <cellStyle name="40 % - Accent2 2 3 2 2 9" xfId="8581"/>
    <cellStyle name="40 % - Accent2 2 3 2 2 9 2" xfId="22725"/>
    <cellStyle name="40 % - Accent2 2 3 2 3" xfId="1111"/>
    <cellStyle name="40 % - Accent2 2 3 2 3 2" xfId="8974"/>
    <cellStyle name="40 % - Accent2 2 3 2 3 2 2" xfId="23118"/>
    <cellStyle name="40 % - Accent2 2 3 2 3 3" xfId="2686"/>
    <cellStyle name="40 % - Accent2 2 3 2 3 3 2" xfId="16833"/>
    <cellStyle name="40 % - Accent2 2 3 2 3 4" xfId="15261"/>
    <cellStyle name="40 % - Accent2 2 3 2 4" xfId="3471"/>
    <cellStyle name="40 % - Accent2 2 3 2 4 2" xfId="9759"/>
    <cellStyle name="40 % - Accent2 2 3 2 4 2 2" xfId="23903"/>
    <cellStyle name="40 % - Accent2 2 3 2 4 3" xfId="17618"/>
    <cellStyle name="40 % - Accent2 2 3 2 5" xfId="4256"/>
    <cellStyle name="40 % - Accent2 2 3 2 5 2" xfId="10544"/>
    <cellStyle name="40 % - Accent2 2 3 2 5 2 2" xfId="24688"/>
    <cellStyle name="40 % - Accent2 2 3 2 5 3" xfId="18403"/>
    <cellStyle name="40 % - Accent2 2 3 2 6" xfId="5045"/>
    <cellStyle name="40 % - Accent2 2 3 2 6 2" xfId="11333"/>
    <cellStyle name="40 % - Accent2 2 3 2 6 2 2" xfId="25477"/>
    <cellStyle name="40 % - Accent2 2 3 2 6 3" xfId="19192"/>
    <cellStyle name="40 % - Accent2 2 3 2 7" xfId="5834"/>
    <cellStyle name="40 % - Accent2 2 3 2 7 2" xfId="12119"/>
    <cellStyle name="40 % - Accent2 2 3 2 7 2 2" xfId="26263"/>
    <cellStyle name="40 % - Accent2 2 3 2 7 3" xfId="19978"/>
    <cellStyle name="40 % - Accent2 2 3 2 8" xfId="6620"/>
    <cellStyle name="40 % - Accent2 2 3 2 8 2" xfId="12905"/>
    <cellStyle name="40 % - Accent2 2 3 2 8 2 2" xfId="27049"/>
    <cellStyle name="40 % - Accent2 2 3 2 8 3" xfId="20764"/>
    <cellStyle name="40 % - Accent2 2 3 2 9" xfId="7404"/>
    <cellStyle name="40 % - Accent2 2 3 2 9 2" xfId="13689"/>
    <cellStyle name="40 % - Accent2 2 3 2 9 2 2" xfId="27833"/>
    <cellStyle name="40 % - Accent2 2 3 2 9 3" xfId="21548"/>
    <cellStyle name="40 % - Accent2 2 3 3" xfId="517"/>
    <cellStyle name="40 % - Accent2 2 3 3 10" xfId="2097"/>
    <cellStyle name="40 % - Accent2 2 3 3 10 2" xfId="16244"/>
    <cellStyle name="40 % - Accent2 2 3 3 11" xfId="14672"/>
    <cellStyle name="40 % - Accent2 2 3 3 2" xfId="1307"/>
    <cellStyle name="40 % - Accent2 2 3 3 2 2" xfId="9170"/>
    <cellStyle name="40 % - Accent2 2 3 3 2 2 2" xfId="23314"/>
    <cellStyle name="40 % - Accent2 2 3 3 2 3" xfId="2882"/>
    <cellStyle name="40 % - Accent2 2 3 3 2 3 2" xfId="17029"/>
    <cellStyle name="40 % - Accent2 2 3 3 2 4" xfId="15457"/>
    <cellStyle name="40 % - Accent2 2 3 3 3" xfId="3667"/>
    <cellStyle name="40 % - Accent2 2 3 3 3 2" xfId="9955"/>
    <cellStyle name="40 % - Accent2 2 3 3 3 2 2" xfId="24099"/>
    <cellStyle name="40 % - Accent2 2 3 3 3 3" xfId="17814"/>
    <cellStyle name="40 % - Accent2 2 3 3 4" xfId="4452"/>
    <cellStyle name="40 % - Accent2 2 3 3 4 2" xfId="10740"/>
    <cellStyle name="40 % - Accent2 2 3 3 4 2 2" xfId="24884"/>
    <cellStyle name="40 % - Accent2 2 3 3 4 3" xfId="18599"/>
    <cellStyle name="40 % - Accent2 2 3 3 5" xfId="5241"/>
    <cellStyle name="40 % - Accent2 2 3 3 5 2" xfId="11529"/>
    <cellStyle name="40 % - Accent2 2 3 3 5 2 2" xfId="25673"/>
    <cellStyle name="40 % - Accent2 2 3 3 5 3" xfId="19388"/>
    <cellStyle name="40 % - Accent2 2 3 3 6" xfId="6030"/>
    <cellStyle name="40 % - Accent2 2 3 3 6 2" xfId="12315"/>
    <cellStyle name="40 % - Accent2 2 3 3 6 2 2" xfId="26459"/>
    <cellStyle name="40 % - Accent2 2 3 3 6 3" xfId="20174"/>
    <cellStyle name="40 % - Accent2 2 3 3 7" xfId="6816"/>
    <cellStyle name="40 % - Accent2 2 3 3 7 2" xfId="13101"/>
    <cellStyle name="40 % - Accent2 2 3 3 7 2 2" xfId="27245"/>
    <cellStyle name="40 % - Accent2 2 3 3 7 3" xfId="20960"/>
    <cellStyle name="40 % - Accent2 2 3 3 8" xfId="7600"/>
    <cellStyle name="40 % - Accent2 2 3 3 8 2" xfId="13885"/>
    <cellStyle name="40 % - Accent2 2 3 3 8 2 2" xfId="28029"/>
    <cellStyle name="40 % - Accent2 2 3 3 8 3" xfId="21744"/>
    <cellStyle name="40 % - Accent2 2 3 3 9" xfId="8385"/>
    <cellStyle name="40 % - Accent2 2 3 3 9 2" xfId="22529"/>
    <cellStyle name="40 % - Accent2 2 3 4" xfId="915"/>
    <cellStyle name="40 % - Accent2 2 3 4 2" xfId="8778"/>
    <cellStyle name="40 % - Accent2 2 3 4 2 2" xfId="22922"/>
    <cellStyle name="40 % - Accent2 2 3 4 3" xfId="2490"/>
    <cellStyle name="40 % - Accent2 2 3 4 3 2" xfId="16637"/>
    <cellStyle name="40 % - Accent2 2 3 4 4" xfId="15065"/>
    <cellStyle name="40 % - Accent2 2 3 5" xfId="3275"/>
    <cellStyle name="40 % - Accent2 2 3 5 2" xfId="9563"/>
    <cellStyle name="40 % - Accent2 2 3 5 2 2" xfId="23707"/>
    <cellStyle name="40 % - Accent2 2 3 5 3" xfId="17422"/>
    <cellStyle name="40 % - Accent2 2 3 6" xfId="4060"/>
    <cellStyle name="40 % - Accent2 2 3 6 2" xfId="10348"/>
    <cellStyle name="40 % - Accent2 2 3 6 2 2" xfId="24492"/>
    <cellStyle name="40 % - Accent2 2 3 6 3" xfId="18207"/>
    <cellStyle name="40 % - Accent2 2 3 7" xfId="4849"/>
    <cellStyle name="40 % - Accent2 2 3 7 2" xfId="11137"/>
    <cellStyle name="40 % - Accent2 2 3 7 2 2" xfId="25281"/>
    <cellStyle name="40 % - Accent2 2 3 7 3" xfId="18996"/>
    <cellStyle name="40 % - Accent2 2 3 8" xfId="5638"/>
    <cellStyle name="40 % - Accent2 2 3 8 2" xfId="11923"/>
    <cellStyle name="40 % - Accent2 2 3 8 2 2" xfId="26067"/>
    <cellStyle name="40 % - Accent2 2 3 8 3" xfId="19782"/>
    <cellStyle name="40 % - Accent2 2 3 9" xfId="6424"/>
    <cellStyle name="40 % - Accent2 2 3 9 2" xfId="12709"/>
    <cellStyle name="40 % - Accent2 2 3 9 2 2" xfId="26853"/>
    <cellStyle name="40 % - Accent2 2 3 9 3" xfId="20568"/>
    <cellStyle name="40 % - Accent2 2 4" xfId="148"/>
    <cellStyle name="40 % - Accent2 2 4 10" xfId="7236"/>
    <cellStyle name="40 % - Accent2 2 4 10 2" xfId="13521"/>
    <cellStyle name="40 % - Accent2 2 4 10 2 2" xfId="27665"/>
    <cellStyle name="40 % - Accent2 2 4 10 3" xfId="21380"/>
    <cellStyle name="40 % - Accent2 2 4 11" xfId="8021"/>
    <cellStyle name="40 % - Accent2 2 4 11 2" xfId="22165"/>
    <cellStyle name="40 % - Accent2 2 4 12" xfId="1733"/>
    <cellStyle name="40 % - Accent2 2 4 12 2" xfId="15880"/>
    <cellStyle name="40 % - Accent2 2 4 13" xfId="14308"/>
    <cellStyle name="40 % - Accent2 2 4 2" xfId="344"/>
    <cellStyle name="40 % - Accent2 2 4 2 10" xfId="8217"/>
    <cellStyle name="40 % - Accent2 2 4 2 10 2" xfId="22361"/>
    <cellStyle name="40 % - Accent2 2 4 2 11" xfId="1929"/>
    <cellStyle name="40 % - Accent2 2 4 2 11 2" xfId="16076"/>
    <cellStyle name="40 % - Accent2 2 4 2 12" xfId="14504"/>
    <cellStyle name="40 % - Accent2 2 4 2 2" xfId="741"/>
    <cellStyle name="40 % - Accent2 2 4 2 2 10" xfId="2321"/>
    <cellStyle name="40 % - Accent2 2 4 2 2 10 2" xfId="16468"/>
    <cellStyle name="40 % - Accent2 2 4 2 2 11" xfId="14896"/>
    <cellStyle name="40 % - Accent2 2 4 2 2 2" xfId="1531"/>
    <cellStyle name="40 % - Accent2 2 4 2 2 2 2" xfId="9394"/>
    <cellStyle name="40 % - Accent2 2 4 2 2 2 2 2" xfId="23538"/>
    <cellStyle name="40 % - Accent2 2 4 2 2 2 3" xfId="3106"/>
    <cellStyle name="40 % - Accent2 2 4 2 2 2 3 2" xfId="17253"/>
    <cellStyle name="40 % - Accent2 2 4 2 2 2 4" xfId="15681"/>
    <cellStyle name="40 % - Accent2 2 4 2 2 3" xfId="3891"/>
    <cellStyle name="40 % - Accent2 2 4 2 2 3 2" xfId="10179"/>
    <cellStyle name="40 % - Accent2 2 4 2 2 3 2 2" xfId="24323"/>
    <cellStyle name="40 % - Accent2 2 4 2 2 3 3" xfId="18038"/>
    <cellStyle name="40 % - Accent2 2 4 2 2 4" xfId="4676"/>
    <cellStyle name="40 % - Accent2 2 4 2 2 4 2" xfId="10964"/>
    <cellStyle name="40 % - Accent2 2 4 2 2 4 2 2" xfId="25108"/>
    <cellStyle name="40 % - Accent2 2 4 2 2 4 3" xfId="18823"/>
    <cellStyle name="40 % - Accent2 2 4 2 2 5" xfId="5465"/>
    <cellStyle name="40 % - Accent2 2 4 2 2 5 2" xfId="11753"/>
    <cellStyle name="40 % - Accent2 2 4 2 2 5 2 2" xfId="25897"/>
    <cellStyle name="40 % - Accent2 2 4 2 2 5 3" xfId="19612"/>
    <cellStyle name="40 % - Accent2 2 4 2 2 6" xfId="6254"/>
    <cellStyle name="40 % - Accent2 2 4 2 2 6 2" xfId="12539"/>
    <cellStyle name="40 % - Accent2 2 4 2 2 6 2 2" xfId="26683"/>
    <cellStyle name="40 % - Accent2 2 4 2 2 6 3" xfId="20398"/>
    <cellStyle name="40 % - Accent2 2 4 2 2 7" xfId="7040"/>
    <cellStyle name="40 % - Accent2 2 4 2 2 7 2" xfId="13325"/>
    <cellStyle name="40 % - Accent2 2 4 2 2 7 2 2" xfId="27469"/>
    <cellStyle name="40 % - Accent2 2 4 2 2 7 3" xfId="21184"/>
    <cellStyle name="40 % - Accent2 2 4 2 2 8" xfId="7824"/>
    <cellStyle name="40 % - Accent2 2 4 2 2 8 2" xfId="14109"/>
    <cellStyle name="40 % - Accent2 2 4 2 2 8 2 2" xfId="28253"/>
    <cellStyle name="40 % - Accent2 2 4 2 2 8 3" xfId="21968"/>
    <cellStyle name="40 % - Accent2 2 4 2 2 9" xfId="8609"/>
    <cellStyle name="40 % - Accent2 2 4 2 2 9 2" xfId="22753"/>
    <cellStyle name="40 % - Accent2 2 4 2 3" xfId="1139"/>
    <cellStyle name="40 % - Accent2 2 4 2 3 2" xfId="9002"/>
    <cellStyle name="40 % - Accent2 2 4 2 3 2 2" xfId="23146"/>
    <cellStyle name="40 % - Accent2 2 4 2 3 3" xfId="2714"/>
    <cellStyle name="40 % - Accent2 2 4 2 3 3 2" xfId="16861"/>
    <cellStyle name="40 % - Accent2 2 4 2 3 4" xfId="15289"/>
    <cellStyle name="40 % - Accent2 2 4 2 4" xfId="3499"/>
    <cellStyle name="40 % - Accent2 2 4 2 4 2" xfId="9787"/>
    <cellStyle name="40 % - Accent2 2 4 2 4 2 2" xfId="23931"/>
    <cellStyle name="40 % - Accent2 2 4 2 4 3" xfId="17646"/>
    <cellStyle name="40 % - Accent2 2 4 2 5" xfId="4284"/>
    <cellStyle name="40 % - Accent2 2 4 2 5 2" xfId="10572"/>
    <cellStyle name="40 % - Accent2 2 4 2 5 2 2" xfId="24716"/>
    <cellStyle name="40 % - Accent2 2 4 2 5 3" xfId="18431"/>
    <cellStyle name="40 % - Accent2 2 4 2 6" xfId="5073"/>
    <cellStyle name="40 % - Accent2 2 4 2 6 2" xfId="11361"/>
    <cellStyle name="40 % - Accent2 2 4 2 6 2 2" xfId="25505"/>
    <cellStyle name="40 % - Accent2 2 4 2 6 3" xfId="19220"/>
    <cellStyle name="40 % - Accent2 2 4 2 7" xfId="5862"/>
    <cellStyle name="40 % - Accent2 2 4 2 7 2" xfId="12147"/>
    <cellStyle name="40 % - Accent2 2 4 2 7 2 2" xfId="26291"/>
    <cellStyle name="40 % - Accent2 2 4 2 7 3" xfId="20006"/>
    <cellStyle name="40 % - Accent2 2 4 2 8" xfId="6648"/>
    <cellStyle name="40 % - Accent2 2 4 2 8 2" xfId="12933"/>
    <cellStyle name="40 % - Accent2 2 4 2 8 2 2" xfId="27077"/>
    <cellStyle name="40 % - Accent2 2 4 2 8 3" xfId="20792"/>
    <cellStyle name="40 % - Accent2 2 4 2 9" xfId="7432"/>
    <cellStyle name="40 % - Accent2 2 4 2 9 2" xfId="13717"/>
    <cellStyle name="40 % - Accent2 2 4 2 9 2 2" xfId="27861"/>
    <cellStyle name="40 % - Accent2 2 4 2 9 3" xfId="21576"/>
    <cellStyle name="40 % - Accent2 2 4 3" xfId="545"/>
    <cellStyle name="40 % - Accent2 2 4 3 10" xfId="2125"/>
    <cellStyle name="40 % - Accent2 2 4 3 10 2" xfId="16272"/>
    <cellStyle name="40 % - Accent2 2 4 3 11" xfId="14700"/>
    <cellStyle name="40 % - Accent2 2 4 3 2" xfId="1335"/>
    <cellStyle name="40 % - Accent2 2 4 3 2 2" xfId="9198"/>
    <cellStyle name="40 % - Accent2 2 4 3 2 2 2" xfId="23342"/>
    <cellStyle name="40 % - Accent2 2 4 3 2 3" xfId="2910"/>
    <cellStyle name="40 % - Accent2 2 4 3 2 3 2" xfId="17057"/>
    <cellStyle name="40 % - Accent2 2 4 3 2 4" xfId="15485"/>
    <cellStyle name="40 % - Accent2 2 4 3 3" xfId="3695"/>
    <cellStyle name="40 % - Accent2 2 4 3 3 2" xfId="9983"/>
    <cellStyle name="40 % - Accent2 2 4 3 3 2 2" xfId="24127"/>
    <cellStyle name="40 % - Accent2 2 4 3 3 3" xfId="17842"/>
    <cellStyle name="40 % - Accent2 2 4 3 4" xfId="4480"/>
    <cellStyle name="40 % - Accent2 2 4 3 4 2" xfId="10768"/>
    <cellStyle name="40 % - Accent2 2 4 3 4 2 2" xfId="24912"/>
    <cellStyle name="40 % - Accent2 2 4 3 4 3" xfId="18627"/>
    <cellStyle name="40 % - Accent2 2 4 3 5" xfId="5269"/>
    <cellStyle name="40 % - Accent2 2 4 3 5 2" xfId="11557"/>
    <cellStyle name="40 % - Accent2 2 4 3 5 2 2" xfId="25701"/>
    <cellStyle name="40 % - Accent2 2 4 3 5 3" xfId="19416"/>
    <cellStyle name="40 % - Accent2 2 4 3 6" xfId="6058"/>
    <cellStyle name="40 % - Accent2 2 4 3 6 2" xfId="12343"/>
    <cellStyle name="40 % - Accent2 2 4 3 6 2 2" xfId="26487"/>
    <cellStyle name="40 % - Accent2 2 4 3 6 3" xfId="20202"/>
    <cellStyle name="40 % - Accent2 2 4 3 7" xfId="6844"/>
    <cellStyle name="40 % - Accent2 2 4 3 7 2" xfId="13129"/>
    <cellStyle name="40 % - Accent2 2 4 3 7 2 2" xfId="27273"/>
    <cellStyle name="40 % - Accent2 2 4 3 7 3" xfId="20988"/>
    <cellStyle name="40 % - Accent2 2 4 3 8" xfId="7628"/>
    <cellStyle name="40 % - Accent2 2 4 3 8 2" xfId="13913"/>
    <cellStyle name="40 % - Accent2 2 4 3 8 2 2" xfId="28057"/>
    <cellStyle name="40 % - Accent2 2 4 3 8 3" xfId="21772"/>
    <cellStyle name="40 % - Accent2 2 4 3 9" xfId="8413"/>
    <cellStyle name="40 % - Accent2 2 4 3 9 2" xfId="22557"/>
    <cellStyle name="40 % - Accent2 2 4 4" xfId="943"/>
    <cellStyle name="40 % - Accent2 2 4 4 2" xfId="8806"/>
    <cellStyle name="40 % - Accent2 2 4 4 2 2" xfId="22950"/>
    <cellStyle name="40 % - Accent2 2 4 4 3" xfId="2518"/>
    <cellStyle name="40 % - Accent2 2 4 4 3 2" xfId="16665"/>
    <cellStyle name="40 % - Accent2 2 4 4 4" xfId="15093"/>
    <cellStyle name="40 % - Accent2 2 4 5" xfId="3303"/>
    <cellStyle name="40 % - Accent2 2 4 5 2" xfId="9591"/>
    <cellStyle name="40 % - Accent2 2 4 5 2 2" xfId="23735"/>
    <cellStyle name="40 % - Accent2 2 4 5 3" xfId="17450"/>
    <cellStyle name="40 % - Accent2 2 4 6" xfId="4088"/>
    <cellStyle name="40 % - Accent2 2 4 6 2" xfId="10376"/>
    <cellStyle name="40 % - Accent2 2 4 6 2 2" xfId="24520"/>
    <cellStyle name="40 % - Accent2 2 4 6 3" xfId="18235"/>
    <cellStyle name="40 % - Accent2 2 4 7" xfId="4877"/>
    <cellStyle name="40 % - Accent2 2 4 7 2" xfId="11165"/>
    <cellStyle name="40 % - Accent2 2 4 7 2 2" xfId="25309"/>
    <cellStyle name="40 % - Accent2 2 4 7 3" xfId="19024"/>
    <cellStyle name="40 % - Accent2 2 4 8" xfId="5666"/>
    <cellStyle name="40 % - Accent2 2 4 8 2" xfId="11951"/>
    <cellStyle name="40 % - Accent2 2 4 8 2 2" xfId="26095"/>
    <cellStyle name="40 % - Accent2 2 4 8 3" xfId="19810"/>
    <cellStyle name="40 % - Accent2 2 4 9" xfId="6452"/>
    <cellStyle name="40 % - Accent2 2 4 9 2" xfId="12737"/>
    <cellStyle name="40 % - Accent2 2 4 9 2 2" xfId="26881"/>
    <cellStyle name="40 % - Accent2 2 4 9 3" xfId="20596"/>
    <cellStyle name="40 % - Accent2 2 5" xfId="176"/>
    <cellStyle name="40 % - Accent2 2 5 10" xfId="7264"/>
    <cellStyle name="40 % - Accent2 2 5 10 2" xfId="13549"/>
    <cellStyle name="40 % - Accent2 2 5 10 2 2" xfId="27693"/>
    <cellStyle name="40 % - Accent2 2 5 10 3" xfId="21408"/>
    <cellStyle name="40 % - Accent2 2 5 11" xfId="8049"/>
    <cellStyle name="40 % - Accent2 2 5 11 2" xfId="22193"/>
    <cellStyle name="40 % - Accent2 2 5 12" xfId="1761"/>
    <cellStyle name="40 % - Accent2 2 5 12 2" xfId="15908"/>
    <cellStyle name="40 % - Accent2 2 5 13" xfId="14336"/>
    <cellStyle name="40 % - Accent2 2 5 2" xfId="372"/>
    <cellStyle name="40 % - Accent2 2 5 2 10" xfId="8245"/>
    <cellStyle name="40 % - Accent2 2 5 2 10 2" xfId="22389"/>
    <cellStyle name="40 % - Accent2 2 5 2 11" xfId="1957"/>
    <cellStyle name="40 % - Accent2 2 5 2 11 2" xfId="16104"/>
    <cellStyle name="40 % - Accent2 2 5 2 12" xfId="14532"/>
    <cellStyle name="40 % - Accent2 2 5 2 2" xfId="769"/>
    <cellStyle name="40 % - Accent2 2 5 2 2 10" xfId="2349"/>
    <cellStyle name="40 % - Accent2 2 5 2 2 10 2" xfId="16496"/>
    <cellStyle name="40 % - Accent2 2 5 2 2 11" xfId="14924"/>
    <cellStyle name="40 % - Accent2 2 5 2 2 2" xfId="1559"/>
    <cellStyle name="40 % - Accent2 2 5 2 2 2 2" xfId="9422"/>
    <cellStyle name="40 % - Accent2 2 5 2 2 2 2 2" xfId="23566"/>
    <cellStyle name="40 % - Accent2 2 5 2 2 2 3" xfId="3134"/>
    <cellStyle name="40 % - Accent2 2 5 2 2 2 3 2" xfId="17281"/>
    <cellStyle name="40 % - Accent2 2 5 2 2 2 4" xfId="15709"/>
    <cellStyle name="40 % - Accent2 2 5 2 2 3" xfId="3919"/>
    <cellStyle name="40 % - Accent2 2 5 2 2 3 2" xfId="10207"/>
    <cellStyle name="40 % - Accent2 2 5 2 2 3 2 2" xfId="24351"/>
    <cellStyle name="40 % - Accent2 2 5 2 2 3 3" xfId="18066"/>
    <cellStyle name="40 % - Accent2 2 5 2 2 4" xfId="4704"/>
    <cellStyle name="40 % - Accent2 2 5 2 2 4 2" xfId="10992"/>
    <cellStyle name="40 % - Accent2 2 5 2 2 4 2 2" xfId="25136"/>
    <cellStyle name="40 % - Accent2 2 5 2 2 4 3" xfId="18851"/>
    <cellStyle name="40 % - Accent2 2 5 2 2 5" xfId="5493"/>
    <cellStyle name="40 % - Accent2 2 5 2 2 5 2" xfId="11781"/>
    <cellStyle name="40 % - Accent2 2 5 2 2 5 2 2" xfId="25925"/>
    <cellStyle name="40 % - Accent2 2 5 2 2 5 3" xfId="19640"/>
    <cellStyle name="40 % - Accent2 2 5 2 2 6" xfId="6282"/>
    <cellStyle name="40 % - Accent2 2 5 2 2 6 2" xfId="12567"/>
    <cellStyle name="40 % - Accent2 2 5 2 2 6 2 2" xfId="26711"/>
    <cellStyle name="40 % - Accent2 2 5 2 2 6 3" xfId="20426"/>
    <cellStyle name="40 % - Accent2 2 5 2 2 7" xfId="7068"/>
    <cellStyle name="40 % - Accent2 2 5 2 2 7 2" xfId="13353"/>
    <cellStyle name="40 % - Accent2 2 5 2 2 7 2 2" xfId="27497"/>
    <cellStyle name="40 % - Accent2 2 5 2 2 7 3" xfId="21212"/>
    <cellStyle name="40 % - Accent2 2 5 2 2 8" xfId="7852"/>
    <cellStyle name="40 % - Accent2 2 5 2 2 8 2" xfId="14137"/>
    <cellStyle name="40 % - Accent2 2 5 2 2 8 2 2" xfId="28281"/>
    <cellStyle name="40 % - Accent2 2 5 2 2 8 3" xfId="21996"/>
    <cellStyle name="40 % - Accent2 2 5 2 2 9" xfId="8637"/>
    <cellStyle name="40 % - Accent2 2 5 2 2 9 2" xfId="22781"/>
    <cellStyle name="40 % - Accent2 2 5 2 3" xfId="1167"/>
    <cellStyle name="40 % - Accent2 2 5 2 3 2" xfId="9030"/>
    <cellStyle name="40 % - Accent2 2 5 2 3 2 2" xfId="23174"/>
    <cellStyle name="40 % - Accent2 2 5 2 3 3" xfId="2742"/>
    <cellStyle name="40 % - Accent2 2 5 2 3 3 2" xfId="16889"/>
    <cellStyle name="40 % - Accent2 2 5 2 3 4" xfId="15317"/>
    <cellStyle name="40 % - Accent2 2 5 2 4" xfId="3527"/>
    <cellStyle name="40 % - Accent2 2 5 2 4 2" xfId="9815"/>
    <cellStyle name="40 % - Accent2 2 5 2 4 2 2" xfId="23959"/>
    <cellStyle name="40 % - Accent2 2 5 2 4 3" xfId="17674"/>
    <cellStyle name="40 % - Accent2 2 5 2 5" xfId="4312"/>
    <cellStyle name="40 % - Accent2 2 5 2 5 2" xfId="10600"/>
    <cellStyle name="40 % - Accent2 2 5 2 5 2 2" xfId="24744"/>
    <cellStyle name="40 % - Accent2 2 5 2 5 3" xfId="18459"/>
    <cellStyle name="40 % - Accent2 2 5 2 6" xfId="5101"/>
    <cellStyle name="40 % - Accent2 2 5 2 6 2" xfId="11389"/>
    <cellStyle name="40 % - Accent2 2 5 2 6 2 2" xfId="25533"/>
    <cellStyle name="40 % - Accent2 2 5 2 6 3" xfId="19248"/>
    <cellStyle name="40 % - Accent2 2 5 2 7" xfId="5890"/>
    <cellStyle name="40 % - Accent2 2 5 2 7 2" xfId="12175"/>
    <cellStyle name="40 % - Accent2 2 5 2 7 2 2" xfId="26319"/>
    <cellStyle name="40 % - Accent2 2 5 2 7 3" xfId="20034"/>
    <cellStyle name="40 % - Accent2 2 5 2 8" xfId="6676"/>
    <cellStyle name="40 % - Accent2 2 5 2 8 2" xfId="12961"/>
    <cellStyle name="40 % - Accent2 2 5 2 8 2 2" xfId="27105"/>
    <cellStyle name="40 % - Accent2 2 5 2 8 3" xfId="20820"/>
    <cellStyle name="40 % - Accent2 2 5 2 9" xfId="7460"/>
    <cellStyle name="40 % - Accent2 2 5 2 9 2" xfId="13745"/>
    <cellStyle name="40 % - Accent2 2 5 2 9 2 2" xfId="27889"/>
    <cellStyle name="40 % - Accent2 2 5 2 9 3" xfId="21604"/>
    <cellStyle name="40 % - Accent2 2 5 3" xfId="573"/>
    <cellStyle name="40 % - Accent2 2 5 3 10" xfId="2153"/>
    <cellStyle name="40 % - Accent2 2 5 3 10 2" xfId="16300"/>
    <cellStyle name="40 % - Accent2 2 5 3 11" xfId="14728"/>
    <cellStyle name="40 % - Accent2 2 5 3 2" xfId="1363"/>
    <cellStyle name="40 % - Accent2 2 5 3 2 2" xfId="9226"/>
    <cellStyle name="40 % - Accent2 2 5 3 2 2 2" xfId="23370"/>
    <cellStyle name="40 % - Accent2 2 5 3 2 3" xfId="2938"/>
    <cellStyle name="40 % - Accent2 2 5 3 2 3 2" xfId="17085"/>
    <cellStyle name="40 % - Accent2 2 5 3 2 4" xfId="15513"/>
    <cellStyle name="40 % - Accent2 2 5 3 3" xfId="3723"/>
    <cellStyle name="40 % - Accent2 2 5 3 3 2" xfId="10011"/>
    <cellStyle name="40 % - Accent2 2 5 3 3 2 2" xfId="24155"/>
    <cellStyle name="40 % - Accent2 2 5 3 3 3" xfId="17870"/>
    <cellStyle name="40 % - Accent2 2 5 3 4" xfId="4508"/>
    <cellStyle name="40 % - Accent2 2 5 3 4 2" xfId="10796"/>
    <cellStyle name="40 % - Accent2 2 5 3 4 2 2" xfId="24940"/>
    <cellStyle name="40 % - Accent2 2 5 3 4 3" xfId="18655"/>
    <cellStyle name="40 % - Accent2 2 5 3 5" xfId="5297"/>
    <cellStyle name="40 % - Accent2 2 5 3 5 2" xfId="11585"/>
    <cellStyle name="40 % - Accent2 2 5 3 5 2 2" xfId="25729"/>
    <cellStyle name="40 % - Accent2 2 5 3 5 3" xfId="19444"/>
    <cellStyle name="40 % - Accent2 2 5 3 6" xfId="6086"/>
    <cellStyle name="40 % - Accent2 2 5 3 6 2" xfId="12371"/>
    <cellStyle name="40 % - Accent2 2 5 3 6 2 2" xfId="26515"/>
    <cellStyle name="40 % - Accent2 2 5 3 6 3" xfId="20230"/>
    <cellStyle name="40 % - Accent2 2 5 3 7" xfId="6872"/>
    <cellStyle name="40 % - Accent2 2 5 3 7 2" xfId="13157"/>
    <cellStyle name="40 % - Accent2 2 5 3 7 2 2" xfId="27301"/>
    <cellStyle name="40 % - Accent2 2 5 3 7 3" xfId="21016"/>
    <cellStyle name="40 % - Accent2 2 5 3 8" xfId="7656"/>
    <cellStyle name="40 % - Accent2 2 5 3 8 2" xfId="13941"/>
    <cellStyle name="40 % - Accent2 2 5 3 8 2 2" xfId="28085"/>
    <cellStyle name="40 % - Accent2 2 5 3 8 3" xfId="21800"/>
    <cellStyle name="40 % - Accent2 2 5 3 9" xfId="8441"/>
    <cellStyle name="40 % - Accent2 2 5 3 9 2" xfId="22585"/>
    <cellStyle name="40 % - Accent2 2 5 4" xfId="971"/>
    <cellStyle name="40 % - Accent2 2 5 4 2" xfId="8834"/>
    <cellStyle name="40 % - Accent2 2 5 4 2 2" xfId="22978"/>
    <cellStyle name="40 % - Accent2 2 5 4 3" xfId="2546"/>
    <cellStyle name="40 % - Accent2 2 5 4 3 2" xfId="16693"/>
    <cellStyle name="40 % - Accent2 2 5 4 4" xfId="15121"/>
    <cellStyle name="40 % - Accent2 2 5 5" xfId="3331"/>
    <cellStyle name="40 % - Accent2 2 5 5 2" xfId="9619"/>
    <cellStyle name="40 % - Accent2 2 5 5 2 2" xfId="23763"/>
    <cellStyle name="40 % - Accent2 2 5 5 3" xfId="17478"/>
    <cellStyle name="40 % - Accent2 2 5 6" xfId="4116"/>
    <cellStyle name="40 % - Accent2 2 5 6 2" xfId="10404"/>
    <cellStyle name="40 % - Accent2 2 5 6 2 2" xfId="24548"/>
    <cellStyle name="40 % - Accent2 2 5 6 3" xfId="18263"/>
    <cellStyle name="40 % - Accent2 2 5 7" xfId="4905"/>
    <cellStyle name="40 % - Accent2 2 5 7 2" xfId="11193"/>
    <cellStyle name="40 % - Accent2 2 5 7 2 2" xfId="25337"/>
    <cellStyle name="40 % - Accent2 2 5 7 3" xfId="19052"/>
    <cellStyle name="40 % - Accent2 2 5 8" xfId="5694"/>
    <cellStyle name="40 % - Accent2 2 5 8 2" xfId="11979"/>
    <cellStyle name="40 % - Accent2 2 5 8 2 2" xfId="26123"/>
    <cellStyle name="40 % - Accent2 2 5 8 3" xfId="19838"/>
    <cellStyle name="40 % - Accent2 2 5 9" xfId="6480"/>
    <cellStyle name="40 % - Accent2 2 5 9 2" xfId="12765"/>
    <cellStyle name="40 % - Accent2 2 5 9 2 2" xfId="26909"/>
    <cellStyle name="40 % - Accent2 2 5 9 3" xfId="20624"/>
    <cellStyle name="40 % - Accent2 2 6" xfId="204"/>
    <cellStyle name="40 % - Accent2 2 6 10" xfId="7292"/>
    <cellStyle name="40 % - Accent2 2 6 10 2" xfId="13577"/>
    <cellStyle name="40 % - Accent2 2 6 10 2 2" xfId="27721"/>
    <cellStyle name="40 % - Accent2 2 6 10 3" xfId="21436"/>
    <cellStyle name="40 % - Accent2 2 6 11" xfId="8077"/>
    <cellStyle name="40 % - Accent2 2 6 11 2" xfId="22221"/>
    <cellStyle name="40 % - Accent2 2 6 12" xfId="1789"/>
    <cellStyle name="40 % - Accent2 2 6 12 2" xfId="15936"/>
    <cellStyle name="40 % - Accent2 2 6 13" xfId="14364"/>
    <cellStyle name="40 % - Accent2 2 6 2" xfId="400"/>
    <cellStyle name="40 % - Accent2 2 6 2 10" xfId="8273"/>
    <cellStyle name="40 % - Accent2 2 6 2 10 2" xfId="22417"/>
    <cellStyle name="40 % - Accent2 2 6 2 11" xfId="1985"/>
    <cellStyle name="40 % - Accent2 2 6 2 11 2" xfId="16132"/>
    <cellStyle name="40 % - Accent2 2 6 2 12" xfId="14560"/>
    <cellStyle name="40 % - Accent2 2 6 2 2" xfId="797"/>
    <cellStyle name="40 % - Accent2 2 6 2 2 10" xfId="2377"/>
    <cellStyle name="40 % - Accent2 2 6 2 2 10 2" xfId="16524"/>
    <cellStyle name="40 % - Accent2 2 6 2 2 11" xfId="14952"/>
    <cellStyle name="40 % - Accent2 2 6 2 2 2" xfId="1587"/>
    <cellStyle name="40 % - Accent2 2 6 2 2 2 2" xfId="9450"/>
    <cellStyle name="40 % - Accent2 2 6 2 2 2 2 2" xfId="23594"/>
    <cellStyle name="40 % - Accent2 2 6 2 2 2 3" xfId="3162"/>
    <cellStyle name="40 % - Accent2 2 6 2 2 2 3 2" xfId="17309"/>
    <cellStyle name="40 % - Accent2 2 6 2 2 2 4" xfId="15737"/>
    <cellStyle name="40 % - Accent2 2 6 2 2 3" xfId="3947"/>
    <cellStyle name="40 % - Accent2 2 6 2 2 3 2" xfId="10235"/>
    <cellStyle name="40 % - Accent2 2 6 2 2 3 2 2" xfId="24379"/>
    <cellStyle name="40 % - Accent2 2 6 2 2 3 3" xfId="18094"/>
    <cellStyle name="40 % - Accent2 2 6 2 2 4" xfId="4732"/>
    <cellStyle name="40 % - Accent2 2 6 2 2 4 2" xfId="11020"/>
    <cellStyle name="40 % - Accent2 2 6 2 2 4 2 2" xfId="25164"/>
    <cellStyle name="40 % - Accent2 2 6 2 2 4 3" xfId="18879"/>
    <cellStyle name="40 % - Accent2 2 6 2 2 5" xfId="5521"/>
    <cellStyle name="40 % - Accent2 2 6 2 2 5 2" xfId="11809"/>
    <cellStyle name="40 % - Accent2 2 6 2 2 5 2 2" xfId="25953"/>
    <cellStyle name="40 % - Accent2 2 6 2 2 5 3" xfId="19668"/>
    <cellStyle name="40 % - Accent2 2 6 2 2 6" xfId="6310"/>
    <cellStyle name="40 % - Accent2 2 6 2 2 6 2" xfId="12595"/>
    <cellStyle name="40 % - Accent2 2 6 2 2 6 2 2" xfId="26739"/>
    <cellStyle name="40 % - Accent2 2 6 2 2 6 3" xfId="20454"/>
    <cellStyle name="40 % - Accent2 2 6 2 2 7" xfId="7096"/>
    <cellStyle name="40 % - Accent2 2 6 2 2 7 2" xfId="13381"/>
    <cellStyle name="40 % - Accent2 2 6 2 2 7 2 2" xfId="27525"/>
    <cellStyle name="40 % - Accent2 2 6 2 2 7 3" xfId="21240"/>
    <cellStyle name="40 % - Accent2 2 6 2 2 8" xfId="7880"/>
    <cellStyle name="40 % - Accent2 2 6 2 2 8 2" xfId="14165"/>
    <cellStyle name="40 % - Accent2 2 6 2 2 8 2 2" xfId="28309"/>
    <cellStyle name="40 % - Accent2 2 6 2 2 8 3" xfId="22024"/>
    <cellStyle name="40 % - Accent2 2 6 2 2 9" xfId="8665"/>
    <cellStyle name="40 % - Accent2 2 6 2 2 9 2" xfId="22809"/>
    <cellStyle name="40 % - Accent2 2 6 2 3" xfId="1195"/>
    <cellStyle name="40 % - Accent2 2 6 2 3 2" xfId="9058"/>
    <cellStyle name="40 % - Accent2 2 6 2 3 2 2" xfId="23202"/>
    <cellStyle name="40 % - Accent2 2 6 2 3 3" xfId="2770"/>
    <cellStyle name="40 % - Accent2 2 6 2 3 3 2" xfId="16917"/>
    <cellStyle name="40 % - Accent2 2 6 2 3 4" xfId="15345"/>
    <cellStyle name="40 % - Accent2 2 6 2 4" xfId="3555"/>
    <cellStyle name="40 % - Accent2 2 6 2 4 2" xfId="9843"/>
    <cellStyle name="40 % - Accent2 2 6 2 4 2 2" xfId="23987"/>
    <cellStyle name="40 % - Accent2 2 6 2 4 3" xfId="17702"/>
    <cellStyle name="40 % - Accent2 2 6 2 5" xfId="4340"/>
    <cellStyle name="40 % - Accent2 2 6 2 5 2" xfId="10628"/>
    <cellStyle name="40 % - Accent2 2 6 2 5 2 2" xfId="24772"/>
    <cellStyle name="40 % - Accent2 2 6 2 5 3" xfId="18487"/>
    <cellStyle name="40 % - Accent2 2 6 2 6" xfId="5129"/>
    <cellStyle name="40 % - Accent2 2 6 2 6 2" xfId="11417"/>
    <cellStyle name="40 % - Accent2 2 6 2 6 2 2" xfId="25561"/>
    <cellStyle name="40 % - Accent2 2 6 2 6 3" xfId="19276"/>
    <cellStyle name="40 % - Accent2 2 6 2 7" xfId="5918"/>
    <cellStyle name="40 % - Accent2 2 6 2 7 2" xfId="12203"/>
    <cellStyle name="40 % - Accent2 2 6 2 7 2 2" xfId="26347"/>
    <cellStyle name="40 % - Accent2 2 6 2 7 3" xfId="20062"/>
    <cellStyle name="40 % - Accent2 2 6 2 8" xfId="6704"/>
    <cellStyle name="40 % - Accent2 2 6 2 8 2" xfId="12989"/>
    <cellStyle name="40 % - Accent2 2 6 2 8 2 2" xfId="27133"/>
    <cellStyle name="40 % - Accent2 2 6 2 8 3" xfId="20848"/>
    <cellStyle name="40 % - Accent2 2 6 2 9" xfId="7488"/>
    <cellStyle name="40 % - Accent2 2 6 2 9 2" xfId="13773"/>
    <cellStyle name="40 % - Accent2 2 6 2 9 2 2" xfId="27917"/>
    <cellStyle name="40 % - Accent2 2 6 2 9 3" xfId="21632"/>
    <cellStyle name="40 % - Accent2 2 6 3" xfId="601"/>
    <cellStyle name="40 % - Accent2 2 6 3 10" xfId="2181"/>
    <cellStyle name="40 % - Accent2 2 6 3 10 2" xfId="16328"/>
    <cellStyle name="40 % - Accent2 2 6 3 11" xfId="14756"/>
    <cellStyle name="40 % - Accent2 2 6 3 2" xfId="1391"/>
    <cellStyle name="40 % - Accent2 2 6 3 2 2" xfId="9254"/>
    <cellStyle name="40 % - Accent2 2 6 3 2 2 2" xfId="23398"/>
    <cellStyle name="40 % - Accent2 2 6 3 2 3" xfId="2966"/>
    <cellStyle name="40 % - Accent2 2 6 3 2 3 2" xfId="17113"/>
    <cellStyle name="40 % - Accent2 2 6 3 2 4" xfId="15541"/>
    <cellStyle name="40 % - Accent2 2 6 3 3" xfId="3751"/>
    <cellStyle name="40 % - Accent2 2 6 3 3 2" xfId="10039"/>
    <cellStyle name="40 % - Accent2 2 6 3 3 2 2" xfId="24183"/>
    <cellStyle name="40 % - Accent2 2 6 3 3 3" xfId="17898"/>
    <cellStyle name="40 % - Accent2 2 6 3 4" xfId="4536"/>
    <cellStyle name="40 % - Accent2 2 6 3 4 2" xfId="10824"/>
    <cellStyle name="40 % - Accent2 2 6 3 4 2 2" xfId="24968"/>
    <cellStyle name="40 % - Accent2 2 6 3 4 3" xfId="18683"/>
    <cellStyle name="40 % - Accent2 2 6 3 5" xfId="5325"/>
    <cellStyle name="40 % - Accent2 2 6 3 5 2" xfId="11613"/>
    <cellStyle name="40 % - Accent2 2 6 3 5 2 2" xfId="25757"/>
    <cellStyle name="40 % - Accent2 2 6 3 5 3" xfId="19472"/>
    <cellStyle name="40 % - Accent2 2 6 3 6" xfId="6114"/>
    <cellStyle name="40 % - Accent2 2 6 3 6 2" xfId="12399"/>
    <cellStyle name="40 % - Accent2 2 6 3 6 2 2" xfId="26543"/>
    <cellStyle name="40 % - Accent2 2 6 3 6 3" xfId="20258"/>
    <cellStyle name="40 % - Accent2 2 6 3 7" xfId="6900"/>
    <cellStyle name="40 % - Accent2 2 6 3 7 2" xfId="13185"/>
    <cellStyle name="40 % - Accent2 2 6 3 7 2 2" xfId="27329"/>
    <cellStyle name="40 % - Accent2 2 6 3 7 3" xfId="21044"/>
    <cellStyle name="40 % - Accent2 2 6 3 8" xfId="7684"/>
    <cellStyle name="40 % - Accent2 2 6 3 8 2" xfId="13969"/>
    <cellStyle name="40 % - Accent2 2 6 3 8 2 2" xfId="28113"/>
    <cellStyle name="40 % - Accent2 2 6 3 8 3" xfId="21828"/>
    <cellStyle name="40 % - Accent2 2 6 3 9" xfId="8469"/>
    <cellStyle name="40 % - Accent2 2 6 3 9 2" xfId="22613"/>
    <cellStyle name="40 % - Accent2 2 6 4" xfId="999"/>
    <cellStyle name="40 % - Accent2 2 6 4 2" xfId="8862"/>
    <cellStyle name="40 % - Accent2 2 6 4 2 2" xfId="23006"/>
    <cellStyle name="40 % - Accent2 2 6 4 3" xfId="2574"/>
    <cellStyle name="40 % - Accent2 2 6 4 3 2" xfId="16721"/>
    <cellStyle name="40 % - Accent2 2 6 4 4" xfId="15149"/>
    <cellStyle name="40 % - Accent2 2 6 5" xfId="3359"/>
    <cellStyle name="40 % - Accent2 2 6 5 2" xfId="9647"/>
    <cellStyle name="40 % - Accent2 2 6 5 2 2" xfId="23791"/>
    <cellStyle name="40 % - Accent2 2 6 5 3" xfId="17506"/>
    <cellStyle name="40 % - Accent2 2 6 6" xfId="4144"/>
    <cellStyle name="40 % - Accent2 2 6 6 2" xfId="10432"/>
    <cellStyle name="40 % - Accent2 2 6 6 2 2" xfId="24576"/>
    <cellStyle name="40 % - Accent2 2 6 6 3" xfId="18291"/>
    <cellStyle name="40 % - Accent2 2 6 7" xfId="4933"/>
    <cellStyle name="40 % - Accent2 2 6 7 2" xfId="11221"/>
    <cellStyle name="40 % - Accent2 2 6 7 2 2" xfId="25365"/>
    <cellStyle name="40 % - Accent2 2 6 7 3" xfId="19080"/>
    <cellStyle name="40 % - Accent2 2 6 8" xfId="5722"/>
    <cellStyle name="40 % - Accent2 2 6 8 2" xfId="12007"/>
    <cellStyle name="40 % - Accent2 2 6 8 2 2" xfId="26151"/>
    <cellStyle name="40 % - Accent2 2 6 8 3" xfId="19866"/>
    <cellStyle name="40 % - Accent2 2 6 9" xfId="6508"/>
    <cellStyle name="40 % - Accent2 2 6 9 2" xfId="12793"/>
    <cellStyle name="40 % - Accent2 2 6 9 2 2" xfId="26937"/>
    <cellStyle name="40 % - Accent2 2 6 9 3" xfId="20652"/>
    <cellStyle name="40 % - Accent2 2 7" xfId="232"/>
    <cellStyle name="40 % - Accent2 2 7 10" xfId="7320"/>
    <cellStyle name="40 % - Accent2 2 7 10 2" xfId="13605"/>
    <cellStyle name="40 % - Accent2 2 7 10 2 2" xfId="27749"/>
    <cellStyle name="40 % - Accent2 2 7 10 3" xfId="21464"/>
    <cellStyle name="40 % - Accent2 2 7 11" xfId="8105"/>
    <cellStyle name="40 % - Accent2 2 7 11 2" xfId="22249"/>
    <cellStyle name="40 % - Accent2 2 7 12" xfId="1817"/>
    <cellStyle name="40 % - Accent2 2 7 12 2" xfId="15964"/>
    <cellStyle name="40 % - Accent2 2 7 13" xfId="14392"/>
    <cellStyle name="40 % - Accent2 2 7 2" xfId="428"/>
    <cellStyle name="40 % - Accent2 2 7 2 10" xfId="8301"/>
    <cellStyle name="40 % - Accent2 2 7 2 10 2" xfId="22445"/>
    <cellStyle name="40 % - Accent2 2 7 2 11" xfId="2013"/>
    <cellStyle name="40 % - Accent2 2 7 2 11 2" xfId="16160"/>
    <cellStyle name="40 % - Accent2 2 7 2 12" xfId="14588"/>
    <cellStyle name="40 % - Accent2 2 7 2 2" xfId="825"/>
    <cellStyle name="40 % - Accent2 2 7 2 2 10" xfId="2405"/>
    <cellStyle name="40 % - Accent2 2 7 2 2 10 2" xfId="16552"/>
    <cellStyle name="40 % - Accent2 2 7 2 2 11" xfId="14980"/>
    <cellStyle name="40 % - Accent2 2 7 2 2 2" xfId="1615"/>
    <cellStyle name="40 % - Accent2 2 7 2 2 2 2" xfId="9478"/>
    <cellStyle name="40 % - Accent2 2 7 2 2 2 2 2" xfId="23622"/>
    <cellStyle name="40 % - Accent2 2 7 2 2 2 3" xfId="3190"/>
    <cellStyle name="40 % - Accent2 2 7 2 2 2 3 2" xfId="17337"/>
    <cellStyle name="40 % - Accent2 2 7 2 2 2 4" xfId="15765"/>
    <cellStyle name="40 % - Accent2 2 7 2 2 3" xfId="3975"/>
    <cellStyle name="40 % - Accent2 2 7 2 2 3 2" xfId="10263"/>
    <cellStyle name="40 % - Accent2 2 7 2 2 3 2 2" xfId="24407"/>
    <cellStyle name="40 % - Accent2 2 7 2 2 3 3" xfId="18122"/>
    <cellStyle name="40 % - Accent2 2 7 2 2 4" xfId="4760"/>
    <cellStyle name="40 % - Accent2 2 7 2 2 4 2" xfId="11048"/>
    <cellStyle name="40 % - Accent2 2 7 2 2 4 2 2" xfId="25192"/>
    <cellStyle name="40 % - Accent2 2 7 2 2 4 3" xfId="18907"/>
    <cellStyle name="40 % - Accent2 2 7 2 2 5" xfId="5549"/>
    <cellStyle name="40 % - Accent2 2 7 2 2 5 2" xfId="11837"/>
    <cellStyle name="40 % - Accent2 2 7 2 2 5 2 2" xfId="25981"/>
    <cellStyle name="40 % - Accent2 2 7 2 2 5 3" xfId="19696"/>
    <cellStyle name="40 % - Accent2 2 7 2 2 6" xfId="6338"/>
    <cellStyle name="40 % - Accent2 2 7 2 2 6 2" xfId="12623"/>
    <cellStyle name="40 % - Accent2 2 7 2 2 6 2 2" xfId="26767"/>
    <cellStyle name="40 % - Accent2 2 7 2 2 6 3" xfId="20482"/>
    <cellStyle name="40 % - Accent2 2 7 2 2 7" xfId="7124"/>
    <cellStyle name="40 % - Accent2 2 7 2 2 7 2" xfId="13409"/>
    <cellStyle name="40 % - Accent2 2 7 2 2 7 2 2" xfId="27553"/>
    <cellStyle name="40 % - Accent2 2 7 2 2 7 3" xfId="21268"/>
    <cellStyle name="40 % - Accent2 2 7 2 2 8" xfId="7908"/>
    <cellStyle name="40 % - Accent2 2 7 2 2 8 2" xfId="14193"/>
    <cellStyle name="40 % - Accent2 2 7 2 2 8 2 2" xfId="28337"/>
    <cellStyle name="40 % - Accent2 2 7 2 2 8 3" xfId="22052"/>
    <cellStyle name="40 % - Accent2 2 7 2 2 9" xfId="8693"/>
    <cellStyle name="40 % - Accent2 2 7 2 2 9 2" xfId="22837"/>
    <cellStyle name="40 % - Accent2 2 7 2 3" xfId="1223"/>
    <cellStyle name="40 % - Accent2 2 7 2 3 2" xfId="9086"/>
    <cellStyle name="40 % - Accent2 2 7 2 3 2 2" xfId="23230"/>
    <cellStyle name="40 % - Accent2 2 7 2 3 3" xfId="2798"/>
    <cellStyle name="40 % - Accent2 2 7 2 3 3 2" xfId="16945"/>
    <cellStyle name="40 % - Accent2 2 7 2 3 4" xfId="15373"/>
    <cellStyle name="40 % - Accent2 2 7 2 4" xfId="3583"/>
    <cellStyle name="40 % - Accent2 2 7 2 4 2" xfId="9871"/>
    <cellStyle name="40 % - Accent2 2 7 2 4 2 2" xfId="24015"/>
    <cellStyle name="40 % - Accent2 2 7 2 4 3" xfId="17730"/>
    <cellStyle name="40 % - Accent2 2 7 2 5" xfId="4368"/>
    <cellStyle name="40 % - Accent2 2 7 2 5 2" xfId="10656"/>
    <cellStyle name="40 % - Accent2 2 7 2 5 2 2" xfId="24800"/>
    <cellStyle name="40 % - Accent2 2 7 2 5 3" xfId="18515"/>
    <cellStyle name="40 % - Accent2 2 7 2 6" xfId="5157"/>
    <cellStyle name="40 % - Accent2 2 7 2 6 2" xfId="11445"/>
    <cellStyle name="40 % - Accent2 2 7 2 6 2 2" xfId="25589"/>
    <cellStyle name="40 % - Accent2 2 7 2 6 3" xfId="19304"/>
    <cellStyle name="40 % - Accent2 2 7 2 7" xfId="5946"/>
    <cellStyle name="40 % - Accent2 2 7 2 7 2" xfId="12231"/>
    <cellStyle name="40 % - Accent2 2 7 2 7 2 2" xfId="26375"/>
    <cellStyle name="40 % - Accent2 2 7 2 7 3" xfId="20090"/>
    <cellStyle name="40 % - Accent2 2 7 2 8" xfId="6732"/>
    <cellStyle name="40 % - Accent2 2 7 2 8 2" xfId="13017"/>
    <cellStyle name="40 % - Accent2 2 7 2 8 2 2" xfId="27161"/>
    <cellStyle name="40 % - Accent2 2 7 2 8 3" xfId="20876"/>
    <cellStyle name="40 % - Accent2 2 7 2 9" xfId="7516"/>
    <cellStyle name="40 % - Accent2 2 7 2 9 2" xfId="13801"/>
    <cellStyle name="40 % - Accent2 2 7 2 9 2 2" xfId="27945"/>
    <cellStyle name="40 % - Accent2 2 7 2 9 3" xfId="21660"/>
    <cellStyle name="40 % - Accent2 2 7 3" xfId="629"/>
    <cellStyle name="40 % - Accent2 2 7 3 10" xfId="2209"/>
    <cellStyle name="40 % - Accent2 2 7 3 10 2" xfId="16356"/>
    <cellStyle name="40 % - Accent2 2 7 3 11" xfId="14784"/>
    <cellStyle name="40 % - Accent2 2 7 3 2" xfId="1419"/>
    <cellStyle name="40 % - Accent2 2 7 3 2 2" xfId="9282"/>
    <cellStyle name="40 % - Accent2 2 7 3 2 2 2" xfId="23426"/>
    <cellStyle name="40 % - Accent2 2 7 3 2 3" xfId="2994"/>
    <cellStyle name="40 % - Accent2 2 7 3 2 3 2" xfId="17141"/>
    <cellStyle name="40 % - Accent2 2 7 3 2 4" xfId="15569"/>
    <cellStyle name="40 % - Accent2 2 7 3 3" xfId="3779"/>
    <cellStyle name="40 % - Accent2 2 7 3 3 2" xfId="10067"/>
    <cellStyle name="40 % - Accent2 2 7 3 3 2 2" xfId="24211"/>
    <cellStyle name="40 % - Accent2 2 7 3 3 3" xfId="17926"/>
    <cellStyle name="40 % - Accent2 2 7 3 4" xfId="4564"/>
    <cellStyle name="40 % - Accent2 2 7 3 4 2" xfId="10852"/>
    <cellStyle name="40 % - Accent2 2 7 3 4 2 2" xfId="24996"/>
    <cellStyle name="40 % - Accent2 2 7 3 4 3" xfId="18711"/>
    <cellStyle name="40 % - Accent2 2 7 3 5" xfId="5353"/>
    <cellStyle name="40 % - Accent2 2 7 3 5 2" xfId="11641"/>
    <cellStyle name="40 % - Accent2 2 7 3 5 2 2" xfId="25785"/>
    <cellStyle name="40 % - Accent2 2 7 3 5 3" xfId="19500"/>
    <cellStyle name="40 % - Accent2 2 7 3 6" xfId="6142"/>
    <cellStyle name="40 % - Accent2 2 7 3 6 2" xfId="12427"/>
    <cellStyle name="40 % - Accent2 2 7 3 6 2 2" xfId="26571"/>
    <cellStyle name="40 % - Accent2 2 7 3 6 3" xfId="20286"/>
    <cellStyle name="40 % - Accent2 2 7 3 7" xfId="6928"/>
    <cellStyle name="40 % - Accent2 2 7 3 7 2" xfId="13213"/>
    <cellStyle name="40 % - Accent2 2 7 3 7 2 2" xfId="27357"/>
    <cellStyle name="40 % - Accent2 2 7 3 7 3" xfId="21072"/>
    <cellStyle name="40 % - Accent2 2 7 3 8" xfId="7712"/>
    <cellStyle name="40 % - Accent2 2 7 3 8 2" xfId="13997"/>
    <cellStyle name="40 % - Accent2 2 7 3 8 2 2" xfId="28141"/>
    <cellStyle name="40 % - Accent2 2 7 3 8 3" xfId="21856"/>
    <cellStyle name="40 % - Accent2 2 7 3 9" xfId="8497"/>
    <cellStyle name="40 % - Accent2 2 7 3 9 2" xfId="22641"/>
    <cellStyle name="40 % - Accent2 2 7 4" xfId="1027"/>
    <cellStyle name="40 % - Accent2 2 7 4 2" xfId="8890"/>
    <cellStyle name="40 % - Accent2 2 7 4 2 2" xfId="23034"/>
    <cellStyle name="40 % - Accent2 2 7 4 3" xfId="2602"/>
    <cellStyle name="40 % - Accent2 2 7 4 3 2" xfId="16749"/>
    <cellStyle name="40 % - Accent2 2 7 4 4" xfId="15177"/>
    <cellStyle name="40 % - Accent2 2 7 5" xfId="3387"/>
    <cellStyle name="40 % - Accent2 2 7 5 2" xfId="9675"/>
    <cellStyle name="40 % - Accent2 2 7 5 2 2" xfId="23819"/>
    <cellStyle name="40 % - Accent2 2 7 5 3" xfId="17534"/>
    <cellStyle name="40 % - Accent2 2 7 6" xfId="4172"/>
    <cellStyle name="40 % - Accent2 2 7 6 2" xfId="10460"/>
    <cellStyle name="40 % - Accent2 2 7 6 2 2" xfId="24604"/>
    <cellStyle name="40 % - Accent2 2 7 6 3" xfId="18319"/>
    <cellStyle name="40 % - Accent2 2 7 7" xfId="4961"/>
    <cellStyle name="40 % - Accent2 2 7 7 2" xfId="11249"/>
    <cellStyle name="40 % - Accent2 2 7 7 2 2" xfId="25393"/>
    <cellStyle name="40 % - Accent2 2 7 7 3" xfId="19108"/>
    <cellStyle name="40 % - Accent2 2 7 8" xfId="5750"/>
    <cellStyle name="40 % - Accent2 2 7 8 2" xfId="12035"/>
    <cellStyle name="40 % - Accent2 2 7 8 2 2" xfId="26179"/>
    <cellStyle name="40 % - Accent2 2 7 8 3" xfId="19894"/>
    <cellStyle name="40 % - Accent2 2 7 9" xfId="6536"/>
    <cellStyle name="40 % - Accent2 2 7 9 2" xfId="12821"/>
    <cellStyle name="40 % - Accent2 2 7 9 2 2" xfId="26965"/>
    <cellStyle name="40 % - Accent2 2 7 9 3" xfId="20680"/>
    <cellStyle name="40 % - Accent2 2 8" xfId="260"/>
    <cellStyle name="40 % - Accent2 2 8 10" xfId="7348"/>
    <cellStyle name="40 % - Accent2 2 8 10 2" xfId="13633"/>
    <cellStyle name="40 % - Accent2 2 8 10 2 2" xfId="27777"/>
    <cellStyle name="40 % - Accent2 2 8 10 3" xfId="21492"/>
    <cellStyle name="40 % - Accent2 2 8 11" xfId="8133"/>
    <cellStyle name="40 % - Accent2 2 8 11 2" xfId="22277"/>
    <cellStyle name="40 % - Accent2 2 8 12" xfId="1845"/>
    <cellStyle name="40 % - Accent2 2 8 12 2" xfId="15992"/>
    <cellStyle name="40 % - Accent2 2 8 13" xfId="14420"/>
    <cellStyle name="40 % - Accent2 2 8 2" xfId="456"/>
    <cellStyle name="40 % - Accent2 2 8 2 10" xfId="8329"/>
    <cellStyle name="40 % - Accent2 2 8 2 10 2" xfId="22473"/>
    <cellStyle name="40 % - Accent2 2 8 2 11" xfId="2041"/>
    <cellStyle name="40 % - Accent2 2 8 2 11 2" xfId="16188"/>
    <cellStyle name="40 % - Accent2 2 8 2 12" xfId="14616"/>
    <cellStyle name="40 % - Accent2 2 8 2 2" xfId="853"/>
    <cellStyle name="40 % - Accent2 2 8 2 2 10" xfId="2433"/>
    <cellStyle name="40 % - Accent2 2 8 2 2 10 2" xfId="16580"/>
    <cellStyle name="40 % - Accent2 2 8 2 2 11" xfId="15008"/>
    <cellStyle name="40 % - Accent2 2 8 2 2 2" xfId="1643"/>
    <cellStyle name="40 % - Accent2 2 8 2 2 2 2" xfId="9506"/>
    <cellStyle name="40 % - Accent2 2 8 2 2 2 2 2" xfId="23650"/>
    <cellStyle name="40 % - Accent2 2 8 2 2 2 3" xfId="3218"/>
    <cellStyle name="40 % - Accent2 2 8 2 2 2 3 2" xfId="17365"/>
    <cellStyle name="40 % - Accent2 2 8 2 2 2 4" xfId="15793"/>
    <cellStyle name="40 % - Accent2 2 8 2 2 3" xfId="4003"/>
    <cellStyle name="40 % - Accent2 2 8 2 2 3 2" xfId="10291"/>
    <cellStyle name="40 % - Accent2 2 8 2 2 3 2 2" xfId="24435"/>
    <cellStyle name="40 % - Accent2 2 8 2 2 3 3" xfId="18150"/>
    <cellStyle name="40 % - Accent2 2 8 2 2 4" xfId="4788"/>
    <cellStyle name="40 % - Accent2 2 8 2 2 4 2" xfId="11076"/>
    <cellStyle name="40 % - Accent2 2 8 2 2 4 2 2" xfId="25220"/>
    <cellStyle name="40 % - Accent2 2 8 2 2 4 3" xfId="18935"/>
    <cellStyle name="40 % - Accent2 2 8 2 2 5" xfId="5577"/>
    <cellStyle name="40 % - Accent2 2 8 2 2 5 2" xfId="11865"/>
    <cellStyle name="40 % - Accent2 2 8 2 2 5 2 2" xfId="26009"/>
    <cellStyle name="40 % - Accent2 2 8 2 2 5 3" xfId="19724"/>
    <cellStyle name="40 % - Accent2 2 8 2 2 6" xfId="6366"/>
    <cellStyle name="40 % - Accent2 2 8 2 2 6 2" xfId="12651"/>
    <cellStyle name="40 % - Accent2 2 8 2 2 6 2 2" xfId="26795"/>
    <cellStyle name="40 % - Accent2 2 8 2 2 6 3" xfId="20510"/>
    <cellStyle name="40 % - Accent2 2 8 2 2 7" xfId="7152"/>
    <cellStyle name="40 % - Accent2 2 8 2 2 7 2" xfId="13437"/>
    <cellStyle name="40 % - Accent2 2 8 2 2 7 2 2" xfId="27581"/>
    <cellStyle name="40 % - Accent2 2 8 2 2 7 3" xfId="21296"/>
    <cellStyle name="40 % - Accent2 2 8 2 2 8" xfId="7936"/>
    <cellStyle name="40 % - Accent2 2 8 2 2 8 2" xfId="14221"/>
    <cellStyle name="40 % - Accent2 2 8 2 2 8 2 2" xfId="28365"/>
    <cellStyle name="40 % - Accent2 2 8 2 2 8 3" xfId="22080"/>
    <cellStyle name="40 % - Accent2 2 8 2 2 9" xfId="8721"/>
    <cellStyle name="40 % - Accent2 2 8 2 2 9 2" xfId="22865"/>
    <cellStyle name="40 % - Accent2 2 8 2 3" xfId="1251"/>
    <cellStyle name="40 % - Accent2 2 8 2 3 2" xfId="9114"/>
    <cellStyle name="40 % - Accent2 2 8 2 3 2 2" xfId="23258"/>
    <cellStyle name="40 % - Accent2 2 8 2 3 3" xfId="2826"/>
    <cellStyle name="40 % - Accent2 2 8 2 3 3 2" xfId="16973"/>
    <cellStyle name="40 % - Accent2 2 8 2 3 4" xfId="15401"/>
    <cellStyle name="40 % - Accent2 2 8 2 4" xfId="3611"/>
    <cellStyle name="40 % - Accent2 2 8 2 4 2" xfId="9899"/>
    <cellStyle name="40 % - Accent2 2 8 2 4 2 2" xfId="24043"/>
    <cellStyle name="40 % - Accent2 2 8 2 4 3" xfId="17758"/>
    <cellStyle name="40 % - Accent2 2 8 2 5" xfId="4396"/>
    <cellStyle name="40 % - Accent2 2 8 2 5 2" xfId="10684"/>
    <cellStyle name="40 % - Accent2 2 8 2 5 2 2" xfId="24828"/>
    <cellStyle name="40 % - Accent2 2 8 2 5 3" xfId="18543"/>
    <cellStyle name="40 % - Accent2 2 8 2 6" xfId="5185"/>
    <cellStyle name="40 % - Accent2 2 8 2 6 2" xfId="11473"/>
    <cellStyle name="40 % - Accent2 2 8 2 6 2 2" xfId="25617"/>
    <cellStyle name="40 % - Accent2 2 8 2 6 3" xfId="19332"/>
    <cellStyle name="40 % - Accent2 2 8 2 7" xfId="5974"/>
    <cellStyle name="40 % - Accent2 2 8 2 7 2" xfId="12259"/>
    <cellStyle name="40 % - Accent2 2 8 2 7 2 2" xfId="26403"/>
    <cellStyle name="40 % - Accent2 2 8 2 7 3" xfId="20118"/>
    <cellStyle name="40 % - Accent2 2 8 2 8" xfId="6760"/>
    <cellStyle name="40 % - Accent2 2 8 2 8 2" xfId="13045"/>
    <cellStyle name="40 % - Accent2 2 8 2 8 2 2" xfId="27189"/>
    <cellStyle name="40 % - Accent2 2 8 2 8 3" xfId="20904"/>
    <cellStyle name="40 % - Accent2 2 8 2 9" xfId="7544"/>
    <cellStyle name="40 % - Accent2 2 8 2 9 2" xfId="13829"/>
    <cellStyle name="40 % - Accent2 2 8 2 9 2 2" xfId="27973"/>
    <cellStyle name="40 % - Accent2 2 8 2 9 3" xfId="21688"/>
    <cellStyle name="40 % - Accent2 2 8 3" xfId="657"/>
    <cellStyle name="40 % - Accent2 2 8 3 10" xfId="2237"/>
    <cellStyle name="40 % - Accent2 2 8 3 10 2" xfId="16384"/>
    <cellStyle name="40 % - Accent2 2 8 3 11" xfId="14812"/>
    <cellStyle name="40 % - Accent2 2 8 3 2" xfId="1447"/>
    <cellStyle name="40 % - Accent2 2 8 3 2 2" xfId="9310"/>
    <cellStyle name="40 % - Accent2 2 8 3 2 2 2" xfId="23454"/>
    <cellStyle name="40 % - Accent2 2 8 3 2 3" xfId="3022"/>
    <cellStyle name="40 % - Accent2 2 8 3 2 3 2" xfId="17169"/>
    <cellStyle name="40 % - Accent2 2 8 3 2 4" xfId="15597"/>
    <cellStyle name="40 % - Accent2 2 8 3 3" xfId="3807"/>
    <cellStyle name="40 % - Accent2 2 8 3 3 2" xfId="10095"/>
    <cellStyle name="40 % - Accent2 2 8 3 3 2 2" xfId="24239"/>
    <cellStyle name="40 % - Accent2 2 8 3 3 3" xfId="17954"/>
    <cellStyle name="40 % - Accent2 2 8 3 4" xfId="4592"/>
    <cellStyle name="40 % - Accent2 2 8 3 4 2" xfId="10880"/>
    <cellStyle name="40 % - Accent2 2 8 3 4 2 2" xfId="25024"/>
    <cellStyle name="40 % - Accent2 2 8 3 4 3" xfId="18739"/>
    <cellStyle name="40 % - Accent2 2 8 3 5" xfId="5381"/>
    <cellStyle name="40 % - Accent2 2 8 3 5 2" xfId="11669"/>
    <cellStyle name="40 % - Accent2 2 8 3 5 2 2" xfId="25813"/>
    <cellStyle name="40 % - Accent2 2 8 3 5 3" xfId="19528"/>
    <cellStyle name="40 % - Accent2 2 8 3 6" xfId="6170"/>
    <cellStyle name="40 % - Accent2 2 8 3 6 2" xfId="12455"/>
    <cellStyle name="40 % - Accent2 2 8 3 6 2 2" xfId="26599"/>
    <cellStyle name="40 % - Accent2 2 8 3 6 3" xfId="20314"/>
    <cellStyle name="40 % - Accent2 2 8 3 7" xfId="6956"/>
    <cellStyle name="40 % - Accent2 2 8 3 7 2" xfId="13241"/>
    <cellStyle name="40 % - Accent2 2 8 3 7 2 2" xfId="27385"/>
    <cellStyle name="40 % - Accent2 2 8 3 7 3" xfId="21100"/>
    <cellStyle name="40 % - Accent2 2 8 3 8" xfId="7740"/>
    <cellStyle name="40 % - Accent2 2 8 3 8 2" xfId="14025"/>
    <cellStyle name="40 % - Accent2 2 8 3 8 2 2" xfId="28169"/>
    <cellStyle name="40 % - Accent2 2 8 3 8 3" xfId="21884"/>
    <cellStyle name="40 % - Accent2 2 8 3 9" xfId="8525"/>
    <cellStyle name="40 % - Accent2 2 8 3 9 2" xfId="22669"/>
    <cellStyle name="40 % - Accent2 2 8 4" xfId="1055"/>
    <cellStyle name="40 % - Accent2 2 8 4 2" xfId="8918"/>
    <cellStyle name="40 % - Accent2 2 8 4 2 2" xfId="23062"/>
    <cellStyle name="40 % - Accent2 2 8 4 3" xfId="2630"/>
    <cellStyle name="40 % - Accent2 2 8 4 3 2" xfId="16777"/>
    <cellStyle name="40 % - Accent2 2 8 4 4" xfId="15205"/>
    <cellStyle name="40 % - Accent2 2 8 5" xfId="3415"/>
    <cellStyle name="40 % - Accent2 2 8 5 2" xfId="9703"/>
    <cellStyle name="40 % - Accent2 2 8 5 2 2" xfId="23847"/>
    <cellStyle name="40 % - Accent2 2 8 5 3" xfId="17562"/>
    <cellStyle name="40 % - Accent2 2 8 6" xfId="4200"/>
    <cellStyle name="40 % - Accent2 2 8 6 2" xfId="10488"/>
    <cellStyle name="40 % - Accent2 2 8 6 2 2" xfId="24632"/>
    <cellStyle name="40 % - Accent2 2 8 6 3" xfId="18347"/>
    <cellStyle name="40 % - Accent2 2 8 7" xfId="4989"/>
    <cellStyle name="40 % - Accent2 2 8 7 2" xfId="11277"/>
    <cellStyle name="40 % - Accent2 2 8 7 2 2" xfId="25421"/>
    <cellStyle name="40 % - Accent2 2 8 7 3" xfId="19136"/>
    <cellStyle name="40 % - Accent2 2 8 8" xfId="5778"/>
    <cellStyle name="40 % - Accent2 2 8 8 2" xfId="12063"/>
    <cellStyle name="40 % - Accent2 2 8 8 2 2" xfId="26207"/>
    <cellStyle name="40 % - Accent2 2 8 8 3" xfId="19922"/>
    <cellStyle name="40 % - Accent2 2 8 9" xfId="6564"/>
    <cellStyle name="40 % - Accent2 2 8 9 2" xfId="12849"/>
    <cellStyle name="40 % - Accent2 2 8 9 2 2" xfId="26993"/>
    <cellStyle name="40 % - Accent2 2 8 9 3" xfId="20708"/>
    <cellStyle name="40 % - Accent2 2 9" xfId="288"/>
    <cellStyle name="40 % - Accent2 2 9 10" xfId="8161"/>
    <cellStyle name="40 % - Accent2 2 9 10 2" xfId="22305"/>
    <cellStyle name="40 % - Accent2 2 9 11" xfId="1873"/>
    <cellStyle name="40 % - Accent2 2 9 11 2" xfId="16020"/>
    <cellStyle name="40 % - Accent2 2 9 12" xfId="14448"/>
    <cellStyle name="40 % - Accent2 2 9 2" xfId="685"/>
    <cellStyle name="40 % - Accent2 2 9 2 10" xfId="2265"/>
    <cellStyle name="40 % - Accent2 2 9 2 10 2" xfId="16412"/>
    <cellStyle name="40 % - Accent2 2 9 2 11" xfId="14840"/>
    <cellStyle name="40 % - Accent2 2 9 2 2" xfId="1475"/>
    <cellStyle name="40 % - Accent2 2 9 2 2 2" xfId="9338"/>
    <cellStyle name="40 % - Accent2 2 9 2 2 2 2" xfId="23482"/>
    <cellStyle name="40 % - Accent2 2 9 2 2 3" xfId="3050"/>
    <cellStyle name="40 % - Accent2 2 9 2 2 3 2" xfId="17197"/>
    <cellStyle name="40 % - Accent2 2 9 2 2 4" xfId="15625"/>
    <cellStyle name="40 % - Accent2 2 9 2 3" xfId="3835"/>
    <cellStyle name="40 % - Accent2 2 9 2 3 2" xfId="10123"/>
    <cellStyle name="40 % - Accent2 2 9 2 3 2 2" xfId="24267"/>
    <cellStyle name="40 % - Accent2 2 9 2 3 3" xfId="17982"/>
    <cellStyle name="40 % - Accent2 2 9 2 4" xfId="4620"/>
    <cellStyle name="40 % - Accent2 2 9 2 4 2" xfId="10908"/>
    <cellStyle name="40 % - Accent2 2 9 2 4 2 2" xfId="25052"/>
    <cellStyle name="40 % - Accent2 2 9 2 4 3" xfId="18767"/>
    <cellStyle name="40 % - Accent2 2 9 2 5" xfId="5409"/>
    <cellStyle name="40 % - Accent2 2 9 2 5 2" xfId="11697"/>
    <cellStyle name="40 % - Accent2 2 9 2 5 2 2" xfId="25841"/>
    <cellStyle name="40 % - Accent2 2 9 2 5 3" xfId="19556"/>
    <cellStyle name="40 % - Accent2 2 9 2 6" xfId="6198"/>
    <cellStyle name="40 % - Accent2 2 9 2 6 2" xfId="12483"/>
    <cellStyle name="40 % - Accent2 2 9 2 6 2 2" xfId="26627"/>
    <cellStyle name="40 % - Accent2 2 9 2 6 3" xfId="20342"/>
    <cellStyle name="40 % - Accent2 2 9 2 7" xfId="6984"/>
    <cellStyle name="40 % - Accent2 2 9 2 7 2" xfId="13269"/>
    <cellStyle name="40 % - Accent2 2 9 2 7 2 2" xfId="27413"/>
    <cellStyle name="40 % - Accent2 2 9 2 7 3" xfId="21128"/>
    <cellStyle name="40 % - Accent2 2 9 2 8" xfId="7768"/>
    <cellStyle name="40 % - Accent2 2 9 2 8 2" xfId="14053"/>
    <cellStyle name="40 % - Accent2 2 9 2 8 2 2" xfId="28197"/>
    <cellStyle name="40 % - Accent2 2 9 2 8 3" xfId="21912"/>
    <cellStyle name="40 % - Accent2 2 9 2 9" xfId="8553"/>
    <cellStyle name="40 % - Accent2 2 9 2 9 2" xfId="22697"/>
    <cellStyle name="40 % - Accent2 2 9 3" xfId="1083"/>
    <cellStyle name="40 % - Accent2 2 9 3 2" xfId="8946"/>
    <cellStyle name="40 % - Accent2 2 9 3 2 2" xfId="23090"/>
    <cellStyle name="40 % - Accent2 2 9 3 3" xfId="2658"/>
    <cellStyle name="40 % - Accent2 2 9 3 3 2" xfId="16805"/>
    <cellStyle name="40 % - Accent2 2 9 3 4" xfId="15233"/>
    <cellStyle name="40 % - Accent2 2 9 4" xfId="3443"/>
    <cellStyle name="40 % - Accent2 2 9 4 2" xfId="9731"/>
    <cellStyle name="40 % - Accent2 2 9 4 2 2" xfId="23875"/>
    <cellStyle name="40 % - Accent2 2 9 4 3" xfId="17590"/>
    <cellStyle name="40 % - Accent2 2 9 5" xfId="4228"/>
    <cellStyle name="40 % - Accent2 2 9 5 2" xfId="10516"/>
    <cellStyle name="40 % - Accent2 2 9 5 2 2" xfId="24660"/>
    <cellStyle name="40 % - Accent2 2 9 5 3" xfId="18375"/>
    <cellStyle name="40 % - Accent2 2 9 6" xfId="5017"/>
    <cellStyle name="40 % - Accent2 2 9 6 2" xfId="11305"/>
    <cellStyle name="40 % - Accent2 2 9 6 2 2" xfId="25449"/>
    <cellStyle name="40 % - Accent2 2 9 6 3" xfId="19164"/>
    <cellStyle name="40 % - Accent2 2 9 7" xfId="5806"/>
    <cellStyle name="40 % - Accent2 2 9 7 2" xfId="12091"/>
    <cellStyle name="40 % - Accent2 2 9 7 2 2" xfId="26235"/>
    <cellStyle name="40 % - Accent2 2 9 7 3" xfId="19950"/>
    <cellStyle name="40 % - Accent2 2 9 8" xfId="6592"/>
    <cellStyle name="40 % - Accent2 2 9 8 2" xfId="12877"/>
    <cellStyle name="40 % - Accent2 2 9 8 2 2" xfId="27021"/>
    <cellStyle name="40 % - Accent2 2 9 8 3" xfId="20736"/>
    <cellStyle name="40 % - Accent2 2 9 9" xfId="7376"/>
    <cellStyle name="40 % - Accent2 2 9 9 2" xfId="13661"/>
    <cellStyle name="40 % - Accent2 2 9 9 2 2" xfId="27805"/>
    <cellStyle name="40 % - Accent2 2 9 9 3" xfId="21520"/>
    <cellStyle name="40 % - Accent3" xfId="17" builtinId="39" customBuiltin="1"/>
    <cellStyle name="40 % - Accent3 2" xfId="18"/>
    <cellStyle name="40 % - Accent3 2 10" xfId="490"/>
    <cellStyle name="40 % - Accent3 2 10 10" xfId="2070"/>
    <cellStyle name="40 % - Accent3 2 10 10 2" xfId="16217"/>
    <cellStyle name="40 % - Accent3 2 10 11" xfId="14645"/>
    <cellStyle name="40 % - Accent3 2 10 2" xfId="1280"/>
    <cellStyle name="40 % - Accent3 2 10 2 2" xfId="9143"/>
    <cellStyle name="40 % - Accent3 2 10 2 2 2" xfId="23287"/>
    <cellStyle name="40 % - Accent3 2 10 2 3" xfId="2855"/>
    <cellStyle name="40 % - Accent3 2 10 2 3 2" xfId="17002"/>
    <cellStyle name="40 % - Accent3 2 10 2 4" xfId="15430"/>
    <cellStyle name="40 % - Accent3 2 10 3" xfId="3640"/>
    <cellStyle name="40 % - Accent3 2 10 3 2" xfId="9928"/>
    <cellStyle name="40 % - Accent3 2 10 3 2 2" xfId="24072"/>
    <cellStyle name="40 % - Accent3 2 10 3 3" xfId="17787"/>
    <cellStyle name="40 % - Accent3 2 10 4" xfId="4425"/>
    <cellStyle name="40 % - Accent3 2 10 4 2" xfId="10713"/>
    <cellStyle name="40 % - Accent3 2 10 4 2 2" xfId="24857"/>
    <cellStyle name="40 % - Accent3 2 10 4 3" xfId="18572"/>
    <cellStyle name="40 % - Accent3 2 10 5" xfId="5214"/>
    <cellStyle name="40 % - Accent3 2 10 5 2" xfId="11502"/>
    <cellStyle name="40 % - Accent3 2 10 5 2 2" xfId="25646"/>
    <cellStyle name="40 % - Accent3 2 10 5 3" xfId="19361"/>
    <cellStyle name="40 % - Accent3 2 10 6" xfId="6003"/>
    <cellStyle name="40 % - Accent3 2 10 6 2" xfId="12288"/>
    <cellStyle name="40 % - Accent3 2 10 6 2 2" xfId="26432"/>
    <cellStyle name="40 % - Accent3 2 10 6 3" xfId="20147"/>
    <cellStyle name="40 % - Accent3 2 10 7" xfId="6789"/>
    <cellStyle name="40 % - Accent3 2 10 7 2" xfId="13074"/>
    <cellStyle name="40 % - Accent3 2 10 7 2 2" xfId="27218"/>
    <cellStyle name="40 % - Accent3 2 10 7 3" xfId="20933"/>
    <cellStyle name="40 % - Accent3 2 10 8" xfId="7573"/>
    <cellStyle name="40 % - Accent3 2 10 8 2" xfId="13858"/>
    <cellStyle name="40 % - Accent3 2 10 8 2 2" xfId="28002"/>
    <cellStyle name="40 % - Accent3 2 10 8 3" xfId="21717"/>
    <cellStyle name="40 % - Accent3 2 10 9" xfId="8358"/>
    <cellStyle name="40 % - Accent3 2 10 9 2" xfId="22502"/>
    <cellStyle name="40 % - Accent3 2 11" xfId="888"/>
    <cellStyle name="40 % - Accent3 2 11 2" xfId="8751"/>
    <cellStyle name="40 % - Accent3 2 11 2 2" xfId="22895"/>
    <cellStyle name="40 % - Accent3 2 11 3" xfId="2463"/>
    <cellStyle name="40 % - Accent3 2 11 3 2" xfId="16610"/>
    <cellStyle name="40 % - Accent3 2 11 4" xfId="15038"/>
    <cellStyle name="40 % - Accent3 2 12" xfId="3248"/>
    <cellStyle name="40 % - Accent3 2 12 2" xfId="9536"/>
    <cellStyle name="40 % - Accent3 2 12 2 2" xfId="23680"/>
    <cellStyle name="40 % - Accent3 2 12 3" xfId="17395"/>
    <cellStyle name="40 % - Accent3 2 13" xfId="4033"/>
    <cellStyle name="40 % - Accent3 2 13 2" xfId="10321"/>
    <cellStyle name="40 % - Accent3 2 13 2 2" xfId="24465"/>
    <cellStyle name="40 % - Accent3 2 13 3" xfId="18180"/>
    <cellStyle name="40 % - Accent3 2 14" xfId="4822"/>
    <cellStyle name="40 % - Accent3 2 14 2" xfId="11110"/>
    <cellStyle name="40 % - Accent3 2 14 2 2" xfId="25254"/>
    <cellStyle name="40 % - Accent3 2 14 3" xfId="18969"/>
    <cellStyle name="40 % - Accent3 2 15" xfId="5611"/>
    <cellStyle name="40 % - Accent3 2 15 2" xfId="11896"/>
    <cellStyle name="40 % - Accent3 2 15 2 2" xfId="26040"/>
    <cellStyle name="40 % - Accent3 2 15 3" xfId="19755"/>
    <cellStyle name="40 % - Accent3 2 16" xfId="6397"/>
    <cellStyle name="40 % - Accent3 2 16 2" xfId="12682"/>
    <cellStyle name="40 % - Accent3 2 16 2 2" xfId="26826"/>
    <cellStyle name="40 % - Accent3 2 16 3" xfId="20541"/>
    <cellStyle name="40 % - Accent3 2 17" xfId="7181"/>
    <cellStyle name="40 % - Accent3 2 17 2" xfId="13466"/>
    <cellStyle name="40 % - Accent3 2 17 2 2" xfId="27610"/>
    <cellStyle name="40 % - Accent3 2 17 3" xfId="21325"/>
    <cellStyle name="40 % - Accent3 2 18" xfId="7966"/>
    <cellStyle name="40 % - Accent3 2 18 2" xfId="22110"/>
    <cellStyle name="40 % - Accent3 2 19" xfId="1678"/>
    <cellStyle name="40 % - Accent3 2 19 2" xfId="15825"/>
    <cellStyle name="40 % - Accent3 2 2" xfId="104"/>
    <cellStyle name="40 % - Accent3 2 2 10" xfId="902"/>
    <cellStyle name="40 % - Accent3 2 2 10 2" xfId="8765"/>
    <cellStyle name="40 % - Accent3 2 2 10 2 2" xfId="22909"/>
    <cellStyle name="40 % - Accent3 2 2 10 3" xfId="2477"/>
    <cellStyle name="40 % - Accent3 2 2 10 3 2" xfId="16624"/>
    <cellStyle name="40 % - Accent3 2 2 10 4" xfId="15052"/>
    <cellStyle name="40 % - Accent3 2 2 11" xfId="3262"/>
    <cellStyle name="40 % - Accent3 2 2 11 2" xfId="9550"/>
    <cellStyle name="40 % - Accent3 2 2 11 2 2" xfId="23694"/>
    <cellStyle name="40 % - Accent3 2 2 11 3" xfId="17409"/>
    <cellStyle name="40 % - Accent3 2 2 12" xfId="4047"/>
    <cellStyle name="40 % - Accent3 2 2 12 2" xfId="10335"/>
    <cellStyle name="40 % - Accent3 2 2 12 2 2" xfId="24479"/>
    <cellStyle name="40 % - Accent3 2 2 12 3" xfId="18194"/>
    <cellStyle name="40 % - Accent3 2 2 13" xfId="4836"/>
    <cellStyle name="40 % - Accent3 2 2 13 2" xfId="11124"/>
    <cellStyle name="40 % - Accent3 2 2 13 2 2" xfId="25268"/>
    <cellStyle name="40 % - Accent3 2 2 13 3" xfId="18983"/>
    <cellStyle name="40 % - Accent3 2 2 14" xfId="5625"/>
    <cellStyle name="40 % - Accent3 2 2 14 2" xfId="11910"/>
    <cellStyle name="40 % - Accent3 2 2 14 2 2" xfId="26054"/>
    <cellStyle name="40 % - Accent3 2 2 14 3" xfId="19769"/>
    <cellStyle name="40 % - Accent3 2 2 15" xfId="6411"/>
    <cellStyle name="40 % - Accent3 2 2 15 2" xfId="12696"/>
    <cellStyle name="40 % - Accent3 2 2 15 2 2" xfId="26840"/>
    <cellStyle name="40 % - Accent3 2 2 15 3" xfId="20555"/>
    <cellStyle name="40 % - Accent3 2 2 16" xfId="7195"/>
    <cellStyle name="40 % - Accent3 2 2 16 2" xfId="13480"/>
    <cellStyle name="40 % - Accent3 2 2 16 2 2" xfId="27624"/>
    <cellStyle name="40 % - Accent3 2 2 16 3" xfId="21339"/>
    <cellStyle name="40 % - Accent3 2 2 17" xfId="7980"/>
    <cellStyle name="40 % - Accent3 2 2 17 2" xfId="22124"/>
    <cellStyle name="40 % - Accent3 2 2 18" xfId="1692"/>
    <cellStyle name="40 % - Accent3 2 2 18 2" xfId="15839"/>
    <cellStyle name="40 % - Accent3 2 2 19" xfId="14267"/>
    <cellStyle name="40 % - Accent3 2 2 2" xfId="135"/>
    <cellStyle name="40 % - Accent3 2 2 2 10" xfId="7223"/>
    <cellStyle name="40 % - Accent3 2 2 2 10 2" xfId="13508"/>
    <cellStyle name="40 % - Accent3 2 2 2 10 2 2" xfId="27652"/>
    <cellStyle name="40 % - Accent3 2 2 2 10 3" xfId="21367"/>
    <cellStyle name="40 % - Accent3 2 2 2 11" xfId="8008"/>
    <cellStyle name="40 % - Accent3 2 2 2 11 2" xfId="22152"/>
    <cellStyle name="40 % - Accent3 2 2 2 12" xfId="1720"/>
    <cellStyle name="40 % - Accent3 2 2 2 12 2" xfId="15867"/>
    <cellStyle name="40 % - Accent3 2 2 2 13" xfId="14295"/>
    <cellStyle name="40 % - Accent3 2 2 2 2" xfId="331"/>
    <cellStyle name="40 % - Accent3 2 2 2 2 10" xfId="8204"/>
    <cellStyle name="40 % - Accent3 2 2 2 2 10 2" xfId="22348"/>
    <cellStyle name="40 % - Accent3 2 2 2 2 11" xfId="1916"/>
    <cellStyle name="40 % - Accent3 2 2 2 2 11 2" xfId="16063"/>
    <cellStyle name="40 % - Accent3 2 2 2 2 12" xfId="14491"/>
    <cellStyle name="40 % - Accent3 2 2 2 2 2" xfId="728"/>
    <cellStyle name="40 % - Accent3 2 2 2 2 2 10" xfId="2308"/>
    <cellStyle name="40 % - Accent3 2 2 2 2 2 10 2" xfId="16455"/>
    <cellStyle name="40 % - Accent3 2 2 2 2 2 11" xfId="14883"/>
    <cellStyle name="40 % - Accent3 2 2 2 2 2 2" xfId="1518"/>
    <cellStyle name="40 % - Accent3 2 2 2 2 2 2 2" xfId="9381"/>
    <cellStyle name="40 % - Accent3 2 2 2 2 2 2 2 2" xfId="23525"/>
    <cellStyle name="40 % - Accent3 2 2 2 2 2 2 3" xfId="3093"/>
    <cellStyle name="40 % - Accent3 2 2 2 2 2 2 3 2" xfId="17240"/>
    <cellStyle name="40 % - Accent3 2 2 2 2 2 2 4" xfId="15668"/>
    <cellStyle name="40 % - Accent3 2 2 2 2 2 3" xfId="3878"/>
    <cellStyle name="40 % - Accent3 2 2 2 2 2 3 2" xfId="10166"/>
    <cellStyle name="40 % - Accent3 2 2 2 2 2 3 2 2" xfId="24310"/>
    <cellStyle name="40 % - Accent3 2 2 2 2 2 3 3" xfId="18025"/>
    <cellStyle name="40 % - Accent3 2 2 2 2 2 4" xfId="4663"/>
    <cellStyle name="40 % - Accent3 2 2 2 2 2 4 2" xfId="10951"/>
    <cellStyle name="40 % - Accent3 2 2 2 2 2 4 2 2" xfId="25095"/>
    <cellStyle name="40 % - Accent3 2 2 2 2 2 4 3" xfId="18810"/>
    <cellStyle name="40 % - Accent3 2 2 2 2 2 5" xfId="5452"/>
    <cellStyle name="40 % - Accent3 2 2 2 2 2 5 2" xfId="11740"/>
    <cellStyle name="40 % - Accent3 2 2 2 2 2 5 2 2" xfId="25884"/>
    <cellStyle name="40 % - Accent3 2 2 2 2 2 5 3" xfId="19599"/>
    <cellStyle name="40 % - Accent3 2 2 2 2 2 6" xfId="6241"/>
    <cellStyle name="40 % - Accent3 2 2 2 2 2 6 2" xfId="12526"/>
    <cellStyle name="40 % - Accent3 2 2 2 2 2 6 2 2" xfId="26670"/>
    <cellStyle name="40 % - Accent3 2 2 2 2 2 6 3" xfId="20385"/>
    <cellStyle name="40 % - Accent3 2 2 2 2 2 7" xfId="7027"/>
    <cellStyle name="40 % - Accent3 2 2 2 2 2 7 2" xfId="13312"/>
    <cellStyle name="40 % - Accent3 2 2 2 2 2 7 2 2" xfId="27456"/>
    <cellStyle name="40 % - Accent3 2 2 2 2 2 7 3" xfId="21171"/>
    <cellStyle name="40 % - Accent3 2 2 2 2 2 8" xfId="7811"/>
    <cellStyle name="40 % - Accent3 2 2 2 2 2 8 2" xfId="14096"/>
    <cellStyle name="40 % - Accent3 2 2 2 2 2 8 2 2" xfId="28240"/>
    <cellStyle name="40 % - Accent3 2 2 2 2 2 8 3" xfId="21955"/>
    <cellStyle name="40 % - Accent3 2 2 2 2 2 9" xfId="8596"/>
    <cellStyle name="40 % - Accent3 2 2 2 2 2 9 2" xfId="22740"/>
    <cellStyle name="40 % - Accent3 2 2 2 2 3" xfId="1126"/>
    <cellStyle name="40 % - Accent3 2 2 2 2 3 2" xfId="8989"/>
    <cellStyle name="40 % - Accent3 2 2 2 2 3 2 2" xfId="23133"/>
    <cellStyle name="40 % - Accent3 2 2 2 2 3 3" xfId="2701"/>
    <cellStyle name="40 % - Accent3 2 2 2 2 3 3 2" xfId="16848"/>
    <cellStyle name="40 % - Accent3 2 2 2 2 3 4" xfId="15276"/>
    <cellStyle name="40 % - Accent3 2 2 2 2 4" xfId="3486"/>
    <cellStyle name="40 % - Accent3 2 2 2 2 4 2" xfId="9774"/>
    <cellStyle name="40 % - Accent3 2 2 2 2 4 2 2" xfId="23918"/>
    <cellStyle name="40 % - Accent3 2 2 2 2 4 3" xfId="17633"/>
    <cellStyle name="40 % - Accent3 2 2 2 2 5" xfId="4271"/>
    <cellStyle name="40 % - Accent3 2 2 2 2 5 2" xfId="10559"/>
    <cellStyle name="40 % - Accent3 2 2 2 2 5 2 2" xfId="24703"/>
    <cellStyle name="40 % - Accent3 2 2 2 2 5 3" xfId="18418"/>
    <cellStyle name="40 % - Accent3 2 2 2 2 6" xfId="5060"/>
    <cellStyle name="40 % - Accent3 2 2 2 2 6 2" xfId="11348"/>
    <cellStyle name="40 % - Accent3 2 2 2 2 6 2 2" xfId="25492"/>
    <cellStyle name="40 % - Accent3 2 2 2 2 6 3" xfId="19207"/>
    <cellStyle name="40 % - Accent3 2 2 2 2 7" xfId="5849"/>
    <cellStyle name="40 % - Accent3 2 2 2 2 7 2" xfId="12134"/>
    <cellStyle name="40 % - Accent3 2 2 2 2 7 2 2" xfId="26278"/>
    <cellStyle name="40 % - Accent3 2 2 2 2 7 3" xfId="19993"/>
    <cellStyle name="40 % - Accent3 2 2 2 2 8" xfId="6635"/>
    <cellStyle name="40 % - Accent3 2 2 2 2 8 2" xfId="12920"/>
    <cellStyle name="40 % - Accent3 2 2 2 2 8 2 2" xfId="27064"/>
    <cellStyle name="40 % - Accent3 2 2 2 2 8 3" xfId="20779"/>
    <cellStyle name="40 % - Accent3 2 2 2 2 9" xfId="7419"/>
    <cellStyle name="40 % - Accent3 2 2 2 2 9 2" xfId="13704"/>
    <cellStyle name="40 % - Accent3 2 2 2 2 9 2 2" xfId="27848"/>
    <cellStyle name="40 % - Accent3 2 2 2 2 9 3" xfId="21563"/>
    <cellStyle name="40 % - Accent3 2 2 2 3" xfId="532"/>
    <cellStyle name="40 % - Accent3 2 2 2 3 10" xfId="2112"/>
    <cellStyle name="40 % - Accent3 2 2 2 3 10 2" xfId="16259"/>
    <cellStyle name="40 % - Accent3 2 2 2 3 11" xfId="14687"/>
    <cellStyle name="40 % - Accent3 2 2 2 3 2" xfId="1322"/>
    <cellStyle name="40 % - Accent3 2 2 2 3 2 2" xfId="9185"/>
    <cellStyle name="40 % - Accent3 2 2 2 3 2 2 2" xfId="23329"/>
    <cellStyle name="40 % - Accent3 2 2 2 3 2 3" xfId="2897"/>
    <cellStyle name="40 % - Accent3 2 2 2 3 2 3 2" xfId="17044"/>
    <cellStyle name="40 % - Accent3 2 2 2 3 2 4" xfId="15472"/>
    <cellStyle name="40 % - Accent3 2 2 2 3 3" xfId="3682"/>
    <cellStyle name="40 % - Accent3 2 2 2 3 3 2" xfId="9970"/>
    <cellStyle name="40 % - Accent3 2 2 2 3 3 2 2" xfId="24114"/>
    <cellStyle name="40 % - Accent3 2 2 2 3 3 3" xfId="17829"/>
    <cellStyle name="40 % - Accent3 2 2 2 3 4" xfId="4467"/>
    <cellStyle name="40 % - Accent3 2 2 2 3 4 2" xfId="10755"/>
    <cellStyle name="40 % - Accent3 2 2 2 3 4 2 2" xfId="24899"/>
    <cellStyle name="40 % - Accent3 2 2 2 3 4 3" xfId="18614"/>
    <cellStyle name="40 % - Accent3 2 2 2 3 5" xfId="5256"/>
    <cellStyle name="40 % - Accent3 2 2 2 3 5 2" xfId="11544"/>
    <cellStyle name="40 % - Accent3 2 2 2 3 5 2 2" xfId="25688"/>
    <cellStyle name="40 % - Accent3 2 2 2 3 5 3" xfId="19403"/>
    <cellStyle name="40 % - Accent3 2 2 2 3 6" xfId="6045"/>
    <cellStyle name="40 % - Accent3 2 2 2 3 6 2" xfId="12330"/>
    <cellStyle name="40 % - Accent3 2 2 2 3 6 2 2" xfId="26474"/>
    <cellStyle name="40 % - Accent3 2 2 2 3 6 3" xfId="20189"/>
    <cellStyle name="40 % - Accent3 2 2 2 3 7" xfId="6831"/>
    <cellStyle name="40 % - Accent3 2 2 2 3 7 2" xfId="13116"/>
    <cellStyle name="40 % - Accent3 2 2 2 3 7 2 2" xfId="27260"/>
    <cellStyle name="40 % - Accent3 2 2 2 3 7 3" xfId="20975"/>
    <cellStyle name="40 % - Accent3 2 2 2 3 8" xfId="7615"/>
    <cellStyle name="40 % - Accent3 2 2 2 3 8 2" xfId="13900"/>
    <cellStyle name="40 % - Accent3 2 2 2 3 8 2 2" xfId="28044"/>
    <cellStyle name="40 % - Accent3 2 2 2 3 8 3" xfId="21759"/>
    <cellStyle name="40 % - Accent3 2 2 2 3 9" xfId="8400"/>
    <cellStyle name="40 % - Accent3 2 2 2 3 9 2" xfId="22544"/>
    <cellStyle name="40 % - Accent3 2 2 2 4" xfId="930"/>
    <cellStyle name="40 % - Accent3 2 2 2 4 2" xfId="8793"/>
    <cellStyle name="40 % - Accent3 2 2 2 4 2 2" xfId="22937"/>
    <cellStyle name="40 % - Accent3 2 2 2 4 3" xfId="2505"/>
    <cellStyle name="40 % - Accent3 2 2 2 4 3 2" xfId="16652"/>
    <cellStyle name="40 % - Accent3 2 2 2 4 4" xfId="15080"/>
    <cellStyle name="40 % - Accent3 2 2 2 5" xfId="3290"/>
    <cellStyle name="40 % - Accent3 2 2 2 5 2" xfId="9578"/>
    <cellStyle name="40 % - Accent3 2 2 2 5 2 2" xfId="23722"/>
    <cellStyle name="40 % - Accent3 2 2 2 5 3" xfId="17437"/>
    <cellStyle name="40 % - Accent3 2 2 2 6" xfId="4075"/>
    <cellStyle name="40 % - Accent3 2 2 2 6 2" xfId="10363"/>
    <cellStyle name="40 % - Accent3 2 2 2 6 2 2" xfId="24507"/>
    <cellStyle name="40 % - Accent3 2 2 2 6 3" xfId="18222"/>
    <cellStyle name="40 % - Accent3 2 2 2 7" xfId="4864"/>
    <cellStyle name="40 % - Accent3 2 2 2 7 2" xfId="11152"/>
    <cellStyle name="40 % - Accent3 2 2 2 7 2 2" xfId="25296"/>
    <cellStyle name="40 % - Accent3 2 2 2 7 3" xfId="19011"/>
    <cellStyle name="40 % - Accent3 2 2 2 8" xfId="5653"/>
    <cellStyle name="40 % - Accent3 2 2 2 8 2" xfId="11938"/>
    <cellStyle name="40 % - Accent3 2 2 2 8 2 2" xfId="26082"/>
    <cellStyle name="40 % - Accent3 2 2 2 8 3" xfId="19797"/>
    <cellStyle name="40 % - Accent3 2 2 2 9" xfId="6439"/>
    <cellStyle name="40 % - Accent3 2 2 2 9 2" xfId="12724"/>
    <cellStyle name="40 % - Accent3 2 2 2 9 2 2" xfId="26868"/>
    <cellStyle name="40 % - Accent3 2 2 2 9 3" xfId="20583"/>
    <cellStyle name="40 % - Accent3 2 2 3" xfId="163"/>
    <cellStyle name="40 % - Accent3 2 2 3 10" xfId="7251"/>
    <cellStyle name="40 % - Accent3 2 2 3 10 2" xfId="13536"/>
    <cellStyle name="40 % - Accent3 2 2 3 10 2 2" xfId="27680"/>
    <cellStyle name="40 % - Accent3 2 2 3 10 3" xfId="21395"/>
    <cellStyle name="40 % - Accent3 2 2 3 11" xfId="8036"/>
    <cellStyle name="40 % - Accent3 2 2 3 11 2" xfId="22180"/>
    <cellStyle name="40 % - Accent3 2 2 3 12" xfId="1748"/>
    <cellStyle name="40 % - Accent3 2 2 3 12 2" xfId="15895"/>
    <cellStyle name="40 % - Accent3 2 2 3 13" xfId="14323"/>
    <cellStyle name="40 % - Accent3 2 2 3 2" xfId="359"/>
    <cellStyle name="40 % - Accent3 2 2 3 2 10" xfId="8232"/>
    <cellStyle name="40 % - Accent3 2 2 3 2 10 2" xfId="22376"/>
    <cellStyle name="40 % - Accent3 2 2 3 2 11" xfId="1944"/>
    <cellStyle name="40 % - Accent3 2 2 3 2 11 2" xfId="16091"/>
    <cellStyle name="40 % - Accent3 2 2 3 2 12" xfId="14519"/>
    <cellStyle name="40 % - Accent3 2 2 3 2 2" xfId="756"/>
    <cellStyle name="40 % - Accent3 2 2 3 2 2 10" xfId="2336"/>
    <cellStyle name="40 % - Accent3 2 2 3 2 2 10 2" xfId="16483"/>
    <cellStyle name="40 % - Accent3 2 2 3 2 2 11" xfId="14911"/>
    <cellStyle name="40 % - Accent3 2 2 3 2 2 2" xfId="1546"/>
    <cellStyle name="40 % - Accent3 2 2 3 2 2 2 2" xfId="9409"/>
    <cellStyle name="40 % - Accent3 2 2 3 2 2 2 2 2" xfId="23553"/>
    <cellStyle name="40 % - Accent3 2 2 3 2 2 2 3" xfId="3121"/>
    <cellStyle name="40 % - Accent3 2 2 3 2 2 2 3 2" xfId="17268"/>
    <cellStyle name="40 % - Accent3 2 2 3 2 2 2 4" xfId="15696"/>
    <cellStyle name="40 % - Accent3 2 2 3 2 2 3" xfId="3906"/>
    <cellStyle name="40 % - Accent3 2 2 3 2 2 3 2" xfId="10194"/>
    <cellStyle name="40 % - Accent3 2 2 3 2 2 3 2 2" xfId="24338"/>
    <cellStyle name="40 % - Accent3 2 2 3 2 2 3 3" xfId="18053"/>
    <cellStyle name="40 % - Accent3 2 2 3 2 2 4" xfId="4691"/>
    <cellStyle name="40 % - Accent3 2 2 3 2 2 4 2" xfId="10979"/>
    <cellStyle name="40 % - Accent3 2 2 3 2 2 4 2 2" xfId="25123"/>
    <cellStyle name="40 % - Accent3 2 2 3 2 2 4 3" xfId="18838"/>
    <cellStyle name="40 % - Accent3 2 2 3 2 2 5" xfId="5480"/>
    <cellStyle name="40 % - Accent3 2 2 3 2 2 5 2" xfId="11768"/>
    <cellStyle name="40 % - Accent3 2 2 3 2 2 5 2 2" xfId="25912"/>
    <cellStyle name="40 % - Accent3 2 2 3 2 2 5 3" xfId="19627"/>
    <cellStyle name="40 % - Accent3 2 2 3 2 2 6" xfId="6269"/>
    <cellStyle name="40 % - Accent3 2 2 3 2 2 6 2" xfId="12554"/>
    <cellStyle name="40 % - Accent3 2 2 3 2 2 6 2 2" xfId="26698"/>
    <cellStyle name="40 % - Accent3 2 2 3 2 2 6 3" xfId="20413"/>
    <cellStyle name="40 % - Accent3 2 2 3 2 2 7" xfId="7055"/>
    <cellStyle name="40 % - Accent3 2 2 3 2 2 7 2" xfId="13340"/>
    <cellStyle name="40 % - Accent3 2 2 3 2 2 7 2 2" xfId="27484"/>
    <cellStyle name="40 % - Accent3 2 2 3 2 2 7 3" xfId="21199"/>
    <cellStyle name="40 % - Accent3 2 2 3 2 2 8" xfId="7839"/>
    <cellStyle name="40 % - Accent3 2 2 3 2 2 8 2" xfId="14124"/>
    <cellStyle name="40 % - Accent3 2 2 3 2 2 8 2 2" xfId="28268"/>
    <cellStyle name="40 % - Accent3 2 2 3 2 2 8 3" xfId="21983"/>
    <cellStyle name="40 % - Accent3 2 2 3 2 2 9" xfId="8624"/>
    <cellStyle name="40 % - Accent3 2 2 3 2 2 9 2" xfId="22768"/>
    <cellStyle name="40 % - Accent3 2 2 3 2 3" xfId="1154"/>
    <cellStyle name="40 % - Accent3 2 2 3 2 3 2" xfId="9017"/>
    <cellStyle name="40 % - Accent3 2 2 3 2 3 2 2" xfId="23161"/>
    <cellStyle name="40 % - Accent3 2 2 3 2 3 3" xfId="2729"/>
    <cellStyle name="40 % - Accent3 2 2 3 2 3 3 2" xfId="16876"/>
    <cellStyle name="40 % - Accent3 2 2 3 2 3 4" xfId="15304"/>
    <cellStyle name="40 % - Accent3 2 2 3 2 4" xfId="3514"/>
    <cellStyle name="40 % - Accent3 2 2 3 2 4 2" xfId="9802"/>
    <cellStyle name="40 % - Accent3 2 2 3 2 4 2 2" xfId="23946"/>
    <cellStyle name="40 % - Accent3 2 2 3 2 4 3" xfId="17661"/>
    <cellStyle name="40 % - Accent3 2 2 3 2 5" xfId="4299"/>
    <cellStyle name="40 % - Accent3 2 2 3 2 5 2" xfId="10587"/>
    <cellStyle name="40 % - Accent3 2 2 3 2 5 2 2" xfId="24731"/>
    <cellStyle name="40 % - Accent3 2 2 3 2 5 3" xfId="18446"/>
    <cellStyle name="40 % - Accent3 2 2 3 2 6" xfId="5088"/>
    <cellStyle name="40 % - Accent3 2 2 3 2 6 2" xfId="11376"/>
    <cellStyle name="40 % - Accent3 2 2 3 2 6 2 2" xfId="25520"/>
    <cellStyle name="40 % - Accent3 2 2 3 2 6 3" xfId="19235"/>
    <cellStyle name="40 % - Accent3 2 2 3 2 7" xfId="5877"/>
    <cellStyle name="40 % - Accent3 2 2 3 2 7 2" xfId="12162"/>
    <cellStyle name="40 % - Accent3 2 2 3 2 7 2 2" xfId="26306"/>
    <cellStyle name="40 % - Accent3 2 2 3 2 7 3" xfId="20021"/>
    <cellStyle name="40 % - Accent3 2 2 3 2 8" xfId="6663"/>
    <cellStyle name="40 % - Accent3 2 2 3 2 8 2" xfId="12948"/>
    <cellStyle name="40 % - Accent3 2 2 3 2 8 2 2" xfId="27092"/>
    <cellStyle name="40 % - Accent3 2 2 3 2 8 3" xfId="20807"/>
    <cellStyle name="40 % - Accent3 2 2 3 2 9" xfId="7447"/>
    <cellStyle name="40 % - Accent3 2 2 3 2 9 2" xfId="13732"/>
    <cellStyle name="40 % - Accent3 2 2 3 2 9 2 2" xfId="27876"/>
    <cellStyle name="40 % - Accent3 2 2 3 2 9 3" xfId="21591"/>
    <cellStyle name="40 % - Accent3 2 2 3 3" xfId="560"/>
    <cellStyle name="40 % - Accent3 2 2 3 3 10" xfId="2140"/>
    <cellStyle name="40 % - Accent3 2 2 3 3 10 2" xfId="16287"/>
    <cellStyle name="40 % - Accent3 2 2 3 3 11" xfId="14715"/>
    <cellStyle name="40 % - Accent3 2 2 3 3 2" xfId="1350"/>
    <cellStyle name="40 % - Accent3 2 2 3 3 2 2" xfId="9213"/>
    <cellStyle name="40 % - Accent3 2 2 3 3 2 2 2" xfId="23357"/>
    <cellStyle name="40 % - Accent3 2 2 3 3 2 3" xfId="2925"/>
    <cellStyle name="40 % - Accent3 2 2 3 3 2 3 2" xfId="17072"/>
    <cellStyle name="40 % - Accent3 2 2 3 3 2 4" xfId="15500"/>
    <cellStyle name="40 % - Accent3 2 2 3 3 3" xfId="3710"/>
    <cellStyle name="40 % - Accent3 2 2 3 3 3 2" xfId="9998"/>
    <cellStyle name="40 % - Accent3 2 2 3 3 3 2 2" xfId="24142"/>
    <cellStyle name="40 % - Accent3 2 2 3 3 3 3" xfId="17857"/>
    <cellStyle name="40 % - Accent3 2 2 3 3 4" xfId="4495"/>
    <cellStyle name="40 % - Accent3 2 2 3 3 4 2" xfId="10783"/>
    <cellStyle name="40 % - Accent3 2 2 3 3 4 2 2" xfId="24927"/>
    <cellStyle name="40 % - Accent3 2 2 3 3 4 3" xfId="18642"/>
    <cellStyle name="40 % - Accent3 2 2 3 3 5" xfId="5284"/>
    <cellStyle name="40 % - Accent3 2 2 3 3 5 2" xfId="11572"/>
    <cellStyle name="40 % - Accent3 2 2 3 3 5 2 2" xfId="25716"/>
    <cellStyle name="40 % - Accent3 2 2 3 3 5 3" xfId="19431"/>
    <cellStyle name="40 % - Accent3 2 2 3 3 6" xfId="6073"/>
    <cellStyle name="40 % - Accent3 2 2 3 3 6 2" xfId="12358"/>
    <cellStyle name="40 % - Accent3 2 2 3 3 6 2 2" xfId="26502"/>
    <cellStyle name="40 % - Accent3 2 2 3 3 6 3" xfId="20217"/>
    <cellStyle name="40 % - Accent3 2 2 3 3 7" xfId="6859"/>
    <cellStyle name="40 % - Accent3 2 2 3 3 7 2" xfId="13144"/>
    <cellStyle name="40 % - Accent3 2 2 3 3 7 2 2" xfId="27288"/>
    <cellStyle name="40 % - Accent3 2 2 3 3 7 3" xfId="21003"/>
    <cellStyle name="40 % - Accent3 2 2 3 3 8" xfId="7643"/>
    <cellStyle name="40 % - Accent3 2 2 3 3 8 2" xfId="13928"/>
    <cellStyle name="40 % - Accent3 2 2 3 3 8 2 2" xfId="28072"/>
    <cellStyle name="40 % - Accent3 2 2 3 3 8 3" xfId="21787"/>
    <cellStyle name="40 % - Accent3 2 2 3 3 9" xfId="8428"/>
    <cellStyle name="40 % - Accent3 2 2 3 3 9 2" xfId="22572"/>
    <cellStyle name="40 % - Accent3 2 2 3 4" xfId="958"/>
    <cellStyle name="40 % - Accent3 2 2 3 4 2" xfId="8821"/>
    <cellStyle name="40 % - Accent3 2 2 3 4 2 2" xfId="22965"/>
    <cellStyle name="40 % - Accent3 2 2 3 4 3" xfId="2533"/>
    <cellStyle name="40 % - Accent3 2 2 3 4 3 2" xfId="16680"/>
    <cellStyle name="40 % - Accent3 2 2 3 4 4" xfId="15108"/>
    <cellStyle name="40 % - Accent3 2 2 3 5" xfId="3318"/>
    <cellStyle name="40 % - Accent3 2 2 3 5 2" xfId="9606"/>
    <cellStyle name="40 % - Accent3 2 2 3 5 2 2" xfId="23750"/>
    <cellStyle name="40 % - Accent3 2 2 3 5 3" xfId="17465"/>
    <cellStyle name="40 % - Accent3 2 2 3 6" xfId="4103"/>
    <cellStyle name="40 % - Accent3 2 2 3 6 2" xfId="10391"/>
    <cellStyle name="40 % - Accent3 2 2 3 6 2 2" xfId="24535"/>
    <cellStyle name="40 % - Accent3 2 2 3 6 3" xfId="18250"/>
    <cellStyle name="40 % - Accent3 2 2 3 7" xfId="4892"/>
    <cellStyle name="40 % - Accent3 2 2 3 7 2" xfId="11180"/>
    <cellStyle name="40 % - Accent3 2 2 3 7 2 2" xfId="25324"/>
    <cellStyle name="40 % - Accent3 2 2 3 7 3" xfId="19039"/>
    <cellStyle name="40 % - Accent3 2 2 3 8" xfId="5681"/>
    <cellStyle name="40 % - Accent3 2 2 3 8 2" xfId="11966"/>
    <cellStyle name="40 % - Accent3 2 2 3 8 2 2" xfId="26110"/>
    <cellStyle name="40 % - Accent3 2 2 3 8 3" xfId="19825"/>
    <cellStyle name="40 % - Accent3 2 2 3 9" xfId="6467"/>
    <cellStyle name="40 % - Accent3 2 2 3 9 2" xfId="12752"/>
    <cellStyle name="40 % - Accent3 2 2 3 9 2 2" xfId="26896"/>
    <cellStyle name="40 % - Accent3 2 2 3 9 3" xfId="20611"/>
    <cellStyle name="40 % - Accent3 2 2 4" xfId="191"/>
    <cellStyle name="40 % - Accent3 2 2 4 10" xfId="7279"/>
    <cellStyle name="40 % - Accent3 2 2 4 10 2" xfId="13564"/>
    <cellStyle name="40 % - Accent3 2 2 4 10 2 2" xfId="27708"/>
    <cellStyle name="40 % - Accent3 2 2 4 10 3" xfId="21423"/>
    <cellStyle name="40 % - Accent3 2 2 4 11" xfId="8064"/>
    <cellStyle name="40 % - Accent3 2 2 4 11 2" xfId="22208"/>
    <cellStyle name="40 % - Accent3 2 2 4 12" xfId="1776"/>
    <cellStyle name="40 % - Accent3 2 2 4 12 2" xfId="15923"/>
    <cellStyle name="40 % - Accent3 2 2 4 13" xfId="14351"/>
    <cellStyle name="40 % - Accent3 2 2 4 2" xfId="387"/>
    <cellStyle name="40 % - Accent3 2 2 4 2 10" xfId="8260"/>
    <cellStyle name="40 % - Accent3 2 2 4 2 10 2" xfId="22404"/>
    <cellStyle name="40 % - Accent3 2 2 4 2 11" xfId="1972"/>
    <cellStyle name="40 % - Accent3 2 2 4 2 11 2" xfId="16119"/>
    <cellStyle name="40 % - Accent3 2 2 4 2 12" xfId="14547"/>
    <cellStyle name="40 % - Accent3 2 2 4 2 2" xfId="784"/>
    <cellStyle name="40 % - Accent3 2 2 4 2 2 10" xfId="2364"/>
    <cellStyle name="40 % - Accent3 2 2 4 2 2 10 2" xfId="16511"/>
    <cellStyle name="40 % - Accent3 2 2 4 2 2 11" xfId="14939"/>
    <cellStyle name="40 % - Accent3 2 2 4 2 2 2" xfId="1574"/>
    <cellStyle name="40 % - Accent3 2 2 4 2 2 2 2" xfId="9437"/>
    <cellStyle name="40 % - Accent3 2 2 4 2 2 2 2 2" xfId="23581"/>
    <cellStyle name="40 % - Accent3 2 2 4 2 2 2 3" xfId="3149"/>
    <cellStyle name="40 % - Accent3 2 2 4 2 2 2 3 2" xfId="17296"/>
    <cellStyle name="40 % - Accent3 2 2 4 2 2 2 4" xfId="15724"/>
    <cellStyle name="40 % - Accent3 2 2 4 2 2 3" xfId="3934"/>
    <cellStyle name="40 % - Accent3 2 2 4 2 2 3 2" xfId="10222"/>
    <cellStyle name="40 % - Accent3 2 2 4 2 2 3 2 2" xfId="24366"/>
    <cellStyle name="40 % - Accent3 2 2 4 2 2 3 3" xfId="18081"/>
    <cellStyle name="40 % - Accent3 2 2 4 2 2 4" xfId="4719"/>
    <cellStyle name="40 % - Accent3 2 2 4 2 2 4 2" xfId="11007"/>
    <cellStyle name="40 % - Accent3 2 2 4 2 2 4 2 2" xfId="25151"/>
    <cellStyle name="40 % - Accent3 2 2 4 2 2 4 3" xfId="18866"/>
    <cellStyle name="40 % - Accent3 2 2 4 2 2 5" xfId="5508"/>
    <cellStyle name="40 % - Accent3 2 2 4 2 2 5 2" xfId="11796"/>
    <cellStyle name="40 % - Accent3 2 2 4 2 2 5 2 2" xfId="25940"/>
    <cellStyle name="40 % - Accent3 2 2 4 2 2 5 3" xfId="19655"/>
    <cellStyle name="40 % - Accent3 2 2 4 2 2 6" xfId="6297"/>
    <cellStyle name="40 % - Accent3 2 2 4 2 2 6 2" xfId="12582"/>
    <cellStyle name="40 % - Accent3 2 2 4 2 2 6 2 2" xfId="26726"/>
    <cellStyle name="40 % - Accent3 2 2 4 2 2 6 3" xfId="20441"/>
    <cellStyle name="40 % - Accent3 2 2 4 2 2 7" xfId="7083"/>
    <cellStyle name="40 % - Accent3 2 2 4 2 2 7 2" xfId="13368"/>
    <cellStyle name="40 % - Accent3 2 2 4 2 2 7 2 2" xfId="27512"/>
    <cellStyle name="40 % - Accent3 2 2 4 2 2 7 3" xfId="21227"/>
    <cellStyle name="40 % - Accent3 2 2 4 2 2 8" xfId="7867"/>
    <cellStyle name="40 % - Accent3 2 2 4 2 2 8 2" xfId="14152"/>
    <cellStyle name="40 % - Accent3 2 2 4 2 2 8 2 2" xfId="28296"/>
    <cellStyle name="40 % - Accent3 2 2 4 2 2 8 3" xfId="22011"/>
    <cellStyle name="40 % - Accent3 2 2 4 2 2 9" xfId="8652"/>
    <cellStyle name="40 % - Accent3 2 2 4 2 2 9 2" xfId="22796"/>
    <cellStyle name="40 % - Accent3 2 2 4 2 3" xfId="1182"/>
    <cellStyle name="40 % - Accent3 2 2 4 2 3 2" xfId="9045"/>
    <cellStyle name="40 % - Accent3 2 2 4 2 3 2 2" xfId="23189"/>
    <cellStyle name="40 % - Accent3 2 2 4 2 3 3" xfId="2757"/>
    <cellStyle name="40 % - Accent3 2 2 4 2 3 3 2" xfId="16904"/>
    <cellStyle name="40 % - Accent3 2 2 4 2 3 4" xfId="15332"/>
    <cellStyle name="40 % - Accent3 2 2 4 2 4" xfId="3542"/>
    <cellStyle name="40 % - Accent3 2 2 4 2 4 2" xfId="9830"/>
    <cellStyle name="40 % - Accent3 2 2 4 2 4 2 2" xfId="23974"/>
    <cellStyle name="40 % - Accent3 2 2 4 2 4 3" xfId="17689"/>
    <cellStyle name="40 % - Accent3 2 2 4 2 5" xfId="4327"/>
    <cellStyle name="40 % - Accent3 2 2 4 2 5 2" xfId="10615"/>
    <cellStyle name="40 % - Accent3 2 2 4 2 5 2 2" xfId="24759"/>
    <cellStyle name="40 % - Accent3 2 2 4 2 5 3" xfId="18474"/>
    <cellStyle name="40 % - Accent3 2 2 4 2 6" xfId="5116"/>
    <cellStyle name="40 % - Accent3 2 2 4 2 6 2" xfId="11404"/>
    <cellStyle name="40 % - Accent3 2 2 4 2 6 2 2" xfId="25548"/>
    <cellStyle name="40 % - Accent3 2 2 4 2 6 3" xfId="19263"/>
    <cellStyle name="40 % - Accent3 2 2 4 2 7" xfId="5905"/>
    <cellStyle name="40 % - Accent3 2 2 4 2 7 2" xfId="12190"/>
    <cellStyle name="40 % - Accent3 2 2 4 2 7 2 2" xfId="26334"/>
    <cellStyle name="40 % - Accent3 2 2 4 2 7 3" xfId="20049"/>
    <cellStyle name="40 % - Accent3 2 2 4 2 8" xfId="6691"/>
    <cellStyle name="40 % - Accent3 2 2 4 2 8 2" xfId="12976"/>
    <cellStyle name="40 % - Accent3 2 2 4 2 8 2 2" xfId="27120"/>
    <cellStyle name="40 % - Accent3 2 2 4 2 8 3" xfId="20835"/>
    <cellStyle name="40 % - Accent3 2 2 4 2 9" xfId="7475"/>
    <cellStyle name="40 % - Accent3 2 2 4 2 9 2" xfId="13760"/>
    <cellStyle name="40 % - Accent3 2 2 4 2 9 2 2" xfId="27904"/>
    <cellStyle name="40 % - Accent3 2 2 4 2 9 3" xfId="21619"/>
    <cellStyle name="40 % - Accent3 2 2 4 3" xfId="588"/>
    <cellStyle name="40 % - Accent3 2 2 4 3 10" xfId="2168"/>
    <cellStyle name="40 % - Accent3 2 2 4 3 10 2" xfId="16315"/>
    <cellStyle name="40 % - Accent3 2 2 4 3 11" xfId="14743"/>
    <cellStyle name="40 % - Accent3 2 2 4 3 2" xfId="1378"/>
    <cellStyle name="40 % - Accent3 2 2 4 3 2 2" xfId="9241"/>
    <cellStyle name="40 % - Accent3 2 2 4 3 2 2 2" xfId="23385"/>
    <cellStyle name="40 % - Accent3 2 2 4 3 2 3" xfId="2953"/>
    <cellStyle name="40 % - Accent3 2 2 4 3 2 3 2" xfId="17100"/>
    <cellStyle name="40 % - Accent3 2 2 4 3 2 4" xfId="15528"/>
    <cellStyle name="40 % - Accent3 2 2 4 3 3" xfId="3738"/>
    <cellStyle name="40 % - Accent3 2 2 4 3 3 2" xfId="10026"/>
    <cellStyle name="40 % - Accent3 2 2 4 3 3 2 2" xfId="24170"/>
    <cellStyle name="40 % - Accent3 2 2 4 3 3 3" xfId="17885"/>
    <cellStyle name="40 % - Accent3 2 2 4 3 4" xfId="4523"/>
    <cellStyle name="40 % - Accent3 2 2 4 3 4 2" xfId="10811"/>
    <cellStyle name="40 % - Accent3 2 2 4 3 4 2 2" xfId="24955"/>
    <cellStyle name="40 % - Accent3 2 2 4 3 4 3" xfId="18670"/>
    <cellStyle name="40 % - Accent3 2 2 4 3 5" xfId="5312"/>
    <cellStyle name="40 % - Accent3 2 2 4 3 5 2" xfId="11600"/>
    <cellStyle name="40 % - Accent3 2 2 4 3 5 2 2" xfId="25744"/>
    <cellStyle name="40 % - Accent3 2 2 4 3 5 3" xfId="19459"/>
    <cellStyle name="40 % - Accent3 2 2 4 3 6" xfId="6101"/>
    <cellStyle name="40 % - Accent3 2 2 4 3 6 2" xfId="12386"/>
    <cellStyle name="40 % - Accent3 2 2 4 3 6 2 2" xfId="26530"/>
    <cellStyle name="40 % - Accent3 2 2 4 3 6 3" xfId="20245"/>
    <cellStyle name="40 % - Accent3 2 2 4 3 7" xfId="6887"/>
    <cellStyle name="40 % - Accent3 2 2 4 3 7 2" xfId="13172"/>
    <cellStyle name="40 % - Accent3 2 2 4 3 7 2 2" xfId="27316"/>
    <cellStyle name="40 % - Accent3 2 2 4 3 7 3" xfId="21031"/>
    <cellStyle name="40 % - Accent3 2 2 4 3 8" xfId="7671"/>
    <cellStyle name="40 % - Accent3 2 2 4 3 8 2" xfId="13956"/>
    <cellStyle name="40 % - Accent3 2 2 4 3 8 2 2" xfId="28100"/>
    <cellStyle name="40 % - Accent3 2 2 4 3 8 3" xfId="21815"/>
    <cellStyle name="40 % - Accent3 2 2 4 3 9" xfId="8456"/>
    <cellStyle name="40 % - Accent3 2 2 4 3 9 2" xfId="22600"/>
    <cellStyle name="40 % - Accent3 2 2 4 4" xfId="986"/>
    <cellStyle name="40 % - Accent3 2 2 4 4 2" xfId="8849"/>
    <cellStyle name="40 % - Accent3 2 2 4 4 2 2" xfId="22993"/>
    <cellStyle name="40 % - Accent3 2 2 4 4 3" xfId="2561"/>
    <cellStyle name="40 % - Accent3 2 2 4 4 3 2" xfId="16708"/>
    <cellStyle name="40 % - Accent3 2 2 4 4 4" xfId="15136"/>
    <cellStyle name="40 % - Accent3 2 2 4 5" xfId="3346"/>
    <cellStyle name="40 % - Accent3 2 2 4 5 2" xfId="9634"/>
    <cellStyle name="40 % - Accent3 2 2 4 5 2 2" xfId="23778"/>
    <cellStyle name="40 % - Accent3 2 2 4 5 3" xfId="17493"/>
    <cellStyle name="40 % - Accent3 2 2 4 6" xfId="4131"/>
    <cellStyle name="40 % - Accent3 2 2 4 6 2" xfId="10419"/>
    <cellStyle name="40 % - Accent3 2 2 4 6 2 2" xfId="24563"/>
    <cellStyle name="40 % - Accent3 2 2 4 6 3" xfId="18278"/>
    <cellStyle name="40 % - Accent3 2 2 4 7" xfId="4920"/>
    <cellStyle name="40 % - Accent3 2 2 4 7 2" xfId="11208"/>
    <cellStyle name="40 % - Accent3 2 2 4 7 2 2" xfId="25352"/>
    <cellStyle name="40 % - Accent3 2 2 4 7 3" xfId="19067"/>
    <cellStyle name="40 % - Accent3 2 2 4 8" xfId="5709"/>
    <cellStyle name="40 % - Accent3 2 2 4 8 2" xfId="11994"/>
    <cellStyle name="40 % - Accent3 2 2 4 8 2 2" xfId="26138"/>
    <cellStyle name="40 % - Accent3 2 2 4 8 3" xfId="19853"/>
    <cellStyle name="40 % - Accent3 2 2 4 9" xfId="6495"/>
    <cellStyle name="40 % - Accent3 2 2 4 9 2" xfId="12780"/>
    <cellStyle name="40 % - Accent3 2 2 4 9 2 2" xfId="26924"/>
    <cellStyle name="40 % - Accent3 2 2 4 9 3" xfId="20639"/>
    <cellStyle name="40 % - Accent3 2 2 5" xfId="219"/>
    <cellStyle name="40 % - Accent3 2 2 5 10" xfId="7307"/>
    <cellStyle name="40 % - Accent3 2 2 5 10 2" xfId="13592"/>
    <cellStyle name="40 % - Accent3 2 2 5 10 2 2" xfId="27736"/>
    <cellStyle name="40 % - Accent3 2 2 5 10 3" xfId="21451"/>
    <cellStyle name="40 % - Accent3 2 2 5 11" xfId="8092"/>
    <cellStyle name="40 % - Accent3 2 2 5 11 2" xfId="22236"/>
    <cellStyle name="40 % - Accent3 2 2 5 12" xfId="1804"/>
    <cellStyle name="40 % - Accent3 2 2 5 12 2" xfId="15951"/>
    <cellStyle name="40 % - Accent3 2 2 5 13" xfId="14379"/>
    <cellStyle name="40 % - Accent3 2 2 5 2" xfId="415"/>
    <cellStyle name="40 % - Accent3 2 2 5 2 10" xfId="8288"/>
    <cellStyle name="40 % - Accent3 2 2 5 2 10 2" xfId="22432"/>
    <cellStyle name="40 % - Accent3 2 2 5 2 11" xfId="2000"/>
    <cellStyle name="40 % - Accent3 2 2 5 2 11 2" xfId="16147"/>
    <cellStyle name="40 % - Accent3 2 2 5 2 12" xfId="14575"/>
    <cellStyle name="40 % - Accent3 2 2 5 2 2" xfId="812"/>
    <cellStyle name="40 % - Accent3 2 2 5 2 2 10" xfId="2392"/>
    <cellStyle name="40 % - Accent3 2 2 5 2 2 10 2" xfId="16539"/>
    <cellStyle name="40 % - Accent3 2 2 5 2 2 11" xfId="14967"/>
    <cellStyle name="40 % - Accent3 2 2 5 2 2 2" xfId="1602"/>
    <cellStyle name="40 % - Accent3 2 2 5 2 2 2 2" xfId="9465"/>
    <cellStyle name="40 % - Accent3 2 2 5 2 2 2 2 2" xfId="23609"/>
    <cellStyle name="40 % - Accent3 2 2 5 2 2 2 3" xfId="3177"/>
    <cellStyle name="40 % - Accent3 2 2 5 2 2 2 3 2" xfId="17324"/>
    <cellStyle name="40 % - Accent3 2 2 5 2 2 2 4" xfId="15752"/>
    <cellStyle name="40 % - Accent3 2 2 5 2 2 3" xfId="3962"/>
    <cellStyle name="40 % - Accent3 2 2 5 2 2 3 2" xfId="10250"/>
    <cellStyle name="40 % - Accent3 2 2 5 2 2 3 2 2" xfId="24394"/>
    <cellStyle name="40 % - Accent3 2 2 5 2 2 3 3" xfId="18109"/>
    <cellStyle name="40 % - Accent3 2 2 5 2 2 4" xfId="4747"/>
    <cellStyle name="40 % - Accent3 2 2 5 2 2 4 2" xfId="11035"/>
    <cellStyle name="40 % - Accent3 2 2 5 2 2 4 2 2" xfId="25179"/>
    <cellStyle name="40 % - Accent3 2 2 5 2 2 4 3" xfId="18894"/>
    <cellStyle name="40 % - Accent3 2 2 5 2 2 5" xfId="5536"/>
    <cellStyle name="40 % - Accent3 2 2 5 2 2 5 2" xfId="11824"/>
    <cellStyle name="40 % - Accent3 2 2 5 2 2 5 2 2" xfId="25968"/>
    <cellStyle name="40 % - Accent3 2 2 5 2 2 5 3" xfId="19683"/>
    <cellStyle name="40 % - Accent3 2 2 5 2 2 6" xfId="6325"/>
    <cellStyle name="40 % - Accent3 2 2 5 2 2 6 2" xfId="12610"/>
    <cellStyle name="40 % - Accent3 2 2 5 2 2 6 2 2" xfId="26754"/>
    <cellStyle name="40 % - Accent3 2 2 5 2 2 6 3" xfId="20469"/>
    <cellStyle name="40 % - Accent3 2 2 5 2 2 7" xfId="7111"/>
    <cellStyle name="40 % - Accent3 2 2 5 2 2 7 2" xfId="13396"/>
    <cellStyle name="40 % - Accent3 2 2 5 2 2 7 2 2" xfId="27540"/>
    <cellStyle name="40 % - Accent3 2 2 5 2 2 7 3" xfId="21255"/>
    <cellStyle name="40 % - Accent3 2 2 5 2 2 8" xfId="7895"/>
    <cellStyle name="40 % - Accent3 2 2 5 2 2 8 2" xfId="14180"/>
    <cellStyle name="40 % - Accent3 2 2 5 2 2 8 2 2" xfId="28324"/>
    <cellStyle name="40 % - Accent3 2 2 5 2 2 8 3" xfId="22039"/>
    <cellStyle name="40 % - Accent3 2 2 5 2 2 9" xfId="8680"/>
    <cellStyle name="40 % - Accent3 2 2 5 2 2 9 2" xfId="22824"/>
    <cellStyle name="40 % - Accent3 2 2 5 2 3" xfId="1210"/>
    <cellStyle name="40 % - Accent3 2 2 5 2 3 2" xfId="9073"/>
    <cellStyle name="40 % - Accent3 2 2 5 2 3 2 2" xfId="23217"/>
    <cellStyle name="40 % - Accent3 2 2 5 2 3 3" xfId="2785"/>
    <cellStyle name="40 % - Accent3 2 2 5 2 3 3 2" xfId="16932"/>
    <cellStyle name="40 % - Accent3 2 2 5 2 3 4" xfId="15360"/>
    <cellStyle name="40 % - Accent3 2 2 5 2 4" xfId="3570"/>
    <cellStyle name="40 % - Accent3 2 2 5 2 4 2" xfId="9858"/>
    <cellStyle name="40 % - Accent3 2 2 5 2 4 2 2" xfId="24002"/>
    <cellStyle name="40 % - Accent3 2 2 5 2 4 3" xfId="17717"/>
    <cellStyle name="40 % - Accent3 2 2 5 2 5" xfId="4355"/>
    <cellStyle name="40 % - Accent3 2 2 5 2 5 2" xfId="10643"/>
    <cellStyle name="40 % - Accent3 2 2 5 2 5 2 2" xfId="24787"/>
    <cellStyle name="40 % - Accent3 2 2 5 2 5 3" xfId="18502"/>
    <cellStyle name="40 % - Accent3 2 2 5 2 6" xfId="5144"/>
    <cellStyle name="40 % - Accent3 2 2 5 2 6 2" xfId="11432"/>
    <cellStyle name="40 % - Accent3 2 2 5 2 6 2 2" xfId="25576"/>
    <cellStyle name="40 % - Accent3 2 2 5 2 6 3" xfId="19291"/>
    <cellStyle name="40 % - Accent3 2 2 5 2 7" xfId="5933"/>
    <cellStyle name="40 % - Accent3 2 2 5 2 7 2" xfId="12218"/>
    <cellStyle name="40 % - Accent3 2 2 5 2 7 2 2" xfId="26362"/>
    <cellStyle name="40 % - Accent3 2 2 5 2 7 3" xfId="20077"/>
    <cellStyle name="40 % - Accent3 2 2 5 2 8" xfId="6719"/>
    <cellStyle name="40 % - Accent3 2 2 5 2 8 2" xfId="13004"/>
    <cellStyle name="40 % - Accent3 2 2 5 2 8 2 2" xfId="27148"/>
    <cellStyle name="40 % - Accent3 2 2 5 2 8 3" xfId="20863"/>
    <cellStyle name="40 % - Accent3 2 2 5 2 9" xfId="7503"/>
    <cellStyle name="40 % - Accent3 2 2 5 2 9 2" xfId="13788"/>
    <cellStyle name="40 % - Accent3 2 2 5 2 9 2 2" xfId="27932"/>
    <cellStyle name="40 % - Accent3 2 2 5 2 9 3" xfId="21647"/>
    <cellStyle name="40 % - Accent3 2 2 5 3" xfId="616"/>
    <cellStyle name="40 % - Accent3 2 2 5 3 10" xfId="2196"/>
    <cellStyle name="40 % - Accent3 2 2 5 3 10 2" xfId="16343"/>
    <cellStyle name="40 % - Accent3 2 2 5 3 11" xfId="14771"/>
    <cellStyle name="40 % - Accent3 2 2 5 3 2" xfId="1406"/>
    <cellStyle name="40 % - Accent3 2 2 5 3 2 2" xfId="9269"/>
    <cellStyle name="40 % - Accent3 2 2 5 3 2 2 2" xfId="23413"/>
    <cellStyle name="40 % - Accent3 2 2 5 3 2 3" xfId="2981"/>
    <cellStyle name="40 % - Accent3 2 2 5 3 2 3 2" xfId="17128"/>
    <cellStyle name="40 % - Accent3 2 2 5 3 2 4" xfId="15556"/>
    <cellStyle name="40 % - Accent3 2 2 5 3 3" xfId="3766"/>
    <cellStyle name="40 % - Accent3 2 2 5 3 3 2" xfId="10054"/>
    <cellStyle name="40 % - Accent3 2 2 5 3 3 2 2" xfId="24198"/>
    <cellStyle name="40 % - Accent3 2 2 5 3 3 3" xfId="17913"/>
    <cellStyle name="40 % - Accent3 2 2 5 3 4" xfId="4551"/>
    <cellStyle name="40 % - Accent3 2 2 5 3 4 2" xfId="10839"/>
    <cellStyle name="40 % - Accent3 2 2 5 3 4 2 2" xfId="24983"/>
    <cellStyle name="40 % - Accent3 2 2 5 3 4 3" xfId="18698"/>
    <cellStyle name="40 % - Accent3 2 2 5 3 5" xfId="5340"/>
    <cellStyle name="40 % - Accent3 2 2 5 3 5 2" xfId="11628"/>
    <cellStyle name="40 % - Accent3 2 2 5 3 5 2 2" xfId="25772"/>
    <cellStyle name="40 % - Accent3 2 2 5 3 5 3" xfId="19487"/>
    <cellStyle name="40 % - Accent3 2 2 5 3 6" xfId="6129"/>
    <cellStyle name="40 % - Accent3 2 2 5 3 6 2" xfId="12414"/>
    <cellStyle name="40 % - Accent3 2 2 5 3 6 2 2" xfId="26558"/>
    <cellStyle name="40 % - Accent3 2 2 5 3 6 3" xfId="20273"/>
    <cellStyle name="40 % - Accent3 2 2 5 3 7" xfId="6915"/>
    <cellStyle name="40 % - Accent3 2 2 5 3 7 2" xfId="13200"/>
    <cellStyle name="40 % - Accent3 2 2 5 3 7 2 2" xfId="27344"/>
    <cellStyle name="40 % - Accent3 2 2 5 3 7 3" xfId="21059"/>
    <cellStyle name="40 % - Accent3 2 2 5 3 8" xfId="7699"/>
    <cellStyle name="40 % - Accent3 2 2 5 3 8 2" xfId="13984"/>
    <cellStyle name="40 % - Accent3 2 2 5 3 8 2 2" xfId="28128"/>
    <cellStyle name="40 % - Accent3 2 2 5 3 8 3" xfId="21843"/>
    <cellStyle name="40 % - Accent3 2 2 5 3 9" xfId="8484"/>
    <cellStyle name="40 % - Accent3 2 2 5 3 9 2" xfId="22628"/>
    <cellStyle name="40 % - Accent3 2 2 5 4" xfId="1014"/>
    <cellStyle name="40 % - Accent3 2 2 5 4 2" xfId="8877"/>
    <cellStyle name="40 % - Accent3 2 2 5 4 2 2" xfId="23021"/>
    <cellStyle name="40 % - Accent3 2 2 5 4 3" xfId="2589"/>
    <cellStyle name="40 % - Accent3 2 2 5 4 3 2" xfId="16736"/>
    <cellStyle name="40 % - Accent3 2 2 5 4 4" xfId="15164"/>
    <cellStyle name="40 % - Accent3 2 2 5 5" xfId="3374"/>
    <cellStyle name="40 % - Accent3 2 2 5 5 2" xfId="9662"/>
    <cellStyle name="40 % - Accent3 2 2 5 5 2 2" xfId="23806"/>
    <cellStyle name="40 % - Accent3 2 2 5 5 3" xfId="17521"/>
    <cellStyle name="40 % - Accent3 2 2 5 6" xfId="4159"/>
    <cellStyle name="40 % - Accent3 2 2 5 6 2" xfId="10447"/>
    <cellStyle name="40 % - Accent3 2 2 5 6 2 2" xfId="24591"/>
    <cellStyle name="40 % - Accent3 2 2 5 6 3" xfId="18306"/>
    <cellStyle name="40 % - Accent3 2 2 5 7" xfId="4948"/>
    <cellStyle name="40 % - Accent3 2 2 5 7 2" xfId="11236"/>
    <cellStyle name="40 % - Accent3 2 2 5 7 2 2" xfId="25380"/>
    <cellStyle name="40 % - Accent3 2 2 5 7 3" xfId="19095"/>
    <cellStyle name="40 % - Accent3 2 2 5 8" xfId="5737"/>
    <cellStyle name="40 % - Accent3 2 2 5 8 2" xfId="12022"/>
    <cellStyle name="40 % - Accent3 2 2 5 8 2 2" xfId="26166"/>
    <cellStyle name="40 % - Accent3 2 2 5 8 3" xfId="19881"/>
    <cellStyle name="40 % - Accent3 2 2 5 9" xfId="6523"/>
    <cellStyle name="40 % - Accent3 2 2 5 9 2" xfId="12808"/>
    <cellStyle name="40 % - Accent3 2 2 5 9 2 2" xfId="26952"/>
    <cellStyle name="40 % - Accent3 2 2 5 9 3" xfId="20667"/>
    <cellStyle name="40 % - Accent3 2 2 6" xfId="247"/>
    <cellStyle name="40 % - Accent3 2 2 6 10" xfId="7335"/>
    <cellStyle name="40 % - Accent3 2 2 6 10 2" xfId="13620"/>
    <cellStyle name="40 % - Accent3 2 2 6 10 2 2" xfId="27764"/>
    <cellStyle name="40 % - Accent3 2 2 6 10 3" xfId="21479"/>
    <cellStyle name="40 % - Accent3 2 2 6 11" xfId="8120"/>
    <cellStyle name="40 % - Accent3 2 2 6 11 2" xfId="22264"/>
    <cellStyle name="40 % - Accent3 2 2 6 12" xfId="1832"/>
    <cellStyle name="40 % - Accent3 2 2 6 12 2" xfId="15979"/>
    <cellStyle name="40 % - Accent3 2 2 6 13" xfId="14407"/>
    <cellStyle name="40 % - Accent3 2 2 6 2" xfId="443"/>
    <cellStyle name="40 % - Accent3 2 2 6 2 10" xfId="8316"/>
    <cellStyle name="40 % - Accent3 2 2 6 2 10 2" xfId="22460"/>
    <cellStyle name="40 % - Accent3 2 2 6 2 11" xfId="2028"/>
    <cellStyle name="40 % - Accent3 2 2 6 2 11 2" xfId="16175"/>
    <cellStyle name="40 % - Accent3 2 2 6 2 12" xfId="14603"/>
    <cellStyle name="40 % - Accent3 2 2 6 2 2" xfId="840"/>
    <cellStyle name="40 % - Accent3 2 2 6 2 2 10" xfId="2420"/>
    <cellStyle name="40 % - Accent3 2 2 6 2 2 10 2" xfId="16567"/>
    <cellStyle name="40 % - Accent3 2 2 6 2 2 11" xfId="14995"/>
    <cellStyle name="40 % - Accent3 2 2 6 2 2 2" xfId="1630"/>
    <cellStyle name="40 % - Accent3 2 2 6 2 2 2 2" xfId="9493"/>
    <cellStyle name="40 % - Accent3 2 2 6 2 2 2 2 2" xfId="23637"/>
    <cellStyle name="40 % - Accent3 2 2 6 2 2 2 3" xfId="3205"/>
    <cellStyle name="40 % - Accent3 2 2 6 2 2 2 3 2" xfId="17352"/>
    <cellStyle name="40 % - Accent3 2 2 6 2 2 2 4" xfId="15780"/>
    <cellStyle name="40 % - Accent3 2 2 6 2 2 3" xfId="3990"/>
    <cellStyle name="40 % - Accent3 2 2 6 2 2 3 2" xfId="10278"/>
    <cellStyle name="40 % - Accent3 2 2 6 2 2 3 2 2" xfId="24422"/>
    <cellStyle name="40 % - Accent3 2 2 6 2 2 3 3" xfId="18137"/>
    <cellStyle name="40 % - Accent3 2 2 6 2 2 4" xfId="4775"/>
    <cellStyle name="40 % - Accent3 2 2 6 2 2 4 2" xfId="11063"/>
    <cellStyle name="40 % - Accent3 2 2 6 2 2 4 2 2" xfId="25207"/>
    <cellStyle name="40 % - Accent3 2 2 6 2 2 4 3" xfId="18922"/>
    <cellStyle name="40 % - Accent3 2 2 6 2 2 5" xfId="5564"/>
    <cellStyle name="40 % - Accent3 2 2 6 2 2 5 2" xfId="11852"/>
    <cellStyle name="40 % - Accent3 2 2 6 2 2 5 2 2" xfId="25996"/>
    <cellStyle name="40 % - Accent3 2 2 6 2 2 5 3" xfId="19711"/>
    <cellStyle name="40 % - Accent3 2 2 6 2 2 6" xfId="6353"/>
    <cellStyle name="40 % - Accent3 2 2 6 2 2 6 2" xfId="12638"/>
    <cellStyle name="40 % - Accent3 2 2 6 2 2 6 2 2" xfId="26782"/>
    <cellStyle name="40 % - Accent3 2 2 6 2 2 6 3" xfId="20497"/>
    <cellStyle name="40 % - Accent3 2 2 6 2 2 7" xfId="7139"/>
    <cellStyle name="40 % - Accent3 2 2 6 2 2 7 2" xfId="13424"/>
    <cellStyle name="40 % - Accent3 2 2 6 2 2 7 2 2" xfId="27568"/>
    <cellStyle name="40 % - Accent3 2 2 6 2 2 7 3" xfId="21283"/>
    <cellStyle name="40 % - Accent3 2 2 6 2 2 8" xfId="7923"/>
    <cellStyle name="40 % - Accent3 2 2 6 2 2 8 2" xfId="14208"/>
    <cellStyle name="40 % - Accent3 2 2 6 2 2 8 2 2" xfId="28352"/>
    <cellStyle name="40 % - Accent3 2 2 6 2 2 8 3" xfId="22067"/>
    <cellStyle name="40 % - Accent3 2 2 6 2 2 9" xfId="8708"/>
    <cellStyle name="40 % - Accent3 2 2 6 2 2 9 2" xfId="22852"/>
    <cellStyle name="40 % - Accent3 2 2 6 2 3" xfId="1238"/>
    <cellStyle name="40 % - Accent3 2 2 6 2 3 2" xfId="9101"/>
    <cellStyle name="40 % - Accent3 2 2 6 2 3 2 2" xfId="23245"/>
    <cellStyle name="40 % - Accent3 2 2 6 2 3 3" xfId="2813"/>
    <cellStyle name="40 % - Accent3 2 2 6 2 3 3 2" xfId="16960"/>
    <cellStyle name="40 % - Accent3 2 2 6 2 3 4" xfId="15388"/>
    <cellStyle name="40 % - Accent3 2 2 6 2 4" xfId="3598"/>
    <cellStyle name="40 % - Accent3 2 2 6 2 4 2" xfId="9886"/>
    <cellStyle name="40 % - Accent3 2 2 6 2 4 2 2" xfId="24030"/>
    <cellStyle name="40 % - Accent3 2 2 6 2 4 3" xfId="17745"/>
    <cellStyle name="40 % - Accent3 2 2 6 2 5" xfId="4383"/>
    <cellStyle name="40 % - Accent3 2 2 6 2 5 2" xfId="10671"/>
    <cellStyle name="40 % - Accent3 2 2 6 2 5 2 2" xfId="24815"/>
    <cellStyle name="40 % - Accent3 2 2 6 2 5 3" xfId="18530"/>
    <cellStyle name="40 % - Accent3 2 2 6 2 6" xfId="5172"/>
    <cellStyle name="40 % - Accent3 2 2 6 2 6 2" xfId="11460"/>
    <cellStyle name="40 % - Accent3 2 2 6 2 6 2 2" xfId="25604"/>
    <cellStyle name="40 % - Accent3 2 2 6 2 6 3" xfId="19319"/>
    <cellStyle name="40 % - Accent3 2 2 6 2 7" xfId="5961"/>
    <cellStyle name="40 % - Accent3 2 2 6 2 7 2" xfId="12246"/>
    <cellStyle name="40 % - Accent3 2 2 6 2 7 2 2" xfId="26390"/>
    <cellStyle name="40 % - Accent3 2 2 6 2 7 3" xfId="20105"/>
    <cellStyle name="40 % - Accent3 2 2 6 2 8" xfId="6747"/>
    <cellStyle name="40 % - Accent3 2 2 6 2 8 2" xfId="13032"/>
    <cellStyle name="40 % - Accent3 2 2 6 2 8 2 2" xfId="27176"/>
    <cellStyle name="40 % - Accent3 2 2 6 2 8 3" xfId="20891"/>
    <cellStyle name="40 % - Accent3 2 2 6 2 9" xfId="7531"/>
    <cellStyle name="40 % - Accent3 2 2 6 2 9 2" xfId="13816"/>
    <cellStyle name="40 % - Accent3 2 2 6 2 9 2 2" xfId="27960"/>
    <cellStyle name="40 % - Accent3 2 2 6 2 9 3" xfId="21675"/>
    <cellStyle name="40 % - Accent3 2 2 6 3" xfId="644"/>
    <cellStyle name="40 % - Accent3 2 2 6 3 10" xfId="2224"/>
    <cellStyle name="40 % - Accent3 2 2 6 3 10 2" xfId="16371"/>
    <cellStyle name="40 % - Accent3 2 2 6 3 11" xfId="14799"/>
    <cellStyle name="40 % - Accent3 2 2 6 3 2" xfId="1434"/>
    <cellStyle name="40 % - Accent3 2 2 6 3 2 2" xfId="9297"/>
    <cellStyle name="40 % - Accent3 2 2 6 3 2 2 2" xfId="23441"/>
    <cellStyle name="40 % - Accent3 2 2 6 3 2 3" xfId="3009"/>
    <cellStyle name="40 % - Accent3 2 2 6 3 2 3 2" xfId="17156"/>
    <cellStyle name="40 % - Accent3 2 2 6 3 2 4" xfId="15584"/>
    <cellStyle name="40 % - Accent3 2 2 6 3 3" xfId="3794"/>
    <cellStyle name="40 % - Accent3 2 2 6 3 3 2" xfId="10082"/>
    <cellStyle name="40 % - Accent3 2 2 6 3 3 2 2" xfId="24226"/>
    <cellStyle name="40 % - Accent3 2 2 6 3 3 3" xfId="17941"/>
    <cellStyle name="40 % - Accent3 2 2 6 3 4" xfId="4579"/>
    <cellStyle name="40 % - Accent3 2 2 6 3 4 2" xfId="10867"/>
    <cellStyle name="40 % - Accent3 2 2 6 3 4 2 2" xfId="25011"/>
    <cellStyle name="40 % - Accent3 2 2 6 3 4 3" xfId="18726"/>
    <cellStyle name="40 % - Accent3 2 2 6 3 5" xfId="5368"/>
    <cellStyle name="40 % - Accent3 2 2 6 3 5 2" xfId="11656"/>
    <cellStyle name="40 % - Accent3 2 2 6 3 5 2 2" xfId="25800"/>
    <cellStyle name="40 % - Accent3 2 2 6 3 5 3" xfId="19515"/>
    <cellStyle name="40 % - Accent3 2 2 6 3 6" xfId="6157"/>
    <cellStyle name="40 % - Accent3 2 2 6 3 6 2" xfId="12442"/>
    <cellStyle name="40 % - Accent3 2 2 6 3 6 2 2" xfId="26586"/>
    <cellStyle name="40 % - Accent3 2 2 6 3 6 3" xfId="20301"/>
    <cellStyle name="40 % - Accent3 2 2 6 3 7" xfId="6943"/>
    <cellStyle name="40 % - Accent3 2 2 6 3 7 2" xfId="13228"/>
    <cellStyle name="40 % - Accent3 2 2 6 3 7 2 2" xfId="27372"/>
    <cellStyle name="40 % - Accent3 2 2 6 3 7 3" xfId="21087"/>
    <cellStyle name="40 % - Accent3 2 2 6 3 8" xfId="7727"/>
    <cellStyle name="40 % - Accent3 2 2 6 3 8 2" xfId="14012"/>
    <cellStyle name="40 % - Accent3 2 2 6 3 8 2 2" xfId="28156"/>
    <cellStyle name="40 % - Accent3 2 2 6 3 8 3" xfId="21871"/>
    <cellStyle name="40 % - Accent3 2 2 6 3 9" xfId="8512"/>
    <cellStyle name="40 % - Accent3 2 2 6 3 9 2" xfId="22656"/>
    <cellStyle name="40 % - Accent3 2 2 6 4" xfId="1042"/>
    <cellStyle name="40 % - Accent3 2 2 6 4 2" xfId="8905"/>
    <cellStyle name="40 % - Accent3 2 2 6 4 2 2" xfId="23049"/>
    <cellStyle name="40 % - Accent3 2 2 6 4 3" xfId="2617"/>
    <cellStyle name="40 % - Accent3 2 2 6 4 3 2" xfId="16764"/>
    <cellStyle name="40 % - Accent3 2 2 6 4 4" xfId="15192"/>
    <cellStyle name="40 % - Accent3 2 2 6 5" xfId="3402"/>
    <cellStyle name="40 % - Accent3 2 2 6 5 2" xfId="9690"/>
    <cellStyle name="40 % - Accent3 2 2 6 5 2 2" xfId="23834"/>
    <cellStyle name="40 % - Accent3 2 2 6 5 3" xfId="17549"/>
    <cellStyle name="40 % - Accent3 2 2 6 6" xfId="4187"/>
    <cellStyle name="40 % - Accent3 2 2 6 6 2" xfId="10475"/>
    <cellStyle name="40 % - Accent3 2 2 6 6 2 2" xfId="24619"/>
    <cellStyle name="40 % - Accent3 2 2 6 6 3" xfId="18334"/>
    <cellStyle name="40 % - Accent3 2 2 6 7" xfId="4976"/>
    <cellStyle name="40 % - Accent3 2 2 6 7 2" xfId="11264"/>
    <cellStyle name="40 % - Accent3 2 2 6 7 2 2" xfId="25408"/>
    <cellStyle name="40 % - Accent3 2 2 6 7 3" xfId="19123"/>
    <cellStyle name="40 % - Accent3 2 2 6 8" xfId="5765"/>
    <cellStyle name="40 % - Accent3 2 2 6 8 2" xfId="12050"/>
    <cellStyle name="40 % - Accent3 2 2 6 8 2 2" xfId="26194"/>
    <cellStyle name="40 % - Accent3 2 2 6 8 3" xfId="19909"/>
    <cellStyle name="40 % - Accent3 2 2 6 9" xfId="6551"/>
    <cellStyle name="40 % - Accent3 2 2 6 9 2" xfId="12836"/>
    <cellStyle name="40 % - Accent3 2 2 6 9 2 2" xfId="26980"/>
    <cellStyle name="40 % - Accent3 2 2 6 9 3" xfId="20695"/>
    <cellStyle name="40 % - Accent3 2 2 7" xfId="275"/>
    <cellStyle name="40 % - Accent3 2 2 7 10" xfId="7363"/>
    <cellStyle name="40 % - Accent3 2 2 7 10 2" xfId="13648"/>
    <cellStyle name="40 % - Accent3 2 2 7 10 2 2" xfId="27792"/>
    <cellStyle name="40 % - Accent3 2 2 7 10 3" xfId="21507"/>
    <cellStyle name="40 % - Accent3 2 2 7 11" xfId="8148"/>
    <cellStyle name="40 % - Accent3 2 2 7 11 2" xfId="22292"/>
    <cellStyle name="40 % - Accent3 2 2 7 12" xfId="1860"/>
    <cellStyle name="40 % - Accent3 2 2 7 12 2" xfId="16007"/>
    <cellStyle name="40 % - Accent3 2 2 7 13" xfId="14435"/>
    <cellStyle name="40 % - Accent3 2 2 7 2" xfId="471"/>
    <cellStyle name="40 % - Accent3 2 2 7 2 10" xfId="8344"/>
    <cellStyle name="40 % - Accent3 2 2 7 2 10 2" xfId="22488"/>
    <cellStyle name="40 % - Accent3 2 2 7 2 11" xfId="2056"/>
    <cellStyle name="40 % - Accent3 2 2 7 2 11 2" xfId="16203"/>
    <cellStyle name="40 % - Accent3 2 2 7 2 12" xfId="14631"/>
    <cellStyle name="40 % - Accent3 2 2 7 2 2" xfId="868"/>
    <cellStyle name="40 % - Accent3 2 2 7 2 2 10" xfId="2448"/>
    <cellStyle name="40 % - Accent3 2 2 7 2 2 10 2" xfId="16595"/>
    <cellStyle name="40 % - Accent3 2 2 7 2 2 11" xfId="15023"/>
    <cellStyle name="40 % - Accent3 2 2 7 2 2 2" xfId="1658"/>
    <cellStyle name="40 % - Accent3 2 2 7 2 2 2 2" xfId="9521"/>
    <cellStyle name="40 % - Accent3 2 2 7 2 2 2 2 2" xfId="23665"/>
    <cellStyle name="40 % - Accent3 2 2 7 2 2 2 3" xfId="3233"/>
    <cellStyle name="40 % - Accent3 2 2 7 2 2 2 3 2" xfId="17380"/>
    <cellStyle name="40 % - Accent3 2 2 7 2 2 2 4" xfId="15808"/>
    <cellStyle name="40 % - Accent3 2 2 7 2 2 3" xfId="4018"/>
    <cellStyle name="40 % - Accent3 2 2 7 2 2 3 2" xfId="10306"/>
    <cellStyle name="40 % - Accent3 2 2 7 2 2 3 2 2" xfId="24450"/>
    <cellStyle name="40 % - Accent3 2 2 7 2 2 3 3" xfId="18165"/>
    <cellStyle name="40 % - Accent3 2 2 7 2 2 4" xfId="4803"/>
    <cellStyle name="40 % - Accent3 2 2 7 2 2 4 2" xfId="11091"/>
    <cellStyle name="40 % - Accent3 2 2 7 2 2 4 2 2" xfId="25235"/>
    <cellStyle name="40 % - Accent3 2 2 7 2 2 4 3" xfId="18950"/>
    <cellStyle name="40 % - Accent3 2 2 7 2 2 5" xfId="5592"/>
    <cellStyle name="40 % - Accent3 2 2 7 2 2 5 2" xfId="11880"/>
    <cellStyle name="40 % - Accent3 2 2 7 2 2 5 2 2" xfId="26024"/>
    <cellStyle name="40 % - Accent3 2 2 7 2 2 5 3" xfId="19739"/>
    <cellStyle name="40 % - Accent3 2 2 7 2 2 6" xfId="6381"/>
    <cellStyle name="40 % - Accent3 2 2 7 2 2 6 2" xfId="12666"/>
    <cellStyle name="40 % - Accent3 2 2 7 2 2 6 2 2" xfId="26810"/>
    <cellStyle name="40 % - Accent3 2 2 7 2 2 6 3" xfId="20525"/>
    <cellStyle name="40 % - Accent3 2 2 7 2 2 7" xfId="7167"/>
    <cellStyle name="40 % - Accent3 2 2 7 2 2 7 2" xfId="13452"/>
    <cellStyle name="40 % - Accent3 2 2 7 2 2 7 2 2" xfId="27596"/>
    <cellStyle name="40 % - Accent3 2 2 7 2 2 7 3" xfId="21311"/>
    <cellStyle name="40 % - Accent3 2 2 7 2 2 8" xfId="7951"/>
    <cellStyle name="40 % - Accent3 2 2 7 2 2 8 2" xfId="14236"/>
    <cellStyle name="40 % - Accent3 2 2 7 2 2 8 2 2" xfId="28380"/>
    <cellStyle name="40 % - Accent3 2 2 7 2 2 8 3" xfId="22095"/>
    <cellStyle name="40 % - Accent3 2 2 7 2 2 9" xfId="8736"/>
    <cellStyle name="40 % - Accent3 2 2 7 2 2 9 2" xfId="22880"/>
    <cellStyle name="40 % - Accent3 2 2 7 2 3" xfId="1266"/>
    <cellStyle name="40 % - Accent3 2 2 7 2 3 2" xfId="9129"/>
    <cellStyle name="40 % - Accent3 2 2 7 2 3 2 2" xfId="23273"/>
    <cellStyle name="40 % - Accent3 2 2 7 2 3 3" xfId="2841"/>
    <cellStyle name="40 % - Accent3 2 2 7 2 3 3 2" xfId="16988"/>
    <cellStyle name="40 % - Accent3 2 2 7 2 3 4" xfId="15416"/>
    <cellStyle name="40 % - Accent3 2 2 7 2 4" xfId="3626"/>
    <cellStyle name="40 % - Accent3 2 2 7 2 4 2" xfId="9914"/>
    <cellStyle name="40 % - Accent3 2 2 7 2 4 2 2" xfId="24058"/>
    <cellStyle name="40 % - Accent3 2 2 7 2 4 3" xfId="17773"/>
    <cellStyle name="40 % - Accent3 2 2 7 2 5" xfId="4411"/>
    <cellStyle name="40 % - Accent3 2 2 7 2 5 2" xfId="10699"/>
    <cellStyle name="40 % - Accent3 2 2 7 2 5 2 2" xfId="24843"/>
    <cellStyle name="40 % - Accent3 2 2 7 2 5 3" xfId="18558"/>
    <cellStyle name="40 % - Accent3 2 2 7 2 6" xfId="5200"/>
    <cellStyle name="40 % - Accent3 2 2 7 2 6 2" xfId="11488"/>
    <cellStyle name="40 % - Accent3 2 2 7 2 6 2 2" xfId="25632"/>
    <cellStyle name="40 % - Accent3 2 2 7 2 6 3" xfId="19347"/>
    <cellStyle name="40 % - Accent3 2 2 7 2 7" xfId="5989"/>
    <cellStyle name="40 % - Accent3 2 2 7 2 7 2" xfId="12274"/>
    <cellStyle name="40 % - Accent3 2 2 7 2 7 2 2" xfId="26418"/>
    <cellStyle name="40 % - Accent3 2 2 7 2 7 3" xfId="20133"/>
    <cellStyle name="40 % - Accent3 2 2 7 2 8" xfId="6775"/>
    <cellStyle name="40 % - Accent3 2 2 7 2 8 2" xfId="13060"/>
    <cellStyle name="40 % - Accent3 2 2 7 2 8 2 2" xfId="27204"/>
    <cellStyle name="40 % - Accent3 2 2 7 2 8 3" xfId="20919"/>
    <cellStyle name="40 % - Accent3 2 2 7 2 9" xfId="7559"/>
    <cellStyle name="40 % - Accent3 2 2 7 2 9 2" xfId="13844"/>
    <cellStyle name="40 % - Accent3 2 2 7 2 9 2 2" xfId="27988"/>
    <cellStyle name="40 % - Accent3 2 2 7 2 9 3" xfId="21703"/>
    <cellStyle name="40 % - Accent3 2 2 7 3" xfId="672"/>
    <cellStyle name="40 % - Accent3 2 2 7 3 10" xfId="2252"/>
    <cellStyle name="40 % - Accent3 2 2 7 3 10 2" xfId="16399"/>
    <cellStyle name="40 % - Accent3 2 2 7 3 11" xfId="14827"/>
    <cellStyle name="40 % - Accent3 2 2 7 3 2" xfId="1462"/>
    <cellStyle name="40 % - Accent3 2 2 7 3 2 2" xfId="9325"/>
    <cellStyle name="40 % - Accent3 2 2 7 3 2 2 2" xfId="23469"/>
    <cellStyle name="40 % - Accent3 2 2 7 3 2 3" xfId="3037"/>
    <cellStyle name="40 % - Accent3 2 2 7 3 2 3 2" xfId="17184"/>
    <cellStyle name="40 % - Accent3 2 2 7 3 2 4" xfId="15612"/>
    <cellStyle name="40 % - Accent3 2 2 7 3 3" xfId="3822"/>
    <cellStyle name="40 % - Accent3 2 2 7 3 3 2" xfId="10110"/>
    <cellStyle name="40 % - Accent3 2 2 7 3 3 2 2" xfId="24254"/>
    <cellStyle name="40 % - Accent3 2 2 7 3 3 3" xfId="17969"/>
    <cellStyle name="40 % - Accent3 2 2 7 3 4" xfId="4607"/>
    <cellStyle name="40 % - Accent3 2 2 7 3 4 2" xfId="10895"/>
    <cellStyle name="40 % - Accent3 2 2 7 3 4 2 2" xfId="25039"/>
    <cellStyle name="40 % - Accent3 2 2 7 3 4 3" xfId="18754"/>
    <cellStyle name="40 % - Accent3 2 2 7 3 5" xfId="5396"/>
    <cellStyle name="40 % - Accent3 2 2 7 3 5 2" xfId="11684"/>
    <cellStyle name="40 % - Accent3 2 2 7 3 5 2 2" xfId="25828"/>
    <cellStyle name="40 % - Accent3 2 2 7 3 5 3" xfId="19543"/>
    <cellStyle name="40 % - Accent3 2 2 7 3 6" xfId="6185"/>
    <cellStyle name="40 % - Accent3 2 2 7 3 6 2" xfId="12470"/>
    <cellStyle name="40 % - Accent3 2 2 7 3 6 2 2" xfId="26614"/>
    <cellStyle name="40 % - Accent3 2 2 7 3 6 3" xfId="20329"/>
    <cellStyle name="40 % - Accent3 2 2 7 3 7" xfId="6971"/>
    <cellStyle name="40 % - Accent3 2 2 7 3 7 2" xfId="13256"/>
    <cellStyle name="40 % - Accent3 2 2 7 3 7 2 2" xfId="27400"/>
    <cellStyle name="40 % - Accent3 2 2 7 3 7 3" xfId="21115"/>
    <cellStyle name="40 % - Accent3 2 2 7 3 8" xfId="7755"/>
    <cellStyle name="40 % - Accent3 2 2 7 3 8 2" xfId="14040"/>
    <cellStyle name="40 % - Accent3 2 2 7 3 8 2 2" xfId="28184"/>
    <cellStyle name="40 % - Accent3 2 2 7 3 8 3" xfId="21899"/>
    <cellStyle name="40 % - Accent3 2 2 7 3 9" xfId="8540"/>
    <cellStyle name="40 % - Accent3 2 2 7 3 9 2" xfId="22684"/>
    <cellStyle name="40 % - Accent3 2 2 7 4" xfId="1070"/>
    <cellStyle name="40 % - Accent3 2 2 7 4 2" xfId="8933"/>
    <cellStyle name="40 % - Accent3 2 2 7 4 2 2" xfId="23077"/>
    <cellStyle name="40 % - Accent3 2 2 7 4 3" xfId="2645"/>
    <cellStyle name="40 % - Accent3 2 2 7 4 3 2" xfId="16792"/>
    <cellStyle name="40 % - Accent3 2 2 7 4 4" xfId="15220"/>
    <cellStyle name="40 % - Accent3 2 2 7 5" xfId="3430"/>
    <cellStyle name="40 % - Accent3 2 2 7 5 2" xfId="9718"/>
    <cellStyle name="40 % - Accent3 2 2 7 5 2 2" xfId="23862"/>
    <cellStyle name="40 % - Accent3 2 2 7 5 3" xfId="17577"/>
    <cellStyle name="40 % - Accent3 2 2 7 6" xfId="4215"/>
    <cellStyle name="40 % - Accent3 2 2 7 6 2" xfId="10503"/>
    <cellStyle name="40 % - Accent3 2 2 7 6 2 2" xfId="24647"/>
    <cellStyle name="40 % - Accent3 2 2 7 6 3" xfId="18362"/>
    <cellStyle name="40 % - Accent3 2 2 7 7" xfId="5004"/>
    <cellStyle name="40 % - Accent3 2 2 7 7 2" xfId="11292"/>
    <cellStyle name="40 % - Accent3 2 2 7 7 2 2" xfId="25436"/>
    <cellStyle name="40 % - Accent3 2 2 7 7 3" xfId="19151"/>
    <cellStyle name="40 % - Accent3 2 2 7 8" xfId="5793"/>
    <cellStyle name="40 % - Accent3 2 2 7 8 2" xfId="12078"/>
    <cellStyle name="40 % - Accent3 2 2 7 8 2 2" xfId="26222"/>
    <cellStyle name="40 % - Accent3 2 2 7 8 3" xfId="19937"/>
    <cellStyle name="40 % - Accent3 2 2 7 9" xfId="6579"/>
    <cellStyle name="40 % - Accent3 2 2 7 9 2" xfId="12864"/>
    <cellStyle name="40 % - Accent3 2 2 7 9 2 2" xfId="27008"/>
    <cellStyle name="40 % - Accent3 2 2 7 9 3" xfId="20723"/>
    <cellStyle name="40 % - Accent3 2 2 8" xfId="303"/>
    <cellStyle name="40 % - Accent3 2 2 8 10" xfId="8176"/>
    <cellStyle name="40 % - Accent3 2 2 8 10 2" xfId="22320"/>
    <cellStyle name="40 % - Accent3 2 2 8 11" xfId="1888"/>
    <cellStyle name="40 % - Accent3 2 2 8 11 2" xfId="16035"/>
    <cellStyle name="40 % - Accent3 2 2 8 12" xfId="14463"/>
    <cellStyle name="40 % - Accent3 2 2 8 2" xfId="700"/>
    <cellStyle name="40 % - Accent3 2 2 8 2 10" xfId="2280"/>
    <cellStyle name="40 % - Accent3 2 2 8 2 10 2" xfId="16427"/>
    <cellStyle name="40 % - Accent3 2 2 8 2 11" xfId="14855"/>
    <cellStyle name="40 % - Accent3 2 2 8 2 2" xfId="1490"/>
    <cellStyle name="40 % - Accent3 2 2 8 2 2 2" xfId="9353"/>
    <cellStyle name="40 % - Accent3 2 2 8 2 2 2 2" xfId="23497"/>
    <cellStyle name="40 % - Accent3 2 2 8 2 2 3" xfId="3065"/>
    <cellStyle name="40 % - Accent3 2 2 8 2 2 3 2" xfId="17212"/>
    <cellStyle name="40 % - Accent3 2 2 8 2 2 4" xfId="15640"/>
    <cellStyle name="40 % - Accent3 2 2 8 2 3" xfId="3850"/>
    <cellStyle name="40 % - Accent3 2 2 8 2 3 2" xfId="10138"/>
    <cellStyle name="40 % - Accent3 2 2 8 2 3 2 2" xfId="24282"/>
    <cellStyle name="40 % - Accent3 2 2 8 2 3 3" xfId="17997"/>
    <cellStyle name="40 % - Accent3 2 2 8 2 4" xfId="4635"/>
    <cellStyle name="40 % - Accent3 2 2 8 2 4 2" xfId="10923"/>
    <cellStyle name="40 % - Accent3 2 2 8 2 4 2 2" xfId="25067"/>
    <cellStyle name="40 % - Accent3 2 2 8 2 4 3" xfId="18782"/>
    <cellStyle name="40 % - Accent3 2 2 8 2 5" xfId="5424"/>
    <cellStyle name="40 % - Accent3 2 2 8 2 5 2" xfId="11712"/>
    <cellStyle name="40 % - Accent3 2 2 8 2 5 2 2" xfId="25856"/>
    <cellStyle name="40 % - Accent3 2 2 8 2 5 3" xfId="19571"/>
    <cellStyle name="40 % - Accent3 2 2 8 2 6" xfId="6213"/>
    <cellStyle name="40 % - Accent3 2 2 8 2 6 2" xfId="12498"/>
    <cellStyle name="40 % - Accent3 2 2 8 2 6 2 2" xfId="26642"/>
    <cellStyle name="40 % - Accent3 2 2 8 2 6 3" xfId="20357"/>
    <cellStyle name="40 % - Accent3 2 2 8 2 7" xfId="6999"/>
    <cellStyle name="40 % - Accent3 2 2 8 2 7 2" xfId="13284"/>
    <cellStyle name="40 % - Accent3 2 2 8 2 7 2 2" xfId="27428"/>
    <cellStyle name="40 % - Accent3 2 2 8 2 7 3" xfId="21143"/>
    <cellStyle name="40 % - Accent3 2 2 8 2 8" xfId="7783"/>
    <cellStyle name="40 % - Accent3 2 2 8 2 8 2" xfId="14068"/>
    <cellStyle name="40 % - Accent3 2 2 8 2 8 2 2" xfId="28212"/>
    <cellStyle name="40 % - Accent3 2 2 8 2 8 3" xfId="21927"/>
    <cellStyle name="40 % - Accent3 2 2 8 2 9" xfId="8568"/>
    <cellStyle name="40 % - Accent3 2 2 8 2 9 2" xfId="22712"/>
    <cellStyle name="40 % - Accent3 2 2 8 3" xfId="1098"/>
    <cellStyle name="40 % - Accent3 2 2 8 3 2" xfId="8961"/>
    <cellStyle name="40 % - Accent3 2 2 8 3 2 2" xfId="23105"/>
    <cellStyle name="40 % - Accent3 2 2 8 3 3" xfId="2673"/>
    <cellStyle name="40 % - Accent3 2 2 8 3 3 2" xfId="16820"/>
    <cellStyle name="40 % - Accent3 2 2 8 3 4" xfId="15248"/>
    <cellStyle name="40 % - Accent3 2 2 8 4" xfId="3458"/>
    <cellStyle name="40 % - Accent3 2 2 8 4 2" xfId="9746"/>
    <cellStyle name="40 % - Accent3 2 2 8 4 2 2" xfId="23890"/>
    <cellStyle name="40 % - Accent3 2 2 8 4 3" xfId="17605"/>
    <cellStyle name="40 % - Accent3 2 2 8 5" xfId="4243"/>
    <cellStyle name="40 % - Accent3 2 2 8 5 2" xfId="10531"/>
    <cellStyle name="40 % - Accent3 2 2 8 5 2 2" xfId="24675"/>
    <cellStyle name="40 % - Accent3 2 2 8 5 3" xfId="18390"/>
    <cellStyle name="40 % - Accent3 2 2 8 6" xfId="5032"/>
    <cellStyle name="40 % - Accent3 2 2 8 6 2" xfId="11320"/>
    <cellStyle name="40 % - Accent3 2 2 8 6 2 2" xfId="25464"/>
    <cellStyle name="40 % - Accent3 2 2 8 6 3" xfId="19179"/>
    <cellStyle name="40 % - Accent3 2 2 8 7" xfId="5821"/>
    <cellStyle name="40 % - Accent3 2 2 8 7 2" xfId="12106"/>
    <cellStyle name="40 % - Accent3 2 2 8 7 2 2" xfId="26250"/>
    <cellStyle name="40 % - Accent3 2 2 8 7 3" xfId="19965"/>
    <cellStyle name="40 % - Accent3 2 2 8 8" xfId="6607"/>
    <cellStyle name="40 % - Accent3 2 2 8 8 2" xfId="12892"/>
    <cellStyle name="40 % - Accent3 2 2 8 8 2 2" xfId="27036"/>
    <cellStyle name="40 % - Accent3 2 2 8 8 3" xfId="20751"/>
    <cellStyle name="40 % - Accent3 2 2 8 9" xfId="7391"/>
    <cellStyle name="40 % - Accent3 2 2 8 9 2" xfId="13676"/>
    <cellStyle name="40 % - Accent3 2 2 8 9 2 2" xfId="27820"/>
    <cellStyle name="40 % - Accent3 2 2 8 9 3" xfId="21535"/>
    <cellStyle name="40 % - Accent3 2 2 9" xfId="504"/>
    <cellStyle name="40 % - Accent3 2 2 9 10" xfId="2084"/>
    <cellStyle name="40 % - Accent3 2 2 9 10 2" xfId="16231"/>
    <cellStyle name="40 % - Accent3 2 2 9 11" xfId="14659"/>
    <cellStyle name="40 % - Accent3 2 2 9 2" xfId="1294"/>
    <cellStyle name="40 % - Accent3 2 2 9 2 2" xfId="9157"/>
    <cellStyle name="40 % - Accent3 2 2 9 2 2 2" xfId="23301"/>
    <cellStyle name="40 % - Accent3 2 2 9 2 3" xfId="2869"/>
    <cellStyle name="40 % - Accent3 2 2 9 2 3 2" xfId="17016"/>
    <cellStyle name="40 % - Accent3 2 2 9 2 4" xfId="15444"/>
    <cellStyle name="40 % - Accent3 2 2 9 3" xfId="3654"/>
    <cellStyle name="40 % - Accent3 2 2 9 3 2" xfId="9942"/>
    <cellStyle name="40 % - Accent3 2 2 9 3 2 2" xfId="24086"/>
    <cellStyle name="40 % - Accent3 2 2 9 3 3" xfId="17801"/>
    <cellStyle name="40 % - Accent3 2 2 9 4" xfId="4439"/>
    <cellStyle name="40 % - Accent3 2 2 9 4 2" xfId="10727"/>
    <cellStyle name="40 % - Accent3 2 2 9 4 2 2" xfId="24871"/>
    <cellStyle name="40 % - Accent3 2 2 9 4 3" xfId="18586"/>
    <cellStyle name="40 % - Accent3 2 2 9 5" xfId="5228"/>
    <cellStyle name="40 % - Accent3 2 2 9 5 2" xfId="11516"/>
    <cellStyle name="40 % - Accent3 2 2 9 5 2 2" xfId="25660"/>
    <cellStyle name="40 % - Accent3 2 2 9 5 3" xfId="19375"/>
    <cellStyle name="40 % - Accent3 2 2 9 6" xfId="6017"/>
    <cellStyle name="40 % - Accent3 2 2 9 6 2" xfId="12302"/>
    <cellStyle name="40 % - Accent3 2 2 9 6 2 2" xfId="26446"/>
    <cellStyle name="40 % - Accent3 2 2 9 6 3" xfId="20161"/>
    <cellStyle name="40 % - Accent3 2 2 9 7" xfId="6803"/>
    <cellStyle name="40 % - Accent3 2 2 9 7 2" xfId="13088"/>
    <cellStyle name="40 % - Accent3 2 2 9 7 2 2" xfId="27232"/>
    <cellStyle name="40 % - Accent3 2 2 9 7 3" xfId="20947"/>
    <cellStyle name="40 % - Accent3 2 2 9 8" xfId="7587"/>
    <cellStyle name="40 % - Accent3 2 2 9 8 2" xfId="13872"/>
    <cellStyle name="40 % - Accent3 2 2 9 8 2 2" xfId="28016"/>
    <cellStyle name="40 % - Accent3 2 2 9 8 3" xfId="21731"/>
    <cellStyle name="40 % - Accent3 2 2 9 9" xfId="8372"/>
    <cellStyle name="40 % - Accent3 2 2 9 9 2" xfId="22516"/>
    <cellStyle name="40 % - Accent3 2 20" xfId="14253"/>
    <cellStyle name="40 % - Accent3 2 3" xfId="120"/>
    <cellStyle name="40 % - Accent3 2 3 10" xfId="7209"/>
    <cellStyle name="40 % - Accent3 2 3 10 2" xfId="13494"/>
    <cellStyle name="40 % - Accent3 2 3 10 2 2" xfId="27638"/>
    <cellStyle name="40 % - Accent3 2 3 10 3" xfId="21353"/>
    <cellStyle name="40 % - Accent3 2 3 11" xfId="7994"/>
    <cellStyle name="40 % - Accent3 2 3 11 2" xfId="22138"/>
    <cellStyle name="40 % - Accent3 2 3 12" xfId="1706"/>
    <cellStyle name="40 % - Accent3 2 3 12 2" xfId="15853"/>
    <cellStyle name="40 % - Accent3 2 3 13" xfId="14281"/>
    <cellStyle name="40 % - Accent3 2 3 2" xfId="317"/>
    <cellStyle name="40 % - Accent3 2 3 2 10" xfId="8190"/>
    <cellStyle name="40 % - Accent3 2 3 2 10 2" xfId="22334"/>
    <cellStyle name="40 % - Accent3 2 3 2 11" xfId="1902"/>
    <cellStyle name="40 % - Accent3 2 3 2 11 2" xfId="16049"/>
    <cellStyle name="40 % - Accent3 2 3 2 12" xfId="14477"/>
    <cellStyle name="40 % - Accent3 2 3 2 2" xfId="714"/>
    <cellStyle name="40 % - Accent3 2 3 2 2 10" xfId="2294"/>
    <cellStyle name="40 % - Accent3 2 3 2 2 10 2" xfId="16441"/>
    <cellStyle name="40 % - Accent3 2 3 2 2 11" xfId="14869"/>
    <cellStyle name="40 % - Accent3 2 3 2 2 2" xfId="1504"/>
    <cellStyle name="40 % - Accent3 2 3 2 2 2 2" xfId="9367"/>
    <cellStyle name="40 % - Accent3 2 3 2 2 2 2 2" xfId="23511"/>
    <cellStyle name="40 % - Accent3 2 3 2 2 2 3" xfId="3079"/>
    <cellStyle name="40 % - Accent3 2 3 2 2 2 3 2" xfId="17226"/>
    <cellStyle name="40 % - Accent3 2 3 2 2 2 4" xfId="15654"/>
    <cellStyle name="40 % - Accent3 2 3 2 2 3" xfId="3864"/>
    <cellStyle name="40 % - Accent3 2 3 2 2 3 2" xfId="10152"/>
    <cellStyle name="40 % - Accent3 2 3 2 2 3 2 2" xfId="24296"/>
    <cellStyle name="40 % - Accent3 2 3 2 2 3 3" xfId="18011"/>
    <cellStyle name="40 % - Accent3 2 3 2 2 4" xfId="4649"/>
    <cellStyle name="40 % - Accent3 2 3 2 2 4 2" xfId="10937"/>
    <cellStyle name="40 % - Accent3 2 3 2 2 4 2 2" xfId="25081"/>
    <cellStyle name="40 % - Accent3 2 3 2 2 4 3" xfId="18796"/>
    <cellStyle name="40 % - Accent3 2 3 2 2 5" xfId="5438"/>
    <cellStyle name="40 % - Accent3 2 3 2 2 5 2" xfId="11726"/>
    <cellStyle name="40 % - Accent3 2 3 2 2 5 2 2" xfId="25870"/>
    <cellStyle name="40 % - Accent3 2 3 2 2 5 3" xfId="19585"/>
    <cellStyle name="40 % - Accent3 2 3 2 2 6" xfId="6227"/>
    <cellStyle name="40 % - Accent3 2 3 2 2 6 2" xfId="12512"/>
    <cellStyle name="40 % - Accent3 2 3 2 2 6 2 2" xfId="26656"/>
    <cellStyle name="40 % - Accent3 2 3 2 2 6 3" xfId="20371"/>
    <cellStyle name="40 % - Accent3 2 3 2 2 7" xfId="7013"/>
    <cellStyle name="40 % - Accent3 2 3 2 2 7 2" xfId="13298"/>
    <cellStyle name="40 % - Accent3 2 3 2 2 7 2 2" xfId="27442"/>
    <cellStyle name="40 % - Accent3 2 3 2 2 7 3" xfId="21157"/>
    <cellStyle name="40 % - Accent3 2 3 2 2 8" xfId="7797"/>
    <cellStyle name="40 % - Accent3 2 3 2 2 8 2" xfId="14082"/>
    <cellStyle name="40 % - Accent3 2 3 2 2 8 2 2" xfId="28226"/>
    <cellStyle name="40 % - Accent3 2 3 2 2 8 3" xfId="21941"/>
    <cellStyle name="40 % - Accent3 2 3 2 2 9" xfId="8582"/>
    <cellStyle name="40 % - Accent3 2 3 2 2 9 2" xfId="22726"/>
    <cellStyle name="40 % - Accent3 2 3 2 3" xfId="1112"/>
    <cellStyle name="40 % - Accent3 2 3 2 3 2" xfId="8975"/>
    <cellStyle name="40 % - Accent3 2 3 2 3 2 2" xfId="23119"/>
    <cellStyle name="40 % - Accent3 2 3 2 3 3" xfId="2687"/>
    <cellStyle name="40 % - Accent3 2 3 2 3 3 2" xfId="16834"/>
    <cellStyle name="40 % - Accent3 2 3 2 3 4" xfId="15262"/>
    <cellStyle name="40 % - Accent3 2 3 2 4" xfId="3472"/>
    <cellStyle name="40 % - Accent3 2 3 2 4 2" xfId="9760"/>
    <cellStyle name="40 % - Accent3 2 3 2 4 2 2" xfId="23904"/>
    <cellStyle name="40 % - Accent3 2 3 2 4 3" xfId="17619"/>
    <cellStyle name="40 % - Accent3 2 3 2 5" xfId="4257"/>
    <cellStyle name="40 % - Accent3 2 3 2 5 2" xfId="10545"/>
    <cellStyle name="40 % - Accent3 2 3 2 5 2 2" xfId="24689"/>
    <cellStyle name="40 % - Accent3 2 3 2 5 3" xfId="18404"/>
    <cellStyle name="40 % - Accent3 2 3 2 6" xfId="5046"/>
    <cellStyle name="40 % - Accent3 2 3 2 6 2" xfId="11334"/>
    <cellStyle name="40 % - Accent3 2 3 2 6 2 2" xfId="25478"/>
    <cellStyle name="40 % - Accent3 2 3 2 6 3" xfId="19193"/>
    <cellStyle name="40 % - Accent3 2 3 2 7" xfId="5835"/>
    <cellStyle name="40 % - Accent3 2 3 2 7 2" xfId="12120"/>
    <cellStyle name="40 % - Accent3 2 3 2 7 2 2" xfId="26264"/>
    <cellStyle name="40 % - Accent3 2 3 2 7 3" xfId="19979"/>
    <cellStyle name="40 % - Accent3 2 3 2 8" xfId="6621"/>
    <cellStyle name="40 % - Accent3 2 3 2 8 2" xfId="12906"/>
    <cellStyle name="40 % - Accent3 2 3 2 8 2 2" xfId="27050"/>
    <cellStyle name="40 % - Accent3 2 3 2 8 3" xfId="20765"/>
    <cellStyle name="40 % - Accent3 2 3 2 9" xfId="7405"/>
    <cellStyle name="40 % - Accent3 2 3 2 9 2" xfId="13690"/>
    <cellStyle name="40 % - Accent3 2 3 2 9 2 2" xfId="27834"/>
    <cellStyle name="40 % - Accent3 2 3 2 9 3" xfId="21549"/>
    <cellStyle name="40 % - Accent3 2 3 3" xfId="518"/>
    <cellStyle name="40 % - Accent3 2 3 3 10" xfId="2098"/>
    <cellStyle name="40 % - Accent3 2 3 3 10 2" xfId="16245"/>
    <cellStyle name="40 % - Accent3 2 3 3 11" xfId="14673"/>
    <cellStyle name="40 % - Accent3 2 3 3 2" xfId="1308"/>
    <cellStyle name="40 % - Accent3 2 3 3 2 2" xfId="9171"/>
    <cellStyle name="40 % - Accent3 2 3 3 2 2 2" xfId="23315"/>
    <cellStyle name="40 % - Accent3 2 3 3 2 3" xfId="2883"/>
    <cellStyle name="40 % - Accent3 2 3 3 2 3 2" xfId="17030"/>
    <cellStyle name="40 % - Accent3 2 3 3 2 4" xfId="15458"/>
    <cellStyle name="40 % - Accent3 2 3 3 3" xfId="3668"/>
    <cellStyle name="40 % - Accent3 2 3 3 3 2" xfId="9956"/>
    <cellStyle name="40 % - Accent3 2 3 3 3 2 2" xfId="24100"/>
    <cellStyle name="40 % - Accent3 2 3 3 3 3" xfId="17815"/>
    <cellStyle name="40 % - Accent3 2 3 3 4" xfId="4453"/>
    <cellStyle name="40 % - Accent3 2 3 3 4 2" xfId="10741"/>
    <cellStyle name="40 % - Accent3 2 3 3 4 2 2" xfId="24885"/>
    <cellStyle name="40 % - Accent3 2 3 3 4 3" xfId="18600"/>
    <cellStyle name="40 % - Accent3 2 3 3 5" xfId="5242"/>
    <cellStyle name="40 % - Accent3 2 3 3 5 2" xfId="11530"/>
    <cellStyle name="40 % - Accent3 2 3 3 5 2 2" xfId="25674"/>
    <cellStyle name="40 % - Accent3 2 3 3 5 3" xfId="19389"/>
    <cellStyle name="40 % - Accent3 2 3 3 6" xfId="6031"/>
    <cellStyle name="40 % - Accent3 2 3 3 6 2" xfId="12316"/>
    <cellStyle name="40 % - Accent3 2 3 3 6 2 2" xfId="26460"/>
    <cellStyle name="40 % - Accent3 2 3 3 6 3" xfId="20175"/>
    <cellStyle name="40 % - Accent3 2 3 3 7" xfId="6817"/>
    <cellStyle name="40 % - Accent3 2 3 3 7 2" xfId="13102"/>
    <cellStyle name="40 % - Accent3 2 3 3 7 2 2" xfId="27246"/>
    <cellStyle name="40 % - Accent3 2 3 3 7 3" xfId="20961"/>
    <cellStyle name="40 % - Accent3 2 3 3 8" xfId="7601"/>
    <cellStyle name="40 % - Accent3 2 3 3 8 2" xfId="13886"/>
    <cellStyle name="40 % - Accent3 2 3 3 8 2 2" xfId="28030"/>
    <cellStyle name="40 % - Accent3 2 3 3 8 3" xfId="21745"/>
    <cellStyle name="40 % - Accent3 2 3 3 9" xfId="8386"/>
    <cellStyle name="40 % - Accent3 2 3 3 9 2" xfId="22530"/>
    <cellStyle name="40 % - Accent3 2 3 4" xfId="916"/>
    <cellStyle name="40 % - Accent3 2 3 4 2" xfId="8779"/>
    <cellStyle name="40 % - Accent3 2 3 4 2 2" xfId="22923"/>
    <cellStyle name="40 % - Accent3 2 3 4 3" xfId="2491"/>
    <cellStyle name="40 % - Accent3 2 3 4 3 2" xfId="16638"/>
    <cellStyle name="40 % - Accent3 2 3 4 4" xfId="15066"/>
    <cellStyle name="40 % - Accent3 2 3 5" xfId="3276"/>
    <cellStyle name="40 % - Accent3 2 3 5 2" xfId="9564"/>
    <cellStyle name="40 % - Accent3 2 3 5 2 2" xfId="23708"/>
    <cellStyle name="40 % - Accent3 2 3 5 3" xfId="17423"/>
    <cellStyle name="40 % - Accent3 2 3 6" xfId="4061"/>
    <cellStyle name="40 % - Accent3 2 3 6 2" xfId="10349"/>
    <cellStyle name="40 % - Accent3 2 3 6 2 2" xfId="24493"/>
    <cellStyle name="40 % - Accent3 2 3 6 3" xfId="18208"/>
    <cellStyle name="40 % - Accent3 2 3 7" xfId="4850"/>
    <cellStyle name="40 % - Accent3 2 3 7 2" xfId="11138"/>
    <cellStyle name="40 % - Accent3 2 3 7 2 2" xfId="25282"/>
    <cellStyle name="40 % - Accent3 2 3 7 3" xfId="18997"/>
    <cellStyle name="40 % - Accent3 2 3 8" xfId="5639"/>
    <cellStyle name="40 % - Accent3 2 3 8 2" xfId="11924"/>
    <cellStyle name="40 % - Accent3 2 3 8 2 2" xfId="26068"/>
    <cellStyle name="40 % - Accent3 2 3 8 3" xfId="19783"/>
    <cellStyle name="40 % - Accent3 2 3 9" xfId="6425"/>
    <cellStyle name="40 % - Accent3 2 3 9 2" xfId="12710"/>
    <cellStyle name="40 % - Accent3 2 3 9 2 2" xfId="26854"/>
    <cellStyle name="40 % - Accent3 2 3 9 3" xfId="20569"/>
    <cellStyle name="40 % - Accent3 2 4" xfId="149"/>
    <cellStyle name="40 % - Accent3 2 4 10" xfId="7237"/>
    <cellStyle name="40 % - Accent3 2 4 10 2" xfId="13522"/>
    <cellStyle name="40 % - Accent3 2 4 10 2 2" xfId="27666"/>
    <cellStyle name="40 % - Accent3 2 4 10 3" xfId="21381"/>
    <cellStyle name="40 % - Accent3 2 4 11" xfId="8022"/>
    <cellStyle name="40 % - Accent3 2 4 11 2" xfId="22166"/>
    <cellStyle name="40 % - Accent3 2 4 12" xfId="1734"/>
    <cellStyle name="40 % - Accent3 2 4 12 2" xfId="15881"/>
    <cellStyle name="40 % - Accent3 2 4 13" xfId="14309"/>
    <cellStyle name="40 % - Accent3 2 4 2" xfId="345"/>
    <cellStyle name="40 % - Accent3 2 4 2 10" xfId="8218"/>
    <cellStyle name="40 % - Accent3 2 4 2 10 2" xfId="22362"/>
    <cellStyle name="40 % - Accent3 2 4 2 11" xfId="1930"/>
    <cellStyle name="40 % - Accent3 2 4 2 11 2" xfId="16077"/>
    <cellStyle name="40 % - Accent3 2 4 2 12" xfId="14505"/>
    <cellStyle name="40 % - Accent3 2 4 2 2" xfId="742"/>
    <cellStyle name="40 % - Accent3 2 4 2 2 10" xfId="2322"/>
    <cellStyle name="40 % - Accent3 2 4 2 2 10 2" xfId="16469"/>
    <cellStyle name="40 % - Accent3 2 4 2 2 11" xfId="14897"/>
    <cellStyle name="40 % - Accent3 2 4 2 2 2" xfId="1532"/>
    <cellStyle name="40 % - Accent3 2 4 2 2 2 2" xfId="9395"/>
    <cellStyle name="40 % - Accent3 2 4 2 2 2 2 2" xfId="23539"/>
    <cellStyle name="40 % - Accent3 2 4 2 2 2 3" xfId="3107"/>
    <cellStyle name="40 % - Accent3 2 4 2 2 2 3 2" xfId="17254"/>
    <cellStyle name="40 % - Accent3 2 4 2 2 2 4" xfId="15682"/>
    <cellStyle name="40 % - Accent3 2 4 2 2 3" xfId="3892"/>
    <cellStyle name="40 % - Accent3 2 4 2 2 3 2" xfId="10180"/>
    <cellStyle name="40 % - Accent3 2 4 2 2 3 2 2" xfId="24324"/>
    <cellStyle name="40 % - Accent3 2 4 2 2 3 3" xfId="18039"/>
    <cellStyle name="40 % - Accent3 2 4 2 2 4" xfId="4677"/>
    <cellStyle name="40 % - Accent3 2 4 2 2 4 2" xfId="10965"/>
    <cellStyle name="40 % - Accent3 2 4 2 2 4 2 2" xfId="25109"/>
    <cellStyle name="40 % - Accent3 2 4 2 2 4 3" xfId="18824"/>
    <cellStyle name="40 % - Accent3 2 4 2 2 5" xfId="5466"/>
    <cellStyle name="40 % - Accent3 2 4 2 2 5 2" xfId="11754"/>
    <cellStyle name="40 % - Accent3 2 4 2 2 5 2 2" xfId="25898"/>
    <cellStyle name="40 % - Accent3 2 4 2 2 5 3" xfId="19613"/>
    <cellStyle name="40 % - Accent3 2 4 2 2 6" xfId="6255"/>
    <cellStyle name="40 % - Accent3 2 4 2 2 6 2" xfId="12540"/>
    <cellStyle name="40 % - Accent3 2 4 2 2 6 2 2" xfId="26684"/>
    <cellStyle name="40 % - Accent3 2 4 2 2 6 3" xfId="20399"/>
    <cellStyle name="40 % - Accent3 2 4 2 2 7" xfId="7041"/>
    <cellStyle name="40 % - Accent3 2 4 2 2 7 2" xfId="13326"/>
    <cellStyle name="40 % - Accent3 2 4 2 2 7 2 2" xfId="27470"/>
    <cellStyle name="40 % - Accent3 2 4 2 2 7 3" xfId="21185"/>
    <cellStyle name="40 % - Accent3 2 4 2 2 8" xfId="7825"/>
    <cellStyle name="40 % - Accent3 2 4 2 2 8 2" xfId="14110"/>
    <cellStyle name="40 % - Accent3 2 4 2 2 8 2 2" xfId="28254"/>
    <cellStyle name="40 % - Accent3 2 4 2 2 8 3" xfId="21969"/>
    <cellStyle name="40 % - Accent3 2 4 2 2 9" xfId="8610"/>
    <cellStyle name="40 % - Accent3 2 4 2 2 9 2" xfId="22754"/>
    <cellStyle name="40 % - Accent3 2 4 2 3" xfId="1140"/>
    <cellStyle name="40 % - Accent3 2 4 2 3 2" xfId="9003"/>
    <cellStyle name="40 % - Accent3 2 4 2 3 2 2" xfId="23147"/>
    <cellStyle name="40 % - Accent3 2 4 2 3 3" xfId="2715"/>
    <cellStyle name="40 % - Accent3 2 4 2 3 3 2" xfId="16862"/>
    <cellStyle name="40 % - Accent3 2 4 2 3 4" xfId="15290"/>
    <cellStyle name="40 % - Accent3 2 4 2 4" xfId="3500"/>
    <cellStyle name="40 % - Accent3 2 4 2 4 2" xfId="9788"/>
    <cellStyle name="40 % - Accent3 2 4 2 4 2 2" xfId="23932"/>
    <cellStyle name="40 % - Accent3 2 4 2 4 3" xfId="17647"/>
    <cellStyle name="40 % - Accent3 2 4 2 5" xfId="4285"/>
    <cellStyle name="40 % - Accent3 2 4 2 5 2" xfId="10573"/>
    <cellStyle name="40 % - Accent3 2 4 2 5 2 2" xfId="24717"/>
    <cellStyle name="40 % - Accent3 2 4 2 5 3" xfId="18432"/>
    <cellStyle name="40 % - Accent3 2 4 2 6" xfId="5074"/>
    <cellStyle name="40 % - Accent3 2 4 2 6 2" xfId="11362"/>
    <cellStyle name="40 % - Accent3 2 4 2 6 2 2" xfId="25506"/>
    <cellStyle name="40 % - Accent3 2 4 2 6 3" xfId="19221"/>
    <cellStyle name="40 % - Accent3 2 4 2 7" xfId="5863"/>
    <cellStyle name="40 % - Accent3 2 4 2 7 2" xfId="12148"/>
    <cellStyle name="40 % - Accent3 2 4 2 7 2 2" xfId="26292"/>
    <cellStyle name="40 % - Accent3 2 4 2 7 3" xfId="20007"/>
    <cellStyle name="40 % - Accent3 2 4 2 8" xfId="6649"/>
    <cellStyle name="40 % - Accent3 2 4 2 8 2" xfId="12934"/>
    <cellStyle name="40 % - Accent3 2 4 2 8 2 2" xfId="27078"/>
    <cellStyle name="40 % - Accent3 2 4 2 8 3" xfId="20793"/>
    <cellStyle name="40 % - Accent3 2 4 2 9" xfId="7433"/>
    <cellStyle name="40 % - Accent3 2 4 2 9 2" xfId="13718"/>
    <cellStyle name="40 % - Accent3 2 4 2 9 2 2" xfId="27862"/>
    <cellStyle name="40 % - Accent3 2 4 2 9 3" xfId="21577"/>
    <cellStyle name="40 % - Accent3 2 4 3" xfId="546"/>
    <cellStyle name="40 % - Accent3 2 4 3 10" xfId="2126"/>
    <cellStyle name="40 % - Accent3 2 4 3 10 2" xfId="16273"/>
    <cellStyle name="40 % - Accent3 2 4 3 11" xfId="14701"/>
    <cellStyle name="40 % - Accent3 2 4 3 2" xfId="1336"/>
    <cellStyle name="40 % - Accent3 2 4 3 2 2" xfId="9199"/>
    <cellStyle name="40 % - Accent3 2 4 3 2 2 2" xfId="23343"/>
    <cellStyle name="40 % - Accent3 2 4 3 2 3" xfId="2911"/>
    <cellStyle name="40 % - Accent3 2 4 3 2 3 2" xfId="17058"/>
    <cellStyle name="40 % - Accent3 2 4 3 2 4" xfId="15486"/>
    <cellStyle name="40 % - Accent3 2 4 3 3" xfId="3696"/>
    <cellStyle name="40 % - Accent3 2 4 3 3 2" xfId="9984"/>
    <cellStyle name="40 % - Accent3 2 4 3 3 2 2" xfId="24128"/>
    <cellStyle name="40 % - Accent3 2 4 3 3 3" xfId="17843"/>
    <cellStyle name="40 % - Accent3 2 4 3 4" xfId="4481"/>
    <cellStyle name="40 % - Accent3 2 4 3 4 2" xfId="10769"/>
    <cellStyle name="40 % - Accent3 2 4 3 4 2 2" xfId="24913"/>
    <cellStyle name="40 % - Accent3 2 4 3 4 3" xfId="18628"/>
    <cellStyle name="40 % - Accent3 2 4 3 5" xfId="5270"/>
    <cellStyle name="40 % - Accent3 2 4 3 5 2" xfId="11558"/>
    <cellStyle name="40 % - Accent3 2 4 3 5 2 2" xfId="25702"/>
    <cellStyle name="40 % - Accent3 2 4 3 5 3" xfId="19417"/>
    <cellStyle name="40 % - Accent3 2 4 3 6" xfId="6059"/>
    <cellStyle name="40 % - Accent3 2 4 3 6 2" xfId="12344"/>
    <cellStyle name="40 % - Accent3 2 4 3 6 2 2" xfId="26488"/>
    <cellStyle name="40 % - Accent3 2 4 3 6 3" xfId="20203"/>
    <cellStyle name="40 % - Accent3 2 4 3 7" xfId="6845"/>
    <cellStyle name="40 % - Accent3 2 4 3 7 2" xfId="13130"/>
    <cellStyle name="40 % - Accent3 2 4 3 7 2 2" xfId="27274"/>
    <cellStyle name="40 % - Accent3 2 4 3 7 3" xfId="20989"/>
    <cellStyle name="40 % - Accent3 2 4 3 8" xfId="7629"/>
    <cellStyle name="40 % - Accent3 2 4 3 8 2" xfId="13914"/>
    <cellStyle name="40 % - Accent3 2 4 3 8 2 2" xfId="28058"/>
    <cellStyle name="40 % - Accent3 2 4 3 8 3" xfId="21773"/>
    <cellStyle name="40 % - Accent3 2 4 3 9" xfId="8414"/>
    <cellStyle name="40 % - Accent3 2 4 3 9 2" xfId="22558"/>
    <cellStyle name="40 % - Accent3 2 4 4" xfId="944"/>
    <cellStyle name="40 % - Accent3 2 4 4 2" xfId="8807"/>
    <cellStyle name="40 % - Accent3 2 4 4 2 2" xfId="22951"/>
    <cellStyle name="40 % - Accent3 2 4 4 3" xfId="2519"/>
    <cellStyle name="40 % - Accent3 2 4 4 3 2" xfId="16666"/>
    <cellStyle name="40 % - Accent3 2 4 4 4" xfId="15094"/>
    <cellStyle name="40 % - Accent3 2 4 5" xfId="3304"/>
    <cellStyle name="40 % - Accent3 2 4 5 2" xfId="9592"/>
    <cellStyle name="40 % - Accent3 2 4 5 2 2" xfId="23736"/>
    <cellStyle name="40 % - Accent3 2 4 5 3" xfId="17451"/>
    <cellStyle name="40 % - Accent3 2 4 6" xfId="4089"/>
    <cellStyle name="40 % - Accent3 2 4 6 2" xfId="10377"/>
    <cellStyle name="40 % - Accent3 2 4 6 2 2" xfId="24521"/>
    <cellStyle name="40 % - Accent3 2 4 6 3" xfId="18236"/>
    <cellStyle name="40 % - Accent3 2 4 7" xfId="4878"/>
    <cellStyle name="40 % - Accent3 2 4 7 2" xfId="11166"/>
    <cellStyle name="40 % - Accent3 2 4 7 2 2" xfId="25310"/>
    <cellStyle name="40 % - Accent3 2 4 7 3" xfId="19025"/>
    <cellStyle name="40 % - Accent3 2 4 8" xfId="5667"/>
    <cellStyle name="40 % - Accent3 2 4 8 2" xfId="11952"/>
    <cellStyle name="40 % - Accent3 2 4 8 2 2" xfId="26096"/>
    <cellStyle name="40 % - Accent3 2 4 8 3" xfId="19811"/>
    <cellStyle name="40 % - Accent3 2 4 9" xfId="6453"/>
    <cellStyle name="40 % - Accent3 2 4 9 2" xfId="12738"/>
    <cellStyle name="40 % - Accent3 2 4 9 2 2" xfId="26882"/>
    <cellStyle name="40 % - Accent3 2 4 9 3" xfId="20597"/>
    <cellStyle name="40 % - Accent3 2 5" xfId="177"/>
    <cellStyle name="40 % - Accent3 2 5 10" xfId="7265"/>
    <cellStyle name="40 % - Accent3 2 5 10 2" xfId="13550"/>
    <cellStyle name="40 % - Accent3 2 5 10 2 2" xfId="27694"/>
    <cellStyle name="40 % - Accent3 2 5 10 3" xfId="21409"/>
    <cellStyle name="40 % - Accent3 2 5 11" xfId="8050"/>
    <cellStyle name="40 % - Accent3 2 5 11 2" xfId="22194"/>
    <cellStyle name="40 % - Accent3 2 5 12" xfId="1762"/>
    <cellStyle name="40 % - Accent3 2 5 12 2" xfId="15909"/>
    <cellStyle name="40 % - Accent3 2 5 13" xfId="14337"/>
    <cellStyle name="40 % - Accent3 2 5 2" xfId="373"/>
    <cellStyle name="40 % - Accent3 2 5 2 10" xfId="8246"/>
    <cellStyle name="40 % - Accent3 2 5 2 10 2" xfId="22390"/>
    <cellStyle name="40 % - Accent3 2 5 2 11" xfId="1958"/>
    <cellStyle name="40 % - Accent3 2 5 2 11 2" xfId="16105"/>
    <cellStyle name="40 % - Accent3 2 5 2 12" xfId="14533"/>
    <cellStyle name="40 % - Accent3 2 5 2 2" xfId="770"/>
    <cellStyle name="40 % - Accent3 2 5 2 2 10" xfId="2350"/>
    <cellStyle name="40 % - Accent3 2 5 2 2 10 2" xfId="16497"/>
    <cellStyle name="40 % - Accent3 2 5 2 2 11" xfId="14925"/>
    <cellStyle name="40 % - Accent3 2 5 2 2 2" xfId="1560"/>
    <cellStyle name="40 % - Accent3 2 5 2 2 2 2" xfId="9423"/>
    <cellStyle name="40 % - Accent3 2 5 2 2 2 2 2" xfId="23567"/>
    <cellStyle name="40 % - Accent3 2 5 2 2 2 3" xfId="3135"/>
    <cellStyle name="40 % - Accent3 2 5 2 2 2 3 2" xfId="17282"/>
    <cellStyle name="40 % - Accent3 2 5 2 2 2 4" xfId="15710"/>
    <cellStyle name="40 % - Accent3 2 5 2 2 3" xfId="3920"/>
    <cellStyle name="40 % - Accent3 2 5 2 2 3 2" xfId="10208"/>
    <cellStyle name="40 % - Accent3 2 5 2 2 3 2 2" xfId="24352"/>
    <cellStyle name="40 % - Accent3 2 5 2 2 3 3" xfId="18067"/>
    <cellStyle name="40 % - Accent3 2 5 2 2 4" xfId="4705"/>
    <cellStyle name="40 % - Accent3 2 5 2 2 4 2" xfId="10993"/>
    <cellStyle name="40 % - Accent3 2 5 2 2 4 2 2" xfId="25137"/>
    <cellStyle name="40 % - Accent3 2 5 2 2 4 3" xfId="18852"/>
    <cellStyle name="40 % - Accent3 2 5 2 2 5" xfId="5494"/>
    <cellStyle name="40 % - Accent3 2 5 2 2 5 2" xfId="11782"/>
    <cellStyle name="40 % - Accent3 2 5 2 2 5 2 2" xfId="25926"/>
    <cellStyle name="40 % - Accent3 2 5 2 2 5 3" xfId="19641"/>
    <cellStyle name="40 % - Accent3 2 5 2 2 6" xfId="6283"/>
    <cellStyle name="40 % - Accent3 2 5 2 2 6 2" xfId="12568"/>
    <cellStyle name="40 % - Accent3 2 5 2 2 6 2 2" xfId="26712"/>
    <cellStyle name="40 % - Accent3 2 5 2 2 6 3" xfId="20427"/>
    <cellStyle name="40 % - Accent3 2 5 2 2 7" xfId="7069"/>
    <cellStyle name="40 % - Accent3 2 5 2 2 7 2" xfId="13354"/>
    <cellStyle name="40 % - Accent3 2 5 2 2 7 2 2" xfId="27498"/>
    <cellStyle name="40 % - Accent3 2 5 2 2 7 3" xfId="21213"/>
    <cellStyle name="40 % - Accent3 2 5 2 2 8" xfId="7853"/>
    <cellStyle name="40 % - Accent3 2 5 2 2 8 2" xfId="14138"/>
    <cellStyle name="40 % - Accent3 2 5 2 2 8 2 2" xfId="28282"/>
    <cellStyle name="40 % - Accent3 2 5 2 2 8 3" xfId="21997"/>
    <cellStyle name="40 % - Accent3 2 5 2 2 9" xfId="8638"/>
    <cellStyle name="40 % - Accent3 2 5 2 2 9 2" xfId="22782"/>
    <cellStyle name="40 % - Accent3 2 5 2 3" xfId="1168"/>
    <cellStyle name="40 % - Accent3 2 5 2 3 2" xfId="9031"/>
    <cellStyle name="40 % - Accent3 2 5 2 3 2 2" xfId="23175"/>
    <cellStyle name="40 % - Accent3 2 5 2 3 3" xfId="2743"/>
    <cellStyle name="40 % - Accent3 2 5 2 3 3 2" xfId="16890"/>
    <cellStyle name="40 % - Accent3 2 5 2 3 4" xfId="15318"/>
    <cellStyle name="40 % - Accent3 2 5 2 4" xfId="3528"/>
    <cellStyle name="40 % - Accent3 2 5 2 4 2" xfId="9816"/>
    <cellStyle name="40 % - Accent3 2 5 2 4 2 2" xfId="23960"/>
    <cellStyle name="40 % - Accent3 2 5 2 4 3" xfId="17675"/>
    <cellStyle name="40 % - Accent3 2 5 2 5" xfId="4313"/>
    <cellStyle name="40 % - Accent3 2 5 2 5 2" xfId="10601"/>
    <cellStyle name="40 % - Accent3 2 5 2 5 2 2" xfId="24745"/>
    <cellStyle name="40 % - Accent3 2 5 2 5 3" xfId="18460"/>
    <cellStyle name="40 % - Accent3 2 5 2 6" xfId="5102"/>
    <cellStyle name="40 % - Accent3 2 5 2 6 2" xfId="11390"/>
    <cellStyle name="40 % - Accent3 2 5 2 6 2 2" xfId="25534"/>
    <cellStyle name="40 % - Accent3 2 5 2 6 3" xfId="19249"/>
    <cellStyle name="40 % - Accent3 2 5 2 7" xfId="5891"/>
    <cellStyle name="40 % - Accent3 2 5 2 7 2" xfId="12176"/>
    <cellStyle name="40 % - Accent3 2 5 2 7 2 2" xfId="26320"/>
    <cellStyle name="40 % - Accent3 2 5 2 7 3" xfId="20035"/>
    <cellStyle name="40 % - Accent3 2 5 2 8" xfId="6677"/>
    <cellStyle name="40 % - Accent3 2 5 2 8 2" xfId="12962"/>
    <cellStyle name="40 % - Accent3 2 5 2 8 2 2" xfId="27106"/>
    <cellStyle name="40 % - Accent3 2 5 2 8 3" xfId="20821"/>
    <cellStyle name="40 % - Accent3 2 5 2 9" xfId="7461"/>
    <cellStyle name="40 % - Accent3 2 5 2 9 2" xfId="13746"/>
    <cellStyle name="40 % - Accent3 2 5 2 9 2 2" xfId="27890"/>
    <cellStyle name="40 % - Accent3 2 5 2 9 3" xfId="21605"/>
    <cellStyle name="40 % - Accent3 2 5 3" xfId="574"/>
    <cellStyle name="40 % - Accent3 2 5 3 10" xfId="2154"/>
    <cellStyle name="40 % - Accent3 2 5 3 10 2" xfId="16301"/>
    <cellStyle name="40 % - Accent3 2 5 3 11" xfId="14729"/>
    <cellStyle name="40 % - Accent3 2 5 3 2" xfId="1364"/>
    <cellStyle name="40 % - Accent3 2 5 3 2 2" xfId="9227"/>
    <cellStyle name="40 % - Accent3 2 5 3 2 2 2" xfId="23371"/>
    <cellStyle name="40 % - Accent3 2 5 3 2 3" xfId="2939"/>
    <cellStyle name="40 % - Accent3 2 5 3 2 3 2" xfId="17086"/>
    <cellStyle name="40 % - Accent3 2 5 3 2 4" xfId="15514"/>
    <cellStyle name="40 % - Accent3 2 5 3 3" xfId="3724"/>
    <cellStyle name="40 % - Accent3 2 5 3 3 2" xfId="10012"/>
    <cellStyle name="40 % - Accent3 2 5 3 3 2 2" xfId="24156"/>
    <cellStyle name="40 % - Accent3 2 5 3 3 3" xfId="17871"/>
    <cellStyle name="40 % - Accent3 2 5 3 4" xfId="4509"/>
    <cellStyle name="40 % - Accent3 2 5 3 4 2" xfId="10797"/>
    <cellStyle name="40 % - Accent3 2 5 3 4 2 2" xfId="24941"/>
    <cellStyle name="40 % - Accent3 2 5 3 4 3" xfId="18656"/>
    <cellStyle name="40 % - Accent3 2 5 3 5" xfId="5298"/>
    <cellStyle name="40 % - Accent3 2 5 3 5 2" xfId="11586"/>
    <cellStyle name="40 % - Accent3 2 5 3 5 2 2" xfId="25730"/>
    <cellStyle name="40 % - Accent3 2 5 3 5 3" xfId="19445"/>
    <cellStyle name="40 % - Accent3 2 5 3 6" xfId="6087"/>
    <cellStyle name="40 % - Accent3 2 5 3 6 2" xfId="12372"/>
    <cellStyle name="40 % - Accent3 2 5 3 6 2 2" xfId="26516"/>
    <cellStyle name="40 % - Accent3 2 5 3 6 3" xfId="20231"/>
    <cellStyle name="40 % - Accent3 2 5 3 7" xfId="6873"/>
    <cellStyle name="40 % - Accent3 2 5 3 7 2" xfId="13158"/>
    <cellStyle name="40 % - Accent3 2 5 3 7 2 2" xfId="27302"/>
    <cellStyle name="40 % - Accent3 2 5 3 7 3" xfId="21017"/>
    <cellStyle name="40 % - Accent3 2 5 3 8" xfId="7657"/>
    <cellStyle name="40 % - Accent3 2 5 3 8 2" xfId="13942"/>
    <cellStyle name="40 % - Accent3 2 5 3 8 2 2" xfId="28086"/>
    <cellStyle name="40 % - Accent3 2 5 3 8 3" xfId="21801"/>
    <cellStyle name="40 % - Accent3 2 5 3 9" xfId="8442"/>
    <cellStyle name="40 % - Accent3 2 5 3 9 2" xfId="22586"/>
    <cellStyle name="40 % - Accent3 2 5 4" xfId="972"/>
    <cellStyle name="40 % - Accent3 2 5 4 2" xfId="8835"/>
    <cellStyle name="40 % - Accent3 2 5 4 2 2" xfId="22979"/>
    <cellStyle name="40 % - Accent3 2 5 4 3" xfId="2547"/>
    <cellStyle name="40 % - Accent3 2 5 4 3 2" xfId="16694"/>
    <cellStyle name="40 % - Accent3 2 5 4 4" xfId="15122"/>
    <cellStyle name="40 % - Accent3 2 5 5" xfId="3332"/>
    <cellStyle name="40 % - Accent3 2 5 5 2" xfId="9620"/>
    <cellStyle name="40 % - Accent3 2 5 5 2 2" xfId="23764"/>
    <cellStyle name="40 % - Accent3 2 5 5 3" xfId="17479"/>
    <cellStyle name="40 % - Accent3 2 5 6" xfId="4117"/>
    <cellStyle name="40 % - Accent3 2 5 6 2" xfId="10405"/>
    <cellStyle name="40 % - Accent3 2 5 6 2 2" xfId="24549"/>
    <cellStyle name="40 % - Accent3 2 5 6 3" xfId="18264"/>
    <cellStyle name="40 % - Accent3 2 5 7" xfId="4906"/>
    <cellStyle name="40 % - Accent3 2 5 7 2" xfId="11194"/>
    <cellStyle name="40 % - Accent3 2 5 7 2 2" xfId="25338"/>
    <cellStyle name="40 % - Accent3 2 5 7 3" xfId="19053"/>
    <cellStyle name="40 % - Accent3 2 5 8" xfId="5695"/>
    <cellStyle name="40 % - Accent3 2 5 8 2" xfId="11980"/>
    <cellStyle name="40 % - Accent3 2 5 8 2 2" xfId="26124"/>
    <cellStyle name="40 % - Accent3 2 5 8 3" xfId="19839"/>
    <cellStyle name="40 % - Accent3 2 5 9" xfId="6481"/>
    <cellStyle name="40 % - Accent3 2 5 9 2" xfId="12766"/>
    <cellStyle name="40 % - Accent3 2 5 9 2 2" xfId="26910"/>
    <cellStyle name="40 % - Accent3 2 5 9 3" xfId="20625"/>
    <cellStyle name="40 % - Accent3 2 6" xfId="205"/>
    <cellStyle name="40 % - Accent3 2 6 10" xfId="7293"/>
    <cellStyle name="40 % - Accent3 2 6 10 2" xfId="13578"/>
    <cellStyle name="40 % - Accent3 2 6 10 2 2" xfId="27722"/>
    <cellStyle name="40 % - Accent3 2 6 10 3" xfId="21437"/>
    <cellStyle name="40 % - Accent3 2 6 11" xfId="8078"/>
    <cellStyle name="40 % - Accent3 2 6 11 2" xfId="22222"/>
    <cellStyle name="40 % - Accent3 2 6 12" xfId="1790"/>
    <cellStyle name="40 % - Accent3 2 6 12 2" xfId="15937"/>
    <cellStyle name="40 % - Accent3 2 6 13" xfId="14365"/>
    <cellStyle name="40 % - Accent3 2 6 2" xfId="401"/>
    <cellStyle name="40 % - Accent3 2 6 2 10" xfId="8274"/>
    <cellStyle name="40 % - Accent3 2 6 2 10 2" xfId="22418"/>
    <cellStyle name="40 % - Accent3 2 6 2 11" xfId="1986"/>
    <cellStyle name="40 % - Accent3 2 6 2 11 2" xfId="16133"/>
    <cellStyle name="40 % - Accent3 2 6 2 12" xfId="14561"/>
    <cellStyle name="40 % - Accent3 2 6 2 2" xfId="798"/>
    <cellStyle name="40 % - Accent3 2 6 2 2 10" xfId="2378"/>
    <cellStyle name="40 % - Accent3 2 6 2 2 10 2" xfId="16525"/>
    <cellStyle name="40 % - Accent3 2 6 2 2 11" xfId="14953"/>
    <cellStyle name="40 % - Accent3 2 6 2 2 2" xfId="1588"/>
    <cellStyle name="40 % - Accent3 2 6 2 2 2 2" xfId="9451"/>
    <cellStyle name="40 % - Accent3 2 6 2 2 2 2 2" xfId="23595"/>
    <cellStyle name="40 % - Accent3 2 6 2 2 2 3" xfId="3163"/>
    <cellStyle name="40 % - Accent3 2 6 2 2 2 3 2" xfId="17310"/>
    <cellStyle name="40 % - Accent3 2 6 2 2 2 4" xfId="15738"/>
    <cellStyle name="40 % - Accent3 2 6 2 2 3" xfId="3948"/>
    <cellStyle name="40 % - Accent3 2 6 2 2 3 2" xfId="10236"/>
    <cellStyle name="40 % - Accent3 2 6 2 2 3 2 2" xfId="24380"/>
    <cellStyle name="40 % - Accent3 2 6 2 2 3 3" xfId="18095"/>
    <cellStyle name="40 % - Accent3 2 6 2 2 4" xfId="4733"/>
    <cellStyle name="40 % - Accent3 2 6 2 2 4 2" xfId="11021"/>
    <cellStyle name="40 % - Accent3 2 6 2 2 4 2 2" xfId="25165"/>
    <cellStyle name="40 % - Accent3 2 6 2 2 4 3" xfId="18880"/>
    <cellStyle name="40 % - Accent3 2 6 2 2 5" xfId="5522"/>
    <cellStyle name="40 % - Accent3 2 6 2 2 5 2" xfId="11810"/>
    <cellStyle name="40 % - Accent3 2 6 2 2 5 2 2" xfId="25954"/>
    <cellStyle name="40 % - Accent3 2 6 2 2 5 3" xfId="19669"/>
    <cellStyle name="40 % - Accent3 2 6 2 2 6" xfId="6311"/>
    <cellStyle name="40 % - Accent3 2 6 2 2 6 2" xfId="12596"/>
    <cellStyle name="40 % - Accent3 2 6 2 2 6 2 2" xfId="26740"/>
    <cellStyle name="40 % - Accent3 2 6 2 2 6 3" xfId="20455"/>
    <cellStyle name="40 % - Accent3 2 6 2 2 7" xfId="7097"/>
    <cellStyle name="40 % - Accent3 2 6 2 2 7 2" xfId="13382"/>
    <cellStyle name="40 % - Accent3 2 6 2 2 7 2 2" xfId="27526"/>
    <cellStyle name="40 % - Accent3 2 6 2 2 7 3" xfId="21241"/>
    <cellStyle name="40 % - Accent3 2 6 2 2 8" xfId="7881"/>
    <cellStyle name="40 % - Accent3 2 6 2 2 8 2" xfId="14166"/>
    <cellStyle name="40 % - Accent3 2 6 2 2 8 2 2" xfId="28310"/>
    <cellStyle name="40 % - Accent3 2 6 2 2 8 3" xfId="22025"/>
    <cellStyle name="40 % - Accent3 2 6 2 2 9" xfId="8666"/>
    <cellStyle name="40 % - Accent3 2 6 2 2 9 2" xfId="22810"/>
    <cellStyle name="40 % - Accent3 2 6 2 3" xfId="1196"/>
    <cellStyle name="40 % - Accent3 2 6 2 3 2" xfId="9059"/>
    <cellStyle name="40 % - Accent3 2 6 2 3 2 2" xfId="23203"/>
    <cellStyle name="40 % - Accent3 2 6 2 3 3" xfId="2771"/>
    <cellStyle name="40 % - Accent3 2 6 2 3 3 2" xfId="16918"/>
    <cellStyle name="40 % - Accent3 2 6 2 3 4" xfId="15346"/>
    <cellStyle name="40 % - Accent3 2 6 2 4" xfId="3556"/>
    <cellStyle name="40 % - Accent3 2 6 2 4 2" xfId="9844"/>
    <cellStyle name="40 % - Accent3 2 6 2 4 2 2" xfId="23988"/>
    <cellStyle name="40 % - Accent3 2 6 2 4 3" xfId="17703"/>
    <cellStyle name="40 % - Accent3 2 6 2 5" xfId="4341"/>
    <cellStyle name="40 % - Accent3 2 6 2 5 2" xfId="10629"/>
    <cellStyle name="40 % - Accent3 2 6 2 5 2 2" xfId="24773"/>
    <cellStyle name="40 % - Accent3 2 6 2 5 3" xfId="18488"/>
    <cellStyle name="40 % - Accent3 2 6 2 6" xfId="5130"/>
    <cellStyle name="40 % - Accent3 2 6 2 6 2" xfId="11418"/>
    <cellStyle name="40 % - Accent3 2 6 2 6 2 2" xfId="25562"/>
    <cellStyle name="40 % - Accent3 2 6 2 6 3" xfId="19277"/>
    <cellStyle name="40 % - Accent3 2 6 2 7" xfId="5919"/>
    <cellStyle name="40 % - Accent3 2 6 2 7 2" xfId="12204"/>
    <cellStyle name="40 % - Accent3 2 6 2 7 2 2" xfId="26348"/>
    <cellStyle name="40 % - Accent3 2 6 2 7 3" xfId="20063"/>
    <cellStyle name="40 % - Accent3 2 6 2 8" xfId="6705"/>
    <cellStyle name="40 % - Accent3 2 6 2 8 2" xfId="12990"/>
    <cellStyle name="40 % - Accent3 2 6 2 8 2 2" xfId="27134"/>
    <cellStyle name="40 % - Accent3 2 6 2 8 3" xfId="20849"/>
    <cellStyle name="40 % - Accent3 2 6 2 9" xfId="7489"/>
    <cellStyle name="40 % - Accent3 2 6 2 9 2" xfId="13774"/>
    <cellStyle name="40 % - Accent3 2 6 2 9 2 2" xfId="27918"/>
    <cellStyle name="40 % - Accent3 2 6 2 9 3" xfId="21633"/>
    <cellStyle name="40 % - Accent3 2 6 3" xfId="602"/>
    <cellStyle name="40 % - Accent3 2 6 3 10" xfId="2182"/>
    <cellStyle name="40 % - Accent3 2 6 3 10 2" xfId="16329"/>
    <cellStyle name="40 % - Accent3 2 6 3 11" xfId="14757"/>
    <cellStyle name="40 % - Accent3 2 6 3 2" xfId="1392"/>
    <cellStyle name="40 % - Accent3 2 6 3 2 2" xfId="9255"/>
    <cellStyle name="40 % - Accent3 2 6 3 2 2 2" xfId="23399"/>
    <cellStyle name="40 % - Accent3 2 6 3 2 3" xfId="2967"/>
    <cellStyle name="40 % - Accent3 2 6 3 2 3 2" xfId="17114"/>
    <cellStyle name="40 % - Accent3 2 6 3 2 4" xfId="15542"/>
    <cellStyle name="40 % - Accent3 2 6 3 3" xfId="3752"/>
    <cellStyle name="40 % - Accent3 2 6 3 3 2" xfId="10040"/>
    <cellStyle name="40 % - Accent3 2 6 3 3 2 2" xfId="24184"/>
    <cellStyle name="40 % - Accent3 2 6 3 3 3" xfId="17899"/>
    <cellStyle name="40 % - Accent3 2 6 3 4" xfId="4537"/>
    <cellStyle name="40 % - Accent3 2 6 3 4 2" xfId="10825"/>
    <cellStyle name="40 % - Accent3 2 6 3 4 2 2" xfId="24969"/>
    <cellStyle name="40 % - Accent3 2 6 3 4 3" xfId="18684"/>
    <cellStyle name="40 % - Accent3 2 6 3 5" xfId="5326"/>
    <cellStyle name="40 % - Accent3 2 6 3 5 2" xfId="11614"/>
    <cellStyle name="40 % - Accent3 2 6 3 5 2 2" xfId="25758"/>
    <cellStyle name="40 % - Accent3 2 6 3 5 3" xfId="19473"/>
    <cellStyle name="40 % - Accent3 2 6 3 6" xfId="6115"/>
    <cellStyle name="40 % - Accent3 2 6 3 6 2" xfId="12400"/>
    <cellStyle name="40 % - Accent3 2 6 3 6 2 2" xfId="26544"/>
    <cellStyle name="40 % - Accent3 2 6 3 6 3" xfId="20259"/>
    <cellStyle name="40 % - Accent3 2 6 3 7" xfId="6901"/>
    <cellStyle name="40 % - Accent3 2 6 3 7 2" xfId="13186"/>
    <cellStyle name="40 % - Accent3 2 6 3 7 2 2" xfId="27330"/>
    <cellStyle name="40 % - Accent3 2 6 3 7 3" xfId="21045"/>
    <cellStyle name="40 % - Accent3 2 6 3 8" xfId="7685"/>
    <cellStyle name="40 % - Accent3 2 6 3 8 2" xfId="13970"/>
    <cellStyle name="40 % - Accent3 2 6 3 8 2 2" xfId="28114"/>
    <cellStyle name="40 % - Accent3 2 6 3 8 3" xfId="21829"/>
    <cellStyle name="40 % - Accent3 2 6 3 9" xfId="8470"/>
    <cellStyle name="40 % - Accent3 2 6 3 9 2" xfId="22614"/>
    <cellStyle name="40 % - Accent3 2 6 4" xfId="1000"/>
    <cellStyle name="40 % - Accent3 2 6 4 2" xfId="8863"/>
    <cellStyle name="40 % - Accent3 2 6 4 2 2" xfId="23007"/>
    <cellStyle name="40 % - Accent3 2 6 4 3" xfId="2575"/>
    <cellStyle name="40 % - Accent3 2 6 4 3 2" xfId="16722"/>
    <cellStyle name="40 % - Accent3 2 6 4 4" xfId="15150"/>
    <cellStyle name="40 % - Accent3 2 6 5" xfId="3360"/>
    <cellStyle name="40 % - Accent3 2 6 5 2" xfId="9648"/>
    <cellStyle name="40 % - Accent3 2 6 5 2 2" xfId="23792"/>
    <cellStyle name="40 % - Accent3 2 6 5 3" xfId="17507"/>
    <cellStyle name="40 % - Accent3 2 6 6" xfId="4145"/>
    <cellStyle name="40 % - Accent3 2 6 6 2" xfId="10433"/>
    <cellStyle name="40 % - Accent3 2 6 6 2 2" xfId="24577"/>
    <cellStyle name="40 % - Accent3 2 6 6 3" xfId="18292"/>
    <cellStyle name="40 % - Accent3 2 6 7" xfId="4934"/>
    <cellStyle name="40 % - Accent3 2 6 7 2" xfId="11222"/>
    <cellStyle name="40 % - Accent3 2 6 7 2 2" xfId="25366"/>
    <cellStyle name="40 % - Accent3 2 6 7 3" xfId="19081"/>
    <cellStyle name="40 % - Accent3 2 6 8" xfId="5723"/>
    <cellStyle name="40 % - Accent3 2 6 8 2" xfId="12008"/>
    <cellStyle name="40 % - Accent3 2 6 8 2 2" xfId="26152"/>
    <cellStyle name="40 % - Accent3 2 6 8 3" xfId="19867"/>
    <cellStyle name="40 % - Accent3 2 6 9" xfId="6509"/>
    <cellStyle name="40 % - Accent3 2 6 9 2" xfId="12794"/>
    <cellStyle name="40 % - Accent3 2 6 9 2 2" xfId="26938"/>
    <cellStyle name="40 % - Accent3 2 6 9 3" xfId="20653"/>
    <cellStyle name="40 % - Accent3 2 7" xfId="233"/>
    <cellStyle name="40 % - Accent3 2 7 10" xfId="7321"/>
    <cellStyle name="40 % - Accent3 2 7 10 2" xfId="13606"/>
    <cellStyle name="40 % - Accent3 2 7 10 2 2" xfId="27750"/>
    <cellStyle name="40 % - Accent3 2 7 10 3" xfId="21465"/>
    <cellStyle name="40 % - Accent3 2 7 11" xfId="8106"/>
    <cellStyle name="40 % - Accent3 2 7 11 2" xfId="22250"/>
    <cellStyle name="40 % - Accent3 2 7 12" xfId="1818"/>
    <cellStyle name="40 % - Accent3 2 7 12 2" xfId="15965"/>
    <cellStyle name="40 % - Accent3 2 7 13" xfId="14393"/>
    <cellStyle name="40 % - Accent3 2 7 2" xfId="429"/>
    <cellStyle name="40 % - Accent3 2 7 2 10" xfId="8302"/>
    <cellStyle name="40 % - Accent3 2 7 2 10 2" xfId="22446"/>
    <cellStyle name="40 % - Accent3 2 7 2 11" xfId="2014"/>
    <cellStyle name="40 % - Accent3 2 7 2 11 2" xfId="16161"/>
    <cellStyle name="40 % - Accent3 2 7 2 12" xfId="14589"/>
    <cellStyle name="40 % - Accent3 2 7 2 2" xfId="826"/>
    <cellStyle name="40 % - Accent3 2 7 2 2 10" xfId="2406"/>
    <cellStyle name="40 % - Accent3 2 7 2 2 10 2" xfId="16553"/>
    <cellStyle name="40 % - Accent3 2 7 2 2 11" xfId="14981"/>
    <cellStyle name="40 % - Accent3 2 7 2 2 2" xfId="1616"/>
    <cellStyle name="40 % - Accent3 2 7 2 2 2 2" xfId="9479"/>
    <cellStyle name="40 % - Accent3 2 7 2 2 2 2 2" xfId="23623"/>
    <cellStyle name="40 % - Accent3 2 7 2 2 2 3" xfId="3191"/>
    <cellStyle name="40 % - Accent3 2 7 2 2 2 3 2" xfId="17338"/>
    <cellStyle name="40 % - Accent3 2 7 2 2 2 4" xfId="15766"/>
    <cellStyle name="40 % - Accent3 2 7 2 2 3" xfId="3976"/>
    <cellStyle name="40 % - Accent3 2 7 2 2 3 2" xfId="10264"/>
    <cellStyle name="40 % - Accent3 2 7 2 2 3 2 2" xfId="24408"/>
    <cellStyle name="40 % - Accent3 2 7 2 2 3 3" xfId="18123"/>
    <cellStyle name="40 % - Accent3 2 7 2 2 4" xfId="4761"/>
    <cellStyle name="40 % - Accent3 2 7 2 2 4 2" xfId="11049"/>
    <cellStyle name="40 % - Accent3 2 7 2 2 4 2 2" xfId="25193"/>
    <cellStyle name="40 % - Accent3 2 7 2 2 4 3" xfId="18908"/>
    <cellStyle name="40 % - Accent3 2 7 2 2 5" xfId="5550"/>
    <cellStyle name="40 % - Accent3 2 7 2 2 5 2" xfId="11838"/>
    <cellStyle name="40 % - Accent3 2 7 2 2 5 2 2" xfId="25982"/>
    <cellStyle name="40 % - Accent3 2 7 2 2 5 3" xfId="19697"/>
    <cellStyle name="40 % - Accent3 2 7 2 2 6" xfId="6339"/>
    <cellStyle name="40 % - Accent3 2 7 2 2 6 2" xfId="12624"/>
    <cellStyle name="40 % - Accent3 2 7 2 2 6 2 2" xfId="26768"/>
    <cellStyle name="40 % - Accent3 2 7 2 2 6 3" xfId="20483"/>
    <cellStyle name="40 % - Accent3 2 7 2 2 7" xfId="7125"/>
    <cellStyle name="40 % - Accent3 2 7 2 2 7 2" xfId="13410"/>
    <cellStyle name="40 % - Accent3 2 7 2 2 7 2 2" xfId="27554"/>
    <cellStyle name="40 % - Accent3 2 7 2 2 7 3" xfId="21269"/>
    <cellStyle name="40 % - Accent3 2 7 2 2 8" xfId="7909"/>
    <cellStyle name="40 % - Accent3 2 7 2 2 8 2" xfId="14194"/>
    <cellStyle name="40 % - Accent3 2 7 2 2 8 2 2" xfId="28338"/>
    <cellStyle name="40 % - Accent3 2 7 2 2 8 3" xfId="22053"/>
    <cellStyle name="40 % - Accent3 2 7 2 2 9" xfId="8694"/>
    <cellStyle name="40 % - Accent3 2 7 2 2 9 2" xfId="22838"/>
    <cellStyle name="40 % - Accent3 2 7 2 3" xfId="1224"/>
    <cellStyle name="40 % - Accent3 2 7 2 3 2" xfId="9087"/>
    <cellStyle name="40 % - Accent3 2 7 2 3 2 2" xfId="23231"/>
    <cellStyle name="40 % - Accent3 2 7 2 3 3" xfId="2799"/>
    <cellStyle name="40 % - Accent3 2 7 2 3 3 2" xfId="16946"/>
    <cellStyle name="40 % - Accent3 2 7 2 3 4" xfId="15374"/>
    <cellStyle name="40 % - Accent3 2 7 2 4" xfId="3584"/>
    <cellStyle name="40 % - Accent3 2 7 2 4 2" xfId="9872"/>
    <cellStyle name="40 % - Accent3 2 7 2 4 2 2" xfId="24016"/>
    <cellStyle name="40 % - Accent3 2 7 2 4 3" xfId="17731"/>
    <cellStyle name="40 % - Accent3 2 7 2 5" xfId="4369"/>
    <cellStyle name="40 % - Accent3 2 7 2 5 2" xfId="10657"/>
    <cellStyle name="40 % - Accent3 2 7 2 5 2 2" xfId="24801"/>
    <cellStyle name="40 % - Accent3 2 7 2 5 3" xfId="18516"/>
    <cellStyle name="40 % - Accent3 2 7 2 6" xfId="5158"/>
    <cellStyle name="40 % - Accent3 2 7 2 6 2" xfId="11446"/>
    <cellStyle name="40 % - Accent3 2 7 2 6 2 2" xfId="25590"/>
    <cellStyle name="40 % - Accent3 2 7 2 6 3" xfId="19305"/>
    <cellStyle name="40 % - Accent3 2 7 2 7" xfId="5947"/>
    <cellStyle name="40 % - Accent3 2 7 2 7 2" xfId="12232"/>
    <cellStyle name="40 % - Accent3 2 7 2 7 2 2" xfId="26376"/>
    <cellStyle name="40 % - Accent3 2 7 2 7 3" xfId="20091"/>
    <cellStyle name="40 % - Accent3 2 7 2 8" xfId="6733"/>
    <cellStyle name="40 % - Accent3 2 7 2 8 2" xfId="13018"/>
    <cellStyle name="40 % - Accent3 2 7 2 8 2 2" xfId="27162"/>
    <cellStyle name="40 % - Accent3 2 7 2 8 3" xfId="20877"/>
    <cellStyle name="40 % - Accent3 2 7 2 9" xfId="7517"/>
    <cellStyle name="40 % - Accent3 2 7 2 9 2" xfId="13802"/>
    <cellStyle name="40 % - Accent3 2 7 2 9 2 2" xfId="27946"/>
    <cellStyle name="40 % - Accent3 2 7 2 9 3" xfId="21661"/>
    <cellStyle name="40 % - Accent3 2 7 3" xfId="630"/>
    <cellStyle name="40 % - Accent3 2 7 3 10" xfId="2210"/>
    <cellStyle name="40 % - Accent3 2 7 3 10 2" xfId="16357"/>
    <cellStyle name="40 % - Accent3 2 7 3 11" xfId="14785"/>
    <cellStyle name="40 % - Accent3 2 7 3 2" xfId="1420"/>
    <cellStyle name="40 % - Accent3 2 7 3 2 2" xfId="9283"/>
    <cellStyle name="40 % - Accent3 2 7 3 2 2 2" xfId="23427"/>
    <cellStyle name="40 % - Accent3 2 7 3 2 3" xfId="2995"/>
    <cellStyle name="40 % - Accent3 2 7 3 2 3 2" xfId="17142"/>
    <cellStyle name="40 % - Accent3 2 7 3 2 4" xfId="15570"/>
    <cellStyle name="40 % - Accent3 2 7 3 3" xfId="3780"/>
    <cellStyle name="40 % - Accent3 2 7 3 3 2" xfId="10068"/>
    <cellStyle name="40 % - Accent3 2 7 3 3 2 2" xfId="24212"/>
    <cellStyle name="40 % - Accent3 2 7 3 3 3" xfId="17927"/>
    <cellStyle name="40 % - Accent3 2 7 3 4" xfId="4565"/>
    <cellStyle name="40 % - Accent3 2 7 3 4 2" xfId="10853"/>
    <cellStyle name="40 % - Accent3 2 7 3 4 2 2" xfId="24997"/>
    <cellStyle name="40 % - Accent3 2 7 3 4 3" xfId="18712"/>
    <cellStyle name="40 % - Accent3 2 7 3 5" xfId="5354"/>
    <cellStyle name="40 % - Accent3 2 7 3 5 2" xfId="11642"/>
    <cellStyle name="40 % - Accent3 2 7 3 5 2 2" xfId="25786"/>
    <cellStyle name="40 % - Accent3 2 7 3 5 3" xfId="19501"/>
    <cellStyle name="40 % - Accent3 2 7 3 6" xfId="6143"/>
    <cellStyle name="40 % - Accent3 2 7 3 6 2" xfId="12428"/>
    <cellStyle name="40 % - Accent3 2 7 3 6 2 2" xfId="26572"/>
    <cellStyle name="40 % - Accent3 2 7 3 6 3" xfId="20287"/>
    <cellStyle name="40 % - Accent3 2 7 3 7" xfId="6929"/>
    <cellStyle name="40 % - Accent3 2 7 3 7 2" xfId="13214"/>
    <cellStyle name="40 % - Accent3 2 7 3 7 2 2" xfId="27358"/>
    <cellStyle name="40 % - Accent3 2 7 3 7 3" xfId="21073"/>
    <cellStyle name="40 % - Accent3 2 7 3 8" xfId="7713"/>
    <cellStyle name="40 % - Accent3 2 7 3 8 2" xfId="13998"/>
    <cellStyle name="40 % - Accent3 2 7 3 8 2 2" xfId="28142"/>
    <cellStyle name="40 % - Accent3 2 7 3 8 3" xfId="21857"/>
    <cellStyle name="40 % - Accent3 2 7 3 9" xfId="8498"/>
    <cellStyle name="40 % - Accent3 2 7 3 9 2" xfId="22642"/>
    <cellStyle name="40 % - Accent3 2 7 4" xfId="1028"/>
    <cellStyle name="40 % - Accent3 2 7 4 2" xfId="8891"/>
    <cellStyle name="40 % - Accent3 2 7 4 2 2" xfId="23035"/>
    <cellStyle name="40 % - Accent3 2 7 4 3" xfId="2603"/>
    <cellStyle name="40 % - Accent3 2 7 4 3 2" xfId="16750"/>
    <cellStyle name="40 % - Accent3 2 7 4 4" xfId="15178"/>
    <cellStyle name="40 % - Accent3 2 7 5" xfId="3388"/>
    <cellStyle name="40 % - Accent3 2 7 5 2" xfId="9676"/>
    <cellStyle name="40 % - Accent3 2 7 5 2 2" xfId="23820"/>
    <cellStyle name="40 % - Accent3 2 7 5 3" xfId="17535"/>
    <cellStyle name="40 % - Accent3 2 7 6" xfId="4173"/>
    <cellStyle name="40 % - Accent3 2 7 6 2" xfId="10461"/>
    <cellStyle name="40 % - Accent3 2 7 6 2 2" xfId="24605"/>
    <cellStyle name="40 % - Accent3 2 7 6 3" xfId="18320"/>
    <cellStyle name="40 % - Accent3 2 7 7" xfId="4962"/>
    <cellStyle name="40 % - Accent3 2 7 7 2" xfId="11250"/>
    <cellStyle name="40 % - Accent3 2 7 7 2 2" xfId="25394"/>
    <cellStyle name="40 % - Accent3 2 7 7 3" xfId="19109"/>
    <cellStyle name="40 % - Accent3 2 7 8" xfId="5751"/>
    <cellStyle name="40 % - Accent3 2 7 8 2" xfId="12036"/>
    <cellStyle name="40 % - Accent3 2 7 8 2 2" xfId="26180"/>
    <cellStyle name="40 % - Accent3 2 7 8 3" xfId="19895"/>
    <cellStyle name="40 % - Accent3 2 7 9" xfId="6537"/>
    <cellStyle name="40 % - Accent3 2 7 9 2" xfId="12822"/>
    <cellStyle name="40 % - Accent3 2 7 9 2 2" xfId="26966"/>
    <cellStyle name="40 % - Accent3 2 7 9 3" xfId="20681"/>
    <cellStyle name="40 % - Accent3 2 8" xfId="261"/>
    <cellStyle name="40 % - Accent3 2 8 10" xfId="7349"/>
    <cellStyle name="40 % - Accent3 2 8 10 2" xfId="13634"/>
    <cellStyle name="40 % - Accent3 2 8 10 2 2" xfId="27778"/>
    <cellStyle name="40 % - Accent3 2 8 10 3" xfId="21493"/>
    <cellStyle name="40 % - Accent3 2 8 11" xfId="8134"/>
    <cellStyle name="40 % - Accent3 2 8 11 2" xfId="22278"/>
    <cellStyle name="40 % - Accent3 2 8 12" xfId="1846"/>
    <cellStyle name="40 % - Accent3 2 8 12 2" xfId="15993"/>
    <cellStyle name="40 % - Accent3 2 8 13" xfId="14421"/>
    <cellStyle name="40 % - Accent3 2 8 2" xfId="457"/>
    <cellStyle name="40 % - Accent3 2 8 2 10" xfId="8330"/>
    <cellStyle name="40 % - Accent3 2 8 2 10 2" xfId="22474"/>
    <cellStyle name="40 % - Accent3 2 8 2 11" xfId="2042"/>
    <cellStyle name="40 % - Accent3 2 8 2 11 2" xfId="16189"/>
    <cellStyle name="40 % - Accent3 2 8 2 12" xfId="14617"/>
    <cellStyle name="40 % - Accent3 2 8 2 2" xfId="854"/>
    <cellStyle name="40 % - Accent3 2 8 2 2 10" xfId="2434"/>
    <cellStyle name="40 % - Accent3 2 8 2 2 10 2" xfId="16581"/>
    <cellStyle name="40 % - Accent3 2 8 2 2 11" xfId="15009"/>
    <cellStyle name="40 % - Accent3 2 8 2 2 2" xfId="1644"/>
    <cellStyle name="40 % - Accent3 2 8 2 2 2 2" xfId="9507"/>
    <cellStyle name="40 % - Accent3 2 8 2 2 2 2 2" xfId="23651"/>
    <cellStyle name="40 % - Accent3 2 8 2 2 2 3" xfId="3219"/>
    <cellStyle name="40 % - Accent3 2 8 2 2 2 3 2" xfId="17366"/>
    <cellStyle name="40 % - Accent3 2 8 2 2 2 4" xfId="15794"/>
    <cellStyle name="40 % - Accent3 2 8 2 2 3" xfId="4004"/>
    <cellStyle name="40 % - Accent3 2 8 2 2 3 2" xfId="10292"/>
    <cellStyle name="40 % - Accent3 2 8 2 2 3 2 2" xfId="24436"/>
    <cellStyle name="40 % - Accent3 2 8 2 2 3 3" xfId="18151"/>
    <cellStyle name="40 % - Accent3 2 8 2 2 4" xfId="4789"/>
    <cellStyle name="40 % - Accent3 2 8 2 2 4 2" xfId="11077"/>
    <cellStyle name="40 % - Accent3 2 8 2 2 4 2 2" xfId="25221"/>
    <cellStyle name="40 % - Accent3 2 8 2 2 4 3" xfId="18936"/>
    <cellStyle name="40 % - Accent3 2 8 2 2 5" xfId="5578"/>
    <cellStyle name="40 % - Accent3 2 8 2 2 5 2" xfId="11866"/>
    <cellStyle name="40 % - Accent3 2 8 2 2 5 2 2" xfId="26010"/>
    <cellStyle name="40 % - Accent3 2 8 2 2 5 3" xfId="19725"/>
    <cellStyle name="40 % - Accent3 2 8 2 2 6" xfId="6367"/>
    <cellStyle name="40 % - Accent3 2 8 2 2 6 2" xfId="12652"/>
    <cellStyle name="40 % - Accent3 2 8 2 2 6 2 2" xfId="26796"/>
    <cellStyle name="40 % - Accent3 2 8 2 2 6 3" xfId="20511"/>
    <cellStyle name="40 % - Accent3 2 8 2 2 7" xfId="7153"/>
    <cellStyle name="40 % - Accent3 2 8 2 2 7 2" xfId="13438"/>
    <cellStyle name="40 % - Accent3 2 8 2 2 7 2 2" xfId="27582"/>
    <cellStyle name="40 % - Accent3 2 8 2 2 7 3" xfId="21297"/>
    <cellStyle name="40 % - Accent3 2 8 2 2 8" xfId="7937"/>
    <cellStyle name="40 % - Accent3 2 8 2 2 8 2" xfId="14222"/>
    <cellStyle name="40 % - Accent3 2 8 2 2 8 2 2" xfId="28366"/>
    <cellStyle name="40 % - Accent3 2 8 2 2 8 3" xfId="22081"/>
    <cellStyle name="40 % - Accent3 2 8 2 2 9" xfId="8722"/>
    <cellStyle name="40 % - Accent3 2 8 2 2 9 2" xfId="22866"/>
    <cellStyle name="40 % - Accent3 2 8 2 3" xfId="1252"/>
    <cellStyle name="40 % - Accent3 2 8 2 3 2" xfId="9115"/>
    <cellStyle name="40 % - Accent3 2 8 2 3 2 2" xfId="23259"/>
    <cellStyle name="40 % - Accent3 2 8 2 3 3" xfId="2827"/>
    <cellStyle name="40 % - Accent3 2 8 2 3 3 2" xfId="16974"/>
    <cellStyle name="40 % - Accent3 2 8 2 3 4" xfId="15402"/>
    <cellStyle name="40 % - Accent3 2 8 2 4" xfId="3612"/>
    <cellStyle name="40 % - Accent3 2 8 2 4 2" xfId="9900"/>
    <cellStyle name="40 % - Accent3 2 8 2 4 2 2" xfId="24044"/>
    <cellStyle name="40 % - Accent3 2 8 2 4 3" xfId="17759"/>
    <cellStyle name="40 % - Accent3 2 8 2 5" xfId="4397"/>
    <cellStyle name="40 % - Accent3 2 8 2 5 2" xfId="10685"/>
    <cellStyle name="40 % - Accent3 2 8 2 5 2 2" xfId="24829"/>
    <cellStyle name="40 % - Accent3 2 8 2 5 3" xfId="18544"/>
    <cellStyle name="40 % - Accent3 2 8 2 6" xfId="5186"/>
    <cellStyle name="40 % - Accent3 2 8 2 6 2" xfId="11474"/>
    <cellStyle name="40 % - Accent3 2 8 2 6 2 2" xfId="25618"/>
    <cellStyle name="40 % - Accent3 2 8 2 6 3" xfId="19333"/>
    <cellStyle name="40 % - Accent3 2 8 2 7" xfId="5975"/>
    <cellStyle name="40 % - Accent3 2 8 2 7 2" xfId="12260"/>
    <cellStyle name="40 % - Accent3 2 8 2 7 2 2" xfId="26404"/>
    <cellStyle name="40 % - Accent3 2 8 2 7 3" xfId="20119"/>
    <cellStyle name="40 % - Accent3 2 8 2 8" xfId="6761"/>
    <cellStyle name="40 % - Accent3 2 8 2 8 2" xfId="13046"/>
    <cellStyle name="40 % - Accent3 2 8 2 8 2 2" xfId="27190"/>
    <cellStyle name="40 % - Accent3 2 8 2 8 3" xfId="20905"/>
    <cellStyle name="40 % - Accent3 2 8 2 9" xfId="7545"/>
    <cellStyle name="40 % - Accent3 2 8 2 9 2" xfId="13830"/>
    <cellStyle name="40 % - Accent3 2 8 2 9 2 2" xfId="27974"/>
    <cellStyle name="40 % - Accent3 2 8 2 9 3" xfId="21689"/>
    <cellStyle name="40 % - Accent3 2 8 3" xfId="658"/>
    <cellStyle name="40 % - Accent3 2 8 3 10" xfId="2238"/>
    <cellStyle name="40 % - Accent3 2 8 3 10 2" xfId="16385"/>
    <cellStyle name="40 % - Accent3 2 8 3 11" xfId="14813"/>
    <cellStyle name="40 % - Accent3 2 8 3 2" xfId="1448"/>
    <cellStyle name="40 % - Accent3 2 8 3 2 2" xfId="9311"/>
    <cellStyle name="40 % - Accent3 2 8 3 2 2 2" xfId="23455"/>
    <cellStyle name="40 % - Accent3 2 8 3 2 3" xfId="3023"/>
    <cellStyle name="40 % - Accent3 2 8 3 2 3 2" xfId="17170"/>
    <cellStyle name="40 % - Accent3 2 8 3 2 4" xfId="15598"/>
    <cellStyle name="40 % - Accent3 2 8 3 3" xfId="3808"/>
    <cellStyle name="40 % - Accent3 2 8 3 3 2" xfId="10096"/>
    <cellStyle name="40 % - Accent3 2 8 3 3 2 2" xfId="24240"/>
    <cellStyle name="40 % - Accent3 2 8 3 3 3" xfId="17955"/>
    <cellStyle name="40 % - Accent3 2 8 3 4" xfId="4593"/>
    <cellStyle name="40 % - Accent3 2 8 3 4 2" xfId="10881"/>
    <cellStyle name="40 % - Accent3 2 8 3 4 2 2" xfId="25025"/>
    <cellStyle name="40 % - Accent3 2 8 3 4 3" xfId="18740"/>
    <cellStyle name="40 % - Accent3 2 8 3 5" xfId="5382"/>
    <cellStyle name="40 % - Accent3 2 8 3 5 2" xfId="11670"/>
    <cellStyle name="40 % - Accent3 2 8 3 5 2 2" xfId="25814"/>
    <cellStyle name="40 % - Accent3 2 8 3 5 3" xfId="19529"/>
    <cellStyle name="40 % - Accent3 2 8 3 6" xfId="6171"/>
    <cellStyle name="40 % - Accent3 2 8 3 6 2" xfId="12456"/>
    <cellStyle name="40 % - Accent3 2 8 3 6 2 2" xfId="26600"/>
    <cellStyle name="40 % - Accent3 2 8 3 6 3" xfId="20315"/>
    <cellStyle name="40 % - Accent3 2 8 3 7" xfId="6957"/>
    <cellStyle name="40 % - Accent3 2 8 3 7 2" xfId="13242"/>
    <cellStyle name="40 % - Accent3 2 8 3 7 2 2" xfId="27386"/>
    <cellStyle name="40 % - Accent3 2 8 3 7 3" xfId="21101"/>
    <cellStyle name="40 % - Accent3 2 8 3 8" xfId="7741"/>
    <cellStyle name="40 % - Accent3 2 8 3 8 2" xfId="14026"/>
    <cellStyle name="40 % - Accent3 2 8 3 8 2 2" xfId="28170"/>
    <cellStyle name="40 % - Accent3 2 8 3 8 3" xfId="21885"/>
    <cellStyle name="40 % - Accent3 2 8 3 9" xfId="8526"/>
    <cellStyle name="40 % - Accent3 2 8 3 9 2" xfId="22670"/>
    <cellStyle name="40 % - Accent3 2 8 4" xfId="1056"/>
    <cellStyle name="40 % - Accent3 2 8 4 2" xfId="8919"/>
    <cellStyle name="40 % - Accent3 2 8 4 2 2" xfId="23063"/>
    <cellStyle name="40 % - Accent3 2 8 4 3" xfId="2631"/>
    <cellStyle name="40 % - Accent3 2 8 4 3 2" xfId="16778"/>
    <cellStyle name="40 % - Accent3 2 8 4 4" xfId="15206"/>
    <cellStyle name="40 % - Accent3 2 8 5" xfId="3416"/>
    <cellStyle name="40 % - Accent3 2 8 5 2" xfId="9704"/>
    <cellStyle name="40 % - Accent3 2 8 5 2 2" xfId="23848"/>
    <cellStyle name="40 % - Accent3 2 8 5 3" xfId="17563"/>
    <cellStyle name="40 % - Accent3 2 8 6" xfId="4201"/>
    <cellStyle name="40 % - Accent3 2 8 6 2" xfId="10489"/>
    <cellStyle name="40 % - Accent3 2 8 6 2 2" xfId="24633"/>
    <cellStyle name="40 % - Accent3 2 8 6 3" xfId="18348"/>
    <cellStyle name="40 % - Accent3 2 8 7" xfId="4990"/>
    <cellStyle name="40 % - Accent3 2 8 7 2" xfId="11278"/>
    <cellStyle name="40 % - Accent3 2 8 7 2 2" xfId="25422"/>
    <cellStyle name="40 % - Accent3 2 8 7 3" xfId="19137"/>
    <cellStyle name="40 % - Accent3 2 8 8" xfId="5779"/>
    <cellStyle name="40 % - Accent3 2 8 8 2" xfId="12064"/>
    <cellStyle name="40 % - Accent3 2 8 8 2 2" xfId="26208"/>
    <cellStyle name="40 % - Accent3 2 8 8 3" xfId="19923"/>
    <cellStyle name="40 % - Accent3 2 8 9" xfId="6565"/>
    <cellStyle name="40 % - Accent3 2 8 9 2" xfId="12850"/>
    <cellStyle name="40 % - Accent3 2 8 9 2 2" xfId="26994"/>
    <cellStyle name="40 % - Accent3 2 8 9 3" xfId="20709"/>
    <cellStyle name="40 % - Accent3 2 9" xfId="289"/>
    <cellStyle name="40 % - Accent3 2 9 10" xfId="8162"/>
    <cellStyle name="40 % - Accent3 2 9 10 2" xfId="22306"/>
    <cellStyle name="40 % - Accent3 2 9 11" xfId="1874"/>
    <cellStyle name="40 % - Accent3 2 9 11 2" xfId="16021"/>
    <cellStyle name="40 % - Accent3 2 9 12" xfId="14449"/>
    <cellStyle name="40 % - Accent3 2 9 2" xfId="686"/>
    <cellStyle name="40 % - Accent3 2 9 2 10" xfId="2266"/>
    <cellStyle name="40 % - Accent3 2 9 2 10 2" xfId="16413"/>
    <cellStyle name="40 % - Accent3 2 9 2 11" xfId="14841"/>
    <cellStyle name="40 % - Accent3 2 9 2 2" xfId="1476"/>
    <cellStyle name="40 % - Accent3 2 9 2 2 2" xfId="9339"/>
    <cellStyle name="40 % - Accent3 2 9 2 2 2 2" xfId="23483"/>
    <cellStyle name="40 % - Accent3 2 9 2 2 3" xfId="3051"/>
    <cellStyle name="40 % - Accent3 2 9 2 2 3 2" xfId="17198"/>
    <cellStyle name="40 % - Accent3 2 9 2 2 4" xfId="15626"/>
    <cellStyle name="40 % - Accent3 2 9 2 3" xfId="3836"/>
    <cellStyle name="40 % - Accent3 2 9 2 3 2" xfId="10124"/>
    <cellStyle name="40 % - Accent3 2 9 2 3 2 2" xfId="24268"/>
    <cellStyle name="40 % - Accent3 2 9 2 3 3" xfId="17983"/>
    <cellStyle name="40 % - Accent3 2 9 2 4" xfId="4621"/>
    <cellStyle name="40 % - Accent3 2 9 2 4 2" xfId="10909"/>
    <cellStyle name="40 % - Accent3 2 9 2 4 2 2" xfId="25053"/>
    <cellStyle name="40 % - Accent3 2 9 2 4 3" xfId="18768"/>
    <cellStyle name="40 % - Accent3 2 9 2 5" xfId="5410"/>
    <cellStyle name="40 % - Accent3 2 9 2 5 2" xfId="11698"/>
    <cellStyle name="40 % - Accent3 2 9 2 5 2 2" xfId="25842"/>
    <cellStyle name="40 % - Accent3 2 9 2 5 3" xfId="19557"/>
    <cellStyle name="40 % - Accent3 2 9 2 6" xfId="6199"/>
    <cellStyle name="40 % - Accent3 2 9 2 6 2" xfId="12484"/>
    <cellStyle name="40 % - Accent3 2 9 2 6 2 2" xfId="26628"/>
    <cellStyle name="40 % - Accent3 2 9 2 6 3" xfId="20343"/>
    <cellStyle name="40 % - Accent3 2 9 2 7" xfId="6985"/>
    <cellStyle name="40 % - Accent3 2 9 2 7 2" xfId="13270"/>
    <cellStyle name="40 % - Accent3 2 9 2 7 2 2" xfId="27414"/>
    <cellStyle name="40 % - Accent3 2 9 2 7 3" xfId="21129"/>
    <cellStyle name="40 % - Accent3 2 9 2 8" xfId="7769"/>
    <cellStyle name="40 % - Accent3 2 9 2 8 2" xfId="14054"/>
    <cellStyle name="40 % - Accent3 2 9 2 8 2 2" xfId="28198"/>
    <cellStyle name="40 % - Accent3 2 9 2 8 3" xfId="21913"/>
    <cellStyle name="40 % - Accent3 2 9 2 9" xfId="8554"/>
    <cellStyle name="40 % - Accent3 2 9 2 9 2" xfId="22698"/>
    <cellStyle name="40 % - Accent3 2 9 3" xfId="1084"/>
    <cellStyle name="40 % - Accent3 2 9 3 2" xfId="8947"/>
    <cellStyle name="40 % - Accent3 2 9 3 2 2" xfId="23091"/>
    <cellStyle name="40 % - Accent3 2 9 3 3" xfId="2659"/>
    <cellStyle name="40 % - Accent3 2 9 3 3 2" xfId="16806"/>
    <cellStyle name="40 % - Accent3 2 9 3 4" xfId="15234"/>
    <cellStyle name="40 % - Accent3 2 9 4" xfId="3444"/>
    <cellStyle name="40 % - Accent3 2 9 4 2" xfId="9732"/>
    <cellStyle name="40 % - Accent3 2 9 4 2 2" xfId="23876"/>
    <cellStyle name="40 % - Accent3 2 9 4 3" xfId="17591"/>
    <cellStyle name="40 % - Accent3 2 9 5" xfId="4229"/>
    <cellStyle name="40 % - Accent3 2 9 5 2" xfId="10517"/>
    <cellStyle name="40 % - Accent3 2 9 5 2 2" xfId="24661"/>
    <cellStyle name="40 % - Accent3 2 9 5 3" xfId="18376"/>
    <cellStyle name="40 % - Accent3 2 9 6" xfId="5018"/>
    <cellStyle name="40 % - Accent3 2 9 6 2" xfId="11306"/>
    <cellStyle name="40 % - Accent3 2 9 6 2 2" xfId="25450"/>
    <cellStyle name="40 % - Accent3 2 9 6 3" xfId="19165"/>
    <cellStyle name="40 % - Accent3 2 9 7" xfId="5807"/>
    <cellStyle name="40 % - Accent3 2 9 7 2" xfId="12092"/>
    <cellStyle name="40 % - Accent3 2 9 7 2 2" xfId="26236"/>
    <cellStyle name="40 % - Accent3 2 9 7 3" xfId="19951"/>
    <cellStyle name="40 % - Accent3 2 9 8" xfId="6593"/>
    <cellStyle name="40 % - Accent3 2 9 8 2" xfId="12878"/>
    <cellStyle name="40 % - Accent3 2 9 8 2 2" xfId="27022"/>
    <cellStyle name="40 % - Accent3 2 9 8 3" xfId="20737"/>
    <cellStyle name="40 % - Accent3 2 9 9" xfId="7377"/>
    <cellStyle name="40 % - Accent3 2 9 9 2" xfId="13662"/>
    <cellStyle name="40 % - Accent3 2 9 9 2 2" xfId="27806"/>
    <cellStyle name="40 % - Accent3 2 9 9 3" xfId="21521"/>
    <cellStyle name="40 % - Accent4" xfId="19" builtinId="43" customBuiltin="1"/>
    <cellStyle name="40 % - Accent4 2" xfId="20"/>
    <cellStyle name="40 % - Accent4 2 10" xfId="491"/>
    <cellStyle name="40 % - Accent4 2 10 10" xfId="2071"/>
    <cellStyle name="40 % - Accent4 2 10 10 2" xfId="16218"/>
    <cellStyle name="40 % - Accent4 2 10 11" xfId="14646"/>
    <cellStyle name="40 % - Accent4 2 10 2" xfId="1281"/>
    <cellStyle name="40 % - Accent4 2 10 2 2" xfId="9144"/>
    <cellStyle name="40 % - Accent4 2 10 2 2 2" xfId="23288"/>
    <cellStyle name="40 % - Accent4 2 10 2 3" xfId="2856"/>
    <cellStyle name="40 % - Accent4 2 10 2 3 2" xfId="17003"/>
    <cellStyle name="40 % - Accent4 2 10 2 4" xfId="15431"/>
    <cellStyle name="40 % - Accent4 2 10 3" xfId="3641"/>
    <cellStyle name="40 % - Accent4 2 10 3 2" xfId="9929"/>
    <cellStyle name="40 % - Accent4 2 10 3 2 2" xfId="24073"/>
    <cellStyle name="40 % - Accent4 2 10 3 3" xfId="17788"/>
    <cellStyle name="40 % - Accent4 2 10 4" xfId="4426"/>
    <cellStyle name="40 % - Accent4 2 10 4 2" xfId="10714"/>
    <cellStyle name="40 % - Accent4 2 10 4 2 2" xfId="24858"/>
    <cellStyle name="40 % - Accent4 2 10 4 3" xfId="18573"/>
    <cellStyle name="40 % - Accent4 2 10 5" xfId="5215"/>
    <cellStyle name="40 % - Accent4 2 10 5 2" xfId="11503"/>
    <cellStyle name="40 % - Accent4 2 10 5 2 2" xfId="25647"/>
    <cellStyle name="40 % - Accent4 2 10 5 3" xfId="19362"/>
    <cellStyle name="40 % - Accent4 2 10 6" xfId="6004"/>
    <cellStyle name="40 % - Accent4 2 10 6 2" xfId="12289"/>
    <cellStyle name="40 % - Accent4 2 10 6 2 2" xfId="26433"/>
    <cellStyle name="40 % - Accent4 2 10 6 3" xfId="20148"/>
    <cellStyle name="40 % - Accent4 2 10 7" xfId="6790"/>
    <cellStyle name="40 % - Accent4 2 10 7 2" xfId="13075"/>
    <cellStyle name="40 % - Accent4 2 10 7 2 2" xfId="27219"/>
    <cellStyle name="40 % - Accent4 2 10 7 3" xfId="20934"/>
    <cellStyle name="40 % - Accent4 2 10 8" xfId="7574"/>
    <cellStyle name="40 % - Accent4 2 10 8 2" xfId="13859"/>
    <cellStyle name="40 % - Accent4 2 10 8 2 2" xfId="28003"/>
    <cellStyle name="40 % - Accent4 2 10 8 3" xfId="21718"/>
    <cellStyle name="40 % - Accent4 2 10 9" xfId="8359"/>
    <cellStyle name="40 % - Accent4 2 10 9 2" xfId="22503"/>
    <cellStyle name="40 % - Accent4 2 11" xfId="889"/>
    <cellStyle name="40 % - Accent4 2 11 2" xfId="8752"/>
    <cellStyle name="40 % - Accent4 2 11 2 2" xfId="22896"/>
    <cellStyle name="40 % - Accent4 2 11 3" xfId="2464"/>
    <cellStyle name="40 % - Accent4 2 11 3 2" xfId="16611"/>
    <cellStyle name="40 % - Accent4 2 11 4" xfId="15039"/>
    <cellStyle name="40 % - Accent4 2 12" xfId="3249"/>
    <cellStyle name="40 % - Accent4 2 12 2" xfId="9537"/>
    <cellStyle name="40 % - Accent4 2 12 2 2" xfId="23681"/>
    <cellStyle name="40 % - Accent4 2 12 3" xfId="17396"/>
    <cellStyle name="40 % - Accent4 2 13" xfId="4034"/>
    <cellStyle name="40 % - Accent4 2 13 2" xfId="10322"/>
    <cellStyle name="40 % - Accent4 2 13 2 2" xfId="24466"/>
    <cellStyle name="40 % - Accent4 2 13 3" xfId="18181"/>
    <cellStyle name="40 % - Accent4 2 14" xfId="4823"/>
    <cellStyle name="40 % - Accent4 2 14 2" xfId="11111"/>
    <cellStyle name="40 % - Accent4 2 14 2 2" xfId="25255"/>
    <cellStyle name="40 % - Accent4 2 14 3" xfId="18970"/>
    <cellStyle name="40 % - Accent4 2 15" xfId="5612"/>
    <cellStyle name="40 % - Accent4 2 15 2" xfId="11897"/>
    <cellStyle name="40 % - Accent4 2 15 2 2" xfId="26041"/>
    <cellStyle name="40 % - Accent4 2 15 3" xfId="19756"/>
    <cellStyle name="40 % - Accent4 2 16" xfId="6398"/>
    <cellStyle name="40 % - Accent4 2 16 2" xfId="12683"/>
    <cellStyle name="40 % - Accent4 2 16 2 2" xfId="26827"/>
    <cellStyle name="40 % - Accent4 2 16 3" xfId="20542"/>
    <cellStyle name="40 % - Accent4 2 17" xfId="7182"/>
    <cellStyle name="40 % - Accent4 2 17 2" xfId="13467"/>
    <cellStyle name="40 % - Accent4 2 17 2 2" xfId="27611"/>
    <cellStyle name="40 % - Accent4 2 17 3" xfId="21326"/>
    <cellStyle name="40 % - Accent4 2 18" xfId="7967"/>
    <cellStyle name="40 % - Accent4 2 18 2" xfId="22111"/>
    <cellStyle name="40 % - Accent4 2 19" xfId="1679"/>
    <cellStyle name="40 % - Accent4 2 19 2" xfId="15826"/>
    <cellStyle name="40 % - Accent4 2 2" xfId="105"/>
    <cellStyle name="40 % - Accent4 2 2 10" xfId="903"/>
    <cellStyle name="40 % - Accent4 2 2 10 2" xfId="8766"/>
    <cellStyle name="40 % - Accent4 2 2 10 2 2" xfId="22910"/>
    <cellStyle name="40 % - Accent4 2 2 10 3" xfId="2478"/>
    <cellStyle name="40 % - Accent4 2 2 10 3 2" xfId="16625"/>
    <cellStyle name="40 % - Accent4 2 2 10 4" xfId="15053"/>
    <cellStyle name="40 % - Accent4 2 2 11" xfId="3263"/>
    <cellStyle name="40 % - Accent4 2 2 11 2" xfId="9551"/>
    <cellStyle name="40 % - Accent4 2 2 11 2 2" xfId="23695"/>
    <cellStyle name="40 % - Accent4 2 2 11 3" xfId="17410"/>
    <cellStyle name="40 % - Accent4 2 2 12" xfId="4048"/>
    <cellStyle name="40 % - Accent4 2 2 12 2" xfId="10336"/>
    <cellStyle name="40 % - Accent4 2 2 12 2 2" xfId="24480"/>
    <cellStyle name="40 % - Accent4 2 2 12 3" xfId="18195"/>
    <cellStyle name="40 % - Accent4 2 2 13" xfId="4837"/>
    <cellStyle name="40 % - Accent4 2 2 13 2" xfId="11125"/>
    <cellStyle name="40 % - Accent4 2 2 13 2 2" xfId="25269"/>
    <cellStyle name="40 % - Accent4 2 2 13 3" xfId="18984"/>
    <cellStyle name="40 % - Accent4 2 2 14" xfId="5626"/>
    <cellStyle name="40 % - Accent4 2 2 14 2" xfId="11911"/>
    <cellStyle name="40 % - Accent4 2 2 14 2 2" xfId="26055"/>
    <cellStyle name="40 % - Accent4 2 2 14 3" xfId="19770"/>
    <cellStyle name="40 % - Accent4 2 2 15" xfId="6412"/>
    <cellStyle name="40 % - Accent4 2 2 15 2" xfId="12697"/>
    <cellStyle name="40 % - Accent4 2 2 15 2 2" xfId="26841"/>
    <cellStyle name="40 % - Accent4 2 2 15 3" xfId="20556"/>
    <cellStyle name="40 % - Accent4 2 2 16" xfId="7196"/>
    <cellStyle name="40 % - Accent4 2 2 16 2" xfId="13481"/>
    <cellStyle name="40 % - Accent4 2 2 16 2 2" xfId="27625"/>
    <cellStyle name="40 % - Accent4 2 2 16 3" xfId="21340"/>
    <cellStyle name="40 % - Accent4 2 2 17" xfId="7981"/>
    <cellStyle name="40 % - Accent4 2 2 17 2" xfId="22125"/>
    <cellStyle name="40 % - Accent4 2 2 18" xfId="1693"/>
    <cellStyle name="40 % - Accent4 2 2 18 2" xfId="15840"/>
    <cellStyle name="40 % - Accent4 2 2 19" xfId="14268"/>
    <cellStyle name="40 % - Accent4 2 2 2" xfId="136"/>
    <cellStyle name="40 % - Accent4 2 2 2 10" xfId="7224"/>
    <cellStyle name="40 % - Accent4 2 2 2 10 2" xfId="13509"/>
    <cellStyle name="40 % - Accent4 2 2 2 10 2 2" xfId="27653"/>
    <cellStyle name="40 % - Accent4 2 2 2 10 3" xfId="21368"/>
    <cellStyle name="40 % - Accent4 2 2 2 11" xfId="8009"/>
    <cellStyle name="40 % - Accent4 2 2 2 11 2" xfId="22153"/>
    <cellStyle name="40 % - Accent4 2 2 2 12" xfId="1721"/>
    <cellStyle name="40 % - Accent4 2 2 2 12 2" xfId="15868"/>
    <cellStyle name="40 % - Accent4 2 2 2 13" xfId="14296"/>
    <cellStyle name="40 % - Accent4 2 2 2 2" xfId="332"/>
    <cellStyle name="40 % - Accent4 2 2 2 2 10" xfId="8205"/>
    <cellStyle name="40 % - Accent4 2 2 2 2 10 2" xfId="22349"/>
    <cellStyle name="40 % - Accent4 2 2 2 2 11" xfId="1917"/>
    <cellStyle name="40 % - Accent4 2 2 2 2 11 2" xfId="16064"/>
    <cellStyle name="40 % - Accent4 2 2 2 2 12" xfId="14492"/>
    <cellStyle name="40 % - Accent4 2 2 2 2 2" xfId="729"/>
    <cellStyle name="40 % - Accent4 2 2 2 2 2 10" xfId="2309"/>
    <cellStyle name="40 % - Accent4 2 2 2 2 2 10 2" xfId="16456"/>
    <cellStyle name="40 % - Accent4 2 2 2 2 2 11" xfId="14884"/>
    <cellStyle name="40 % - Accent4 2 2 2 2 2 2" xfId="1519"/>
    <cellStyle name="40 % - Accent4 2 2 2 2 2 2 2" xfId="9382"/>
    <cellStyle name="40 % - Accent4 2 2 2 2 2 2 2 2" xfId="23526"/>
    <cellStyle name="40 % - Accent4 2 2 2 2 2 2 3" xfId="3094"/>
    <cellStyle name="40 % - Accent4 2 2 2 2 2 2 3 2" xfId="17241"/>
    <cellStyle name="40 % - Accent4 2 2 2 2 2 2 4" xfId="15669"/>
    <cellStyle name="40 % - Accent4 2 2 2 2 2 3" xfId="3879"/>
    <cellStyle name="40 % - Accent4 2 2 2 2 2 3 2" xfId="10167"/>
    <cellStyle name="40 % - Accent4 2 2 2 2 2 3 2 2" xfId="24311"/>
    <cellStyle name="40 % - Accent4 2 2 2 2 2 3 3" xfId="18026"/>
    <cellStyle name="40 % - Accent4 2 2 2 2 2 4" xfId="4664"/>
    <cellStyle name="40 % - Accent4 2 2 2 2 2 4 2" xfId="10952"/>
    <cellStyle name="40 % - Accent4 2 2 2 2 2 4 2 2" xfId="25096"/>
    <cellStyle name="40 % - Accent4 2 2 2 2 2 4 3" xfId="18811"/>
    <cellStyle name="40 % - Accent4 2 2 2 2 2 5" xfId="5453"/>
    <cellStyle name="40 % - Accent4 2 2 2 2 2 5 2" xfId="11741"/>
    <cellStyle name="40 % - Accent4 2 2 2 2 2 5 2 2" xfId="25885"/>
    <cellStyle name="40 % - Accent4 2 2 2 2 2 5 3" xfId="19600"/>
    <cellStyle name="40 % - Accent4 2 2 2 2 2 6" xfId="6242"/>
    <cellStyle name="40 % - Accent4 2 2 2 2 2 6 2" xfId="12527"/>
    <cellStyle name="40 % - Accent4 2 2 2 2 2 6 2 2" xfId="26671"/>
    <cellStyle name="40 % - Accent4 2 2 2 2 2 6 3" xfId="20386"/>
    <cellStyle name="40 % - Accent4 2 2 2 2 2 7" xfId="7028"/>
    <cellStyle name="40 % - Accent4 2 2 2 2 2 7 2" xfId="13313"/>
    <cellStyle name="40 % - Accent4 2 2 2 2 2 7 2 2" xfId="27457"/>
    <cellStyle name="40 % - Accent4 2 2 2 2 2 7 3" xfId="21172"/>
    <cellStyle name="40 % - Accent4 2 2 2 2 2 8" xfId="7812"/>
    <cellStyle name="40 % - Accent4 2 2 2 2 2 8 2" xfId="14097"/>
    <cellStyle name="40 % - Accent4 2 2 2 2 2 8 2 2" xfId="28241"/>
    <cellStyle name="40 % - Accent4 2 2 2 2 2 8 3" xfId="21956"/>
    <cellStyle name="40 % - Accent4 2 2 2 2 2 9" xfId="8597"/>
    <cellStyle name="40 % - Accent4 2 2 2 2 2 9 2" xfId="22741"/>
    <cellStyle name="40 % - Accent4 2 2 2 2 3" xfId="1127"/>
    <cellStyle name="40 % - Accent4 2 2 2 2 3 2" xfId="8990"/>
    <cellStyle name="40 % - Accent4 2 2 2 2 3 2 2" xfId="23134"/>
    <cellStyle name="40 % - Accent4 2 2 2 2 3 3" xfId="2702"/>
    <cellStyle name="40 % - Accent4 2 2 2 2 3 3 2" xfId="16849"/>
    <cellStyle name="40 % - Accent4 2 2 2 2 3 4" xfId="15277"/>
    <cellStyle name="40 % - Accent4 2 2 2 2 4" xfId="3487"/>
    <cellStyle name="40 % - Accent4 2 2 2 2 4 2" xfId="9775"/>
    <cellStyle name="40 % - Accent4 2 2 2 2 4 2 2" xfId="23919"/>
    <cellStyle name="40 % - Accent4 2 2 2 2 4 3" xfId="17634"/>
    <cellStyle name="40 % - Accent4 2 2 2 2 5" xfId="4272"/>
    <cellStyle name="40 % - Accent4 2 2 2 2 5 2" xfId="10560"/>
    <cellStyle name="40 % - Accent4 2 2 2 2 5 2 2" xfId="24704"/>
    <cellStyle name="40 % - Accent4 2 2 2 2 5 3" xfId="18419"/>
    <cellStyle name="40 % - Accent4 2 2 2 2 6" xfId="5061"/>
    <cellStyle name="40 % - Accent4 2 2 2 2 6 2" xfId="11349"/>
    <cellStyle name="40 % - Accent4 2 2 2 2 6 2 2" xfId="25493"/>
    <cellStyle name="40 % - Accent4 2 2 2 2 6 3" xfId="19208"/>
    <cellStyle name="40 % - Accent4 2 2 2 2 7" xfId="5850"/>
    <cellStyle name="40 % - Accent4 2 2 2 2 7 2" xfId="12135"/>
    <cellStyle name="40 % - Accent4 2 2 2 2 7 2 2" xfId="26279"/>
    <cellStyle name="40 % - Accent4 2 2 2 2 7 3" xfId="19994"/>
    <cellStyle name="40 % - Accent4 2 2 2 2 8" xfId="6636"/>
    <cellStyle name="40 % - Accent4 2 2 2 2 8 2" xfId="12921"/>
    <cellStyle name="40 % - Accent4 2 2 2 2 8 2 2" xfId="27065"/>
    <cellStyle name="40 % - Accent4 2 2 2 2 8 3" xfId="20780"/>
    <cellStyle name="40 % - Accent4 2 2 2 2 9" xfId="7420"/>
    <cellStyle name="40 % - Accent4 2 2 2 2 9 2" xfId="13705"/>
    <cellStyle name="40 % - Accent4 2 2 2 2 9 2 2" xfId="27849"/>
    <cellStyle name="40 % - Accent4 2 2 2 2 9 3" xfId="21564"/>
    <cellStyle name="40 % - Accent4 2 2 2 3" xfId="533"/>
    <cellStyle name="40 % - Accent4 2 2 2 3 10" xfId="2113"/>
    <cellStyle name="40 % - Accent4 2 2 2 3 10 2" xfId="16260"/>
    <cellStyle name="40 % - Accent4 2 2 2 3 11" xfId="14688"/>
    <cellStyle name="40 % - Accent4 2 2 2 3 2" xfId="1323"/>
    <cellStyle name="40 % - Accent4 2 2 2 3 2 2" xfId="9186"/>
    <cellStyle name="40 % - Accent4 2 2 2 3 2 2 2" xfId="23330"/>
    <cellStyle name="40 % - Accent4 2 2 2 3 2 3" xfId="2898"/>
    <cellStyle name="40 % - Accent4 2 2 2 3 2 3 2" xfId="17045"/>
    <cellStyle name="40 % - Accent4 2 2 2 3 2 4" xfId="15473"/>
    <cellStyle name="40 % - Accent4 2 2 2 3 3" xfId="3683"/>
    <cellStyle name="40 % - Accent4 2 2 2 3 3 2" xfId="9971"/>
    <cellStyle name="40 % - Accent4 2 2 2 3 3 2 2" xfId="24115"/>
    <cellStyle name="40 % - Accent4 2 2 2 3 3 3" xfId="17830"/>
    <cellStyle name="40 % - Accent4 2 2 2 3 4" xfId="4468"/>
    <cellStyle name="40 % - Accent4 2 2 2 3 4 2" xfId="10756"/>
    <cellStyle name="40 % - Accent4 2 2 2 3 4 2 2" xfId="24900"/>
    <cellStyle name="40 % - Accent4 2 2 2 3 4 3" xfId="18615"/>
    <cellStyle name="40 % - Accent4 2 2 2 3 5" xfId="5257"/>
    <cellStyle name="40 % - Accent4 2 2 2 3 5 2" xfId="11545"/>
    <cellStyle name="40 % - Accent4 2 2 2 3 5 2 2" xfId="25689"/>
    <cellStyle name="40 % - Accent4 2 2 2 3 5 3" xfId="19404"/>
    <cellStyle name="40 % - Accent4 2 2 2 3 6" xfId="6046"/>
    <cellStyle name="40 % - Accent4 2 2 2 3 6 2" xfId="12331"/>
    <cellStyle name="40 % - Accent4 2 2 2 3 6 2 2" xfId="26475"/>
    <cellStyle name="40 % - Accent4 2 2 2 3 6 3" xfId="20190"/>
    <cellStyle name="40 % - Accent4 2 2 2 3 7" xfId="6832"/>
    <cellStyle name="40 % - Accent4 2 2 2 3 7 2" xfId="13117"/>
    <cellStyle name="40 % - Accent4 2 2 2 3 7 2 2" xfId="27261"/>
    <cellStyle name="40 % - Accent4 2 2 2 3 7 3" xfId="20976"/>
    <cellStyle name="40 % - Accent4 2 2 2 3 8" xfId="7616"/>
    <cellStyle name="40 % - Accent4 2 2 2 3 8 2" xfId="13901"/>
    <cellStyle name="40 % - Accent4 2 2 2 3 8 2 2" xfId="28045"/>
    <cellStyle name="40 % - Accent4 2 2 2 3 8 3" xfId="21760"/>
    <cellStyle name="40 % - Accent4 2 2 2 3 9" xfId="8401"/>
    <cellStyle name="40 % - Accent4 2 2 2 3 9 2" xfId="22545"/>
    <cellStyle name="40 % - Accent4 2 2 2 4" xfId="931"/>
    <cellStyle name="40 % - Accent4 2 2 2 4 2" xfId="8794"/>
    <cellStyle name="40 % - Accent4 2 2 2 4 2 2" xfId="22938"/>
    <cellStyle name="40 % - Accent4 2 2 2 4 3" xfId="2506"/>
    <cellStyle name="40 % - Accent4 2 2 2 4 3 2" xfId="16653"/>
    <cellStyle name="40 % - Accent4 2 2 2 4 4" xfId="15081"/>
    <cellStyle name="40 % - Accent4 2 2 2 5" xfId="3291"/>
    <cellStyle name="40 % - Accent4 2 2 2 5 2" xfId="9579"/>
    <cellStyle name="40 % - Accent4 2 2 2 5 2 2" xfId="23723"/>
    <cellStyle name="40 % - Accent4 2 2 2 5 3" xfId="17438"/>
    <cellStyle name="40 % - Accent4 2 2 2 6" xfId="4076"/>
    <cellStyle name="40 % - Accent4 2 2 2 6 2" xfId="10364"/>
    <cellStyle name="40 % - Accent4 2 2 2 6 2 2" xfId="24508"/>
    <cellStyle name="40 % - Accent4 2 2 2 6 3" xfId="18223"/>
    <cellStyle name="40 % - Accent4 2 2 2 7" xfId="4865"/>
    <cellStyle name="40 % - Accent4 2 2 2 7 2" xfId="11153"/>
    <cellStyle name="40 % - Accent4 2 2 2 7 2 2" xfId="25297"/>
    <cellStyle name="40 % - Accent4 2 2 2 7 3" xfId="19012"/>
    <cellStyle name="40 % - Accent4 2 2 2 8" xfId="5654"/>
    <cellStyle name="40 % - Accent4 2 2 2 8 2" xfId="11939"/>
    <cellStyle name="40 % - Accent4 2 2 2 8 2 2" xfId="26083"/>
    <cellStyle name="40 % - Accent4 2 2 2 8 3" xfId="19798"/>
    <cellStyle name="40 % - Accent4 2 2 2 9" xfId="6440"/>
    <cellStyle name="40 % - Accent4 2 2 2 9 2" xfId="12725"/>
    <cellStyle name="40 % - Accent4 2 2 2 9 2 2" xfId="26869"/>
    <cellStyle name="40 % - Accent4 2 2 2 9 3" xfId="20584"/>
    <cellStyle name="40 % - Accent4 2 2 3" xfId="164"/>
    <cellStyle name="40 % - Accent4 2 2 3 10" xfId="7252"/>
    <cellStyle name="40 % - Accent4 2 2 3 10 2" xfId="13537"/>
    <cellStyle name="40 % - Accent4 2 2 3 10 2 2" xfId="27681"/>
    <cellStyle name="40 % - Accent4 2 2 3 10 3" xfId="21396"/>
    <cellStyle name="40 % - Accent4 2 2 3 11" xfId="8037"/>
    <cellStyle name="40 % - Accent4 2 2 3 11 2" xfId="22181"/>
    <cellStyle name="40 % - Accent4 2 2 3 12" xfId="1749"/>
    <cellStyle name="40 % - Accent4 2 2 3 12 2" xfId="15896"/>
    <cellStyle name="40 % - Accent4 2 2 3 13" xfId="14324"/>
    <cellStyle name="40 % - Accent4 2 2 3 2" xfId="360"/>
    <cellStyle name="40 % - Accent4 2 2 3 2 10" xfId="8233"/>
    <cellStyle name="40 % - Accent4 2 2 3 2 10 2" xfId="22377"/>
    <cellStyle name="40 % - Accent4 2 2 3 2 11" xfId="1945"/>
    <cellStyle name="40 % - Accent4 2 2 3 2 11 2" xfId="16092"/>
    <cellStyle name="40 % - Accent4 2 2 3 2 12" xfId="14520"/>
    <cellStyle name="40 % - Accent4 2 2 3 2 2" xfId="757"/>
    <cellStyle name="40 % - Accent4 2 2 3 2 2 10" xfId="2337"/>
    <cellStyle name="40 % - Accent4 2 2 3 2 2 10 2" xfId="16484"/>
    <cellStyle name="40 % - Accent4 2 2 3 2 2 11" xfId="14912"/>
    <cellStyle name="40 % - Accent4 2 2 3 2 2 2" xfId="1547"/>
    <cellStyle name="40 % - Accent4 2 2 3 2 2 2 2" xfId="9410"/>
    <cellStyle name="40 % - Accent4 2 2 3 2 2 2 2 2" xfId="23554"/>
    <cellStyle name="40 % - Accent4 2 2 3 2 2 2 3" xfId="3122"/>
    <cellStyle name="40 % - Accent4 2 2 3 2 2 2 3 2" xfId="17269"/>
    <cellStyle name="40 % - Accent4 2 2 3 2 2 2 4" xfId="15697"/>
    <cellStyle name="40 % - Accent4 2 2 3 2 2 3" xfId="3907"/>
    <cellStyle name="40 % - Accent4 2 2 3 2 2 3 2" xfId="10195"/>
    <cellStyle name="40 % - Accent4 2 2 3 2 2 3 2 2" xfId="24339"/>
    <cellStyle name="40 % - Accent4 2 2 3 2 2 3 3" xfId="18054"/>
    <cellStyle name="40 % - Accent4 2 2 3 2 2 4" xfId="4692"/>
    <cellStyle name="40 % - Accent4 2 2 3 2 2 4 2" xfId="10980"/>
    <cellStyle name="40 % - Accent4 2 2 3 2 2 4 2 2" xfId="25124"/>
    <cellStyle name="40 % - Accent4 2 2 3 2 2 4 3" xfId="18839"/>
    <cellStyle name="40 % - Accent4 2 2 3 2 2 5" xfId="5481"/>
    <cellStyle name="40 % - Accent4 2 2 3 2 2 5 2" xfId="11769"/>
    <cellStyle name="40 % - Accent4 2 2 3 2 2 5 2 2" xfId="25913"/>
    <cellStyle name="40 % - Accent4 2 2 3 2 2 5 3" xfId="19628"/>
    <cellStyle name="40 % - Accent4 2 2 3 2 2 6" xfId="6270"/>
    <cellStyle name="40 % - Accent4 2 2 3 2 2 6 2" xfId="12555"/>
    <cellStyle name="40 % - Accent4 2 2 3 2 2 6 2 2" xfId="26699"/>
    <cellStyle name="40 % - Accent4 2 2 3 2 2 6 3" xfId="20414"/>
    <cellStyle name="40 % - Accent4 2 2 3 2 2 7" xfId="7056"/>
    <cellStyle name="40 % - Accent4 2 2 3 2 2 7 2" xfId="13341"/>
    <cellStyle name="40 % - Accent4 2 2 3 2 2 7 2 2" xfId="27485"/>
    <cellStyle name="40 % - Accent4 2 2 3 2 2 7 3" xfId="21200"/>
    <cellStyle name="40 % - Accent4 2 2 3 2 2 8" xfId="7840"/>
    <cellStyle name="40 % - Accent4 2 2 3 2 2 8 2" xfId="14125"/>
    <cellStyle name="40 % - Accent4 2 2 3 2 2 8 2 2" xfId="28269"/>
    <cellStyle name="40 % - Accent4 2 2 3 2 2 8 3" xfId="21984"/>
    <cellStyle name="40 % - Accent4 2 2 3 2 2 9" xfId="8625"/>
    <cellStyle name="40 % - Accent4 2 2 3 2 2 9 2" xfId="22769"/>
    <cellStyle name="40 % - Accent4 2 2 3 2 3" xfId="1155"/>
    <cellStyle name="40 % - Accent4 2 2 3 2 3 2" xfId="9018"/>
    <cellStyle name="40 % - Accent4 2 2 3 2 3 2 2" xfId="23162"/>
    <cellStyle name="40 % - Accent4 2 2 3 2 3 3" xfId="2730"/>
    <cellStyle name="40 % - Accent4 2 2 3 2 3 3 2" xfId="16877"/>
    <cellStyle name="40 % - Accent4 2 2 3 2 3 4" xfId="15305"/>
    <cellStyle name="40 % - Accent4 2 2 3 2 4" xfId="3515"/>
    <cellStyle name="40 % - Accent4 2 2 3 2 4 2" xfId="9803"/>
    <cellStyle name="40 % - Accent4 2 2 3 2 4 2 2" xfId="23947"/>
    <cellStyle name="40 % - Accent4 2 2 3 2 4 3" xfId="17662"/>
    <cellStyle name="40 % - Accent4 2 2 3 2 5" xfId="4300"/>
    <cellStyle name="40 % - Accent4 2 2 3 2 5 2" xfId="10588"/>
    <cellStyle name="40 % - Accent4 2 2 3 2 5 2 2" xfId="24732"/>
    <cellStyle name="40 % - Accent4 2 2 3 2 5 3" xfId="18447"/>
    <cellStyle name="40 % - Accent4 2 2 3 2 6" xfId="5089"/>
    <cellStyle name="40 % - Accent4 2 2 3 2 6 2" xfId="11377"/>
    <cellStyle name="40 % - Accent4 2 2 3 2 6 2 2" xfId="25521"/>
    <cellStyle name="40 % - Accent4 2 2 3 2 6 3" xfId="19236"/>
    <cellStyle name="40 % - Accent4 2 2 3 2 7" xfId="5878"/>
    <cellStyle name="40 % - Accent4 2 2 3 2 7 2" xfId="12163"/>
    <cellStyle name="40 % - Accent4 2 2 3 2 7 2 2" xfId="26307"/>
    <cellStyle name="40 % - Accent4 2 2 3 2 7 3" xfId="20022"/>
    <cellStyle name="40 % - Accent4 2 2 3 2 8" xfId="6664"/>
    <cellStyle name="40 % - Accent4 2 2 3 2 8 2" xfId="12949"/>
    <cellStyle name="40 % - Accent4 2 2 3 2 8 2 2" xfId="27093"/>
    <cellStyle name="40 % - Accent4 2 2 3 2 8 3" xfId="20808"/>
    <cellStyle name="40 % - Accent4 2 2 3 2 9" xfId="7448"/>
    <cellStyle name="40 % - Accent4 2 2 3 2 9 2" xfId="13733"/>
    <cellStyle name="40 % - Accent4 2 2 3 2 9 2 2" xfId="27877"/>
    <cellStyle name="40 % - Accent4 2 2 3 2 9 3" xfId="21592"/>
    <cellStyle name="40 % - Accent4 2 2 3 3" xfId="561"/>
    <cellStyle name="40 % - Accent4 2 2 3 3 10" xfId="2141"/>
    <cellStyle name="40 % - Accent4 2 2 3 3 10 2" xfId="16288"/>
    <cellStyle name="40 % - Accent4 2 2 3 3 11" xfId="14716"/>
    <cellStyle name="40 % - Accent4 2 2 3 3 2" xfId="1351"/>
    <cellStyle name="40 % - Accent4 2 2 3 3 2 2" xfId="9214"/>
    <cellStyle name="40 % - Accent4 2 2 3 3 2 2 2" xfId="23358"/>
    <cellStyle name="40 % - Accent4 2 2 3 3 2 3" xfId="2926"/>
    <cellStyle name="40 % - Accent4 2 2 3 3 2 3 2" xfId="17073"/>
    <cellStyle name="40 % - Accent4 2 2 3 3 2 4" xfId="15501"/>
    <cellStyle name="40 % - Accent4 2 2 3 3 3" xfId="3711"/>
    <cellStyle name="40 % - Accent4 2 2 3 3 3 2" xfId="9999"/>
    <cellStyle name="40 % - Accent4 2 2 3 3 3 2 2" xfId="24143"/>
    <cellStyle name="40 % - Accent4 2 2 3 3 3 3" xfId="17858"/>
    <cellStyle name="40 % - Accent4 2 2 3 3 4" xfId="4496"/>
    <cellStyle name="40 % - Accent4 2 2 3 3 4 2" xfId="10784"/>
    <cellStyle name="40 % - Accent4 2 2 3 3 4 2 2" xfId="24928"/>
    <cellStyle name="40 % - Accent4 2 2 3 3 4 3" xfId="18643"/>
    <cellStyle name="40 % - Accent4 2 2 3 3 5" xfId="5285"/>
    <cellStyle name="40 % - Accent4 2 2 3 3 5 2" xfId="11573"/>
    <cellStyle name="40 % - Accent4 2 2 3 3 5 2 2" xfId="25717"/>
    <cellStyle name="40 % - Accent4 2 2 3 3 5 3" xfId="19432"/>
    <cellStyle name="40 % - Accent4 2 2 3 3 6" xfId="6074"/>
    <cellStyle name="40 % - Accent4 2 2 3 3 6 2" xfId="12359"/>
    <cellStyle name="40 % - Accent4 2 2 3 3 6 2 2" xfId="26503"/>
    <cellStyle name="40 % - Accent4 2 2 3 3 6 3" xfId="20218"/>
    <cellStyle name="40 % - Accent4 2 2 3 3 7" xfId="6860"/>
    <cellStyle name="40 % - Accent4 2 2 3 3 7 2" xfId="13145"/>
    <cellStyle name="40 % - Accent4 2 2 3 3 7 2 2" xfId="27289"/>
    <cellStyle name="40 % - Accent4 2 2 3 3 7 3" xfId="21004"/>
    <cellStyle name="40 % - Accent4 2 2 3 3 8" xfId="7644"/>
    <cellStyle name="40 % - Accent4 2 2 3 3 8 2" xfId="13929"/>
    <cellStyle name="40 % - Accent4 2 2 3 3 8 2 2" xfId="28073"/>
    <cellStyle name="40 % - Accent4 2 2 3 3 8 3" xfId="21788"/>
    <cellStyle name="40 % - Accent4 2 2 3 3 9" xfId="8429"/>
    <cellStyle name="40 % - Accent4 2 2 3 3 9 2" xfId="22573"/>
    <cellStyle name="40 % - Accent4 2 2 3 4" xfId="959"/>
    <cellStyle name="40 % - Accent4 2 2 3 4 2" xfId="8822"/>
    <cellStyle name="40 % - Accent4 2 2 3 4 2 2" xfId="22966"/>
    <cellStyle name="40 % - Accent4 2 2 3 4 3" xfId="2534"/>
    <cellStyle name="40 % - Accent4 2 2 3 4 3 2" xfId="16681"/>
    <cellStyle name="40 % - Accent4 2 2 3 4 4" xfId="15109"/>
    <cellStyle name="40 % - Accent4 2 2 3 5" xfId="3319"/>
    <cellStyle name="40 % - Accent4 2 2 3 5 2" xfId="9607"/>
    <cellStyle name="40 % - Accent4 2 2 3 5 2 2" xfId="23751"/>
    <cellStyle name="40 % - Accent4 2 2 3 5 3" xfId="17466"/>
    <cellStyle name="40 % - Accent4 2 2 3 6" xfId="4104"/>
    <cellStyle name="40 % - Accent4 2 2 3 6 2" xfId="10392"/>
    <cellStyle name="40 % - Accent4 2 2 3 6 2 2" xfId="24536"/>
    <cellStyle name="40 % - Accent4 2 2 3 6 3" xfId="18251"/>
    <cellStyle name="40 % - Accent4 2 2 3 7" xfId="4893"/>
    <cellStyle name="40 % - Accent4 2 2 3 7 2" xfId="11181"/>
    <cellStyle name="40 % - Accent4 2 2 3 7 2 2" xfId="25325"/>
    <cellStyle name="40 % - Accent4 2 2 3 7 3" xfId="19040"/>
    <cellStyle name="40 % - Accent4 2 2 3 8" xfId="5682"/>
    <cellStyle name="40 % - Accent4 2 2 3 8 2" xfId="11967"/>
    <cellStyle name="40 % - Accent4 2 2 3 8 2 2" xfId="26111"/>
    <cellStyle name="40 % - Accent4 2 2 3 8 3" xfId="19826"/>
    <cellStyle name="40 % - Accent4 2 2 3 9" xfId="6468"/>
    <cellStyle name="40 % - Accent4 2 2 3 9 2" xfId="12753"/>
    <cellStyle name="40 % - Accent4 2 2 3 9 2 2" xfId="26897"/>
    <cellStyle name="40 % - Accent4 2 2 3 9 3" xfId="20612"/>
    <cellStyle name="40 % - Accent4 2 2 4" xfId="192"/>
    <cellStyle name="40 % - Accent4 2 2 4 10" xfId="7280"/>
    <cellStyle name="40 % - Accent4 2 2 4 10 2" xfId="13565"/>
    <cellStyle name="40 % - Accent4 2 2 4 10 2 2" xfId="27709"/>
    <cellStyle name="40 % - Accent4 2 2 4 10 3" xfId="21424"/>
    <cellStyle name="40 % - Accent4 2 2 4 11" xfId="8065"/>
    <cellStyle name="40 % - Accent4 2 2 4 11 2" xfId="22209"/>
    <cellStyle name="40 % - Accent4 2 2 4 12" xfId="1777"/>
    <cellStyle name="40 % - Accent4 2 2 4 12 2" xfId="15924"/>
    <cellStyle name="40 % - Accent4 2 2 4 13" xfId="14352"/>
    <cellStyle name="40 % - Accent4 2 2 4 2" xfId="388"/>
    <cellStyle name="40 % - Accent4 2 2 4 2 10" xfId="8261"/>
    <cellStyle name="40 % - Accent4 2 2 4 2 10 2" xfId="22405"/>
    <cellStyle name="40 % - Accent4 2 2 4 2 11" xfId="1973"/>
    <cellStyle name="40 % - Accent4 2 2 4 2 11 2" xfId="16120"/>
    <cellStyle name="40 % - Accent4 2 2 4 2 12" xfId="14548"/>
    <cellStyle name="40 % - Accent4 2 2 4 2 2" xfId="785"/>
    <cellStyle name="40 % - Accent4 2 2 4 2 2 10" xfId="2365"/>
    <cellStyle name="40 % - Accent4 2 2 4 2 2 10 2" xfId="16512"/>
    <cellStyle name="40 % - Accent4 2 2 4 2 2 11" xfId="14940"/>
    <cellStyle name="40 % - Accent4 2 2 4 2 2 2" xfId="1575"/>
    <cellStyle name="40 % - Accent4 2 2 4 2 2 2 2" xfId="9438"/>
    <cellStyle name="40 % - Accent4 2 2 4 2 2 2 2 2" xfId="23582"/>
    <cellStyle name="40 % - Accent4 2 2 4 2 2 2 3" xfId="3150"/>
    <cellStyle name="40 % - Accent4 2 2 4 2 2 2 3 2" xfId="17297"/>
    <cellStyle name="40 % - Accent4 2 2 4 2 2 2 4" xfId="15725"/>
    <cellStyle name="40 % - Accent4 2 2 4 2 2 3" xfId="3935"/>
    <cellStyle name="40 % - Accent4 2 2 4 2 2 3 2" xfId="10223"/>
    <cellStyle name="40 % - Accent4 2 2 4 2 2 3 2 2" xfId="24367"/>
    <cellStyle name="40 % - Accent4 2 2 4 2 2 3 3" xfId="18082"/>
    <cellStyle name="40 % - Accent4 2 2 4 2 2 4" xfId="4720"/>
    <cellStyle name="40 % - Accent4 2 2 4 2 2 4 2" xfId="11008"/>
    <cellStyle name="40 % - Accent4 2 2 4 2 2 4 2 2" xfId="25152"/>
    <cellStyle name="40 % - Accent4 2 2 4 2 2 4 3" xfId="18867"/>
    <cellStyle name="40 % - Accent4 2 2 4 2 2 5" xfId="5509"/>
    <cellStyle name="40 % - Accent4 2 2 4 2 2 5 2" xfId="11797"/>
    <cellStyle name="40 % - Accent4 2 2 4 2 2 5 2 2" xfId="25941"/>
    <cellStyle name="40 % - Accent4 2 2 4 2 2 5 3" xfId="19656"/>
    <cellStyle name="40 % - Accent4 2 2 4 2 2 6" xfId="6298"/>
    <cellStyle name="40 % - Accent4 2 2 4 2 2 6 2" xfId="12583"/>
    <cellStyle name="40 % - Accent4 2 2 4 2 2 6 2 2" xfId="26727"/>
    <cellStyle name="40 % - Accent4 2 2 4 2 2 6 3" xfId="20442"/>
    <cellStyle name="40 % - Accent4 2 2 4 2 2 7" xfId="7084"/>
    <cellStyle name="40 % - Accent4 2 2 4 2 2 7 2" xfId="13369"/>
    <cellStyle name="40 % - Accent4 2 2 4 2 2 7 2 2" xfId="27513"/>
    <cellStyle name="40 % - Accent4 2 2 4 2 2 7 3" xfId="21228"/>
    <cellStyle name="40 % - Accent4 2 2 4 2 2 8" xfId="7868"/>
    <cellStyle name="40 % - Accent4 2 2 4 2 2 8 2" xfId="14153"/>
    <cellStyle name="40 % - Accent4 2 2 4 2 2 8 2 2" xfId="28297"/>
    <cellStyle name="40 % - Accent4 2 2 4 2 2 8 3" xfId="22012"/>
    <cellStyle name="40 % - Accent4 2 2 4 2 2 9" xfId="8653"/>
    <cellStyle name="40 % - Accent4 2 2 4 2 2 9 2" xfId="22797"/>
    <cellStyle name="40 % - Accent4 2 2 4 2 3" xfId="1183"/>
    <cellStyle name="40 % - Accent4 2 2 4 2 3 2" xfId="9046"/>
    <cellStyle name="40 % - Accent4 2 2 4 2 3 2 2" xfId="23190"/>
    <cellStyle name="40 % - Accent4 2 2 4 2 3 3" xfId="2758"/>
    <cellStyle name="40 % - Accent4 2 2 4 2 3 3 2" xfId="16905"/>
    <cellStyle name="40 % - Accent4 2 2 4 2 3 4" xfId="15333"/>
    <cellStyle name="40 % - Accent4 2 2 4 2 4" xfId="3543"/>
    <cellStyle name="40 % - Accent4 2 2 4 2 4 2" xfId="9831"/>
    <cellStyle name="40 % - Accent4 2 2 4 2 4 2 2" xfId="23975"/>
    <cellStyle name="40 % - Accent4 2 2 4 2 4 3" xfId="17690"/>
    <cellStyle name="40 % - Accent4 2 2 4 2 5" xfId="4328"/>
    <cellStyle name="40 % - Accent4 2 2 4 2 5 2" xfId="10616"/>
    <cellStyle name="40 % - Accent4 2 2 4 2 5 2 2" xfId="24760"/>
    <cellStyle name="40 % - Accent4 2 2 4 2 5 3" xfId="18475"/>
    <cellStyle name="40 % - Accent4 2 2 4 2 6" xfId="5117"/>
    <cellStyle name="40 % - Accent4 2 2 4 2 6 2" xfId="11405"/>
    <cellStyle name="40 % - Accent4 2 2 4 2 6 2 2" xfId="25549"/>
    <cellStyle name="40 % - Accent4 2 2 4 2 6 3" xfId="19264"/>
    <cellStyle name="40 % - Accent4 2 2 4 2 7" xfId="5906"/>
    <cellStyle name="40 % - Accent4 2 2 4 2 7 2" xfId="12191"/>
    <cellStyle name="40 % - Accent4 2 2 4 2 7 2 2" xfId="26335"/>
    <cellStyle name="40 % - Accent4 2 2 4 2 7 3" xfId="20050"/>
    <cellStyle name="40 % - Accent4 2 2 4 2 8" xfId="6692"/>
    <cellStyle name="40 % - Accent4 2 2 4 2 8 2" xfId="12977"/>
    <cellStyle name="40 % - Accent4 2 2 4 2 8 2 2" xfId="27121"/>
    <cellStyle name="40 % - Accent4 2 2 4 2 8 3" xfId="20836"/>
    <cellStyle name="40 % - Accent4 2 2 4 2 9" xfId="7476"/>
    <cellStyle name="40 % - Accent4 2 2 4 2 9 2" xfId="13761"/>
    <cellStyle name="40 % - Accent4 2 2 4 2 9 2 2" xfId="27905"/>
    <cellStyle name="40 % - Accent4 2 2 4 2 9 3" xfId="21620"/>
    <cellStyle name="40 % - Accent4 2 2 4 3" xfId="589"/>
    <cellStyle name="40 % - Accent4 2 2 4 3 10" xfId="2169"/>
    <cellStyle name="40 % - Accent4 2 2 4 3 10 2" xfId="16316"/>
    <cellStyle name="40 % - Accent4 2 2 4 3 11" xfId="14744"/>
    <cellStyle name="40 % - Accent4 2 2 4 3 2" xfId="1379"/>
    <cellStyle name="40 % - Accent4 2 2 4 3 2 2" xfId="9242"/>
    <cellStyle name="40 % - Accent4 2 2 4 3 2 2 2" xfId="23386"/>
    <cellStyle name="40 % - Accent4 2 2 4 3 2 3" xfId="2954"/>
    <cellStyle name="40 % - Accent4 2 2 4 3 2 3 2" xfId="17101"/>
    <cellStyle name="40 % - Accent4 2 2 4 3 2 4" xfId="15529"/>
    <cellStyle name="40 % - Accent4 2 2 4 3 3" xfId="3739"/>
    <cellStyle name="40 % - Accent4 2 2 4 3 3 2" xfId="10027"/>
    <cellStyle name="40 % - Accent4 2 2 4 3 3 2 2" xfId="24171"/>
    <cellStyle name="40 % - Accent4 2 2 4 3 3 3" xfId="17886"/>
    <cellStyle name="40 % - Accent4 2 2 4 3 4" xfId="4524"/>
    <cellStyle name="40 % - Accent4 2 2 4 3 4 2" xfId="10812"/>
    <cellStyle name="40 % - Accent4 2 2 4 3 4 2 2" xfId="24956"/>
    <cellStyle name="40 % - Accent4 2 2 4 3 4 3" xfId="18671"/>
    <cellStyle name="40 % - Accent4 2 2 4 3 5" xfId="5313"/>
    <cellStyle name="40 % - Accent4 2 2 4 3 5 2" xfId="11601"/>
    <cellStyle name="40 % - Accent4 2 2 4 3 5 2 2" xfId="25745"/>
    <cellStyle name="40 % - Accent4 2 2 4 3 5 3" xfId="19460"/>
    <cellStyle name="40 % - Accent4 2 2 4 3 6" xfId="6102"/>
    <cellStyle name="40 % - Accent4 2 2 4 3 6 2" xfId="12387"/>
    <cellStyle name="40 % - Accent4 2 2 4 3 6 2 2" xfId="26531"/>
    <cellStyle name="40 % - Accent4 2 2 4 3 6 3" xfId="20246"/>
    <cellStyle name="40 % - Accent4 2 2 4 3 7" xfId="6888"/>
    <cellStyle name="40 % - Accent4 2 2 4 3 7 2" xfId="13173"/>
    <cellStyle name="40 % - Accent4 2 2 4 3 7 2 2" xfId="27317"/>
    <cellStyle name="40 % - Accent4 2 2 4 3 7 3" xfId="21032"/>
    <cellStyle name="40 % - Accent4 2 2 4 3 8" xfId="7672"/>
    <cellStyle name="40 % - Accent4 2 2 4 3 8 2" xfId="13957"/>
    <cellStyle name="40 % - Accent4 2 2 4 3 8 2 2" xfId="28101"/>
    <cellStyle name="40 % - Accent4 2 2 4 3 8 3" xfId="21816"/>
    <cellStyle name="40 % - Accent4 2 2 4 3 9" xfId="8457"/>
    <cellStyle name="40 % - Accent4 2 2 4 3 9 2" xfId="22601"/>
    <cellStyle name="40 % - Accent4 2 2 4 4" xfId="987"/>
    <cellStyle name="40 % - Accent4 2 2 4 4 2" xfId="8850"/>
    <cellStyle name="40 % - Accent4 2 2 4 4 2 2" xfId="22994"/>
    <cellStyle name="40 % - Accent4 2 2 4 4 3" xfId="2562"/>
    <cellStyle name="40 % - Accent4 2 2 4 4 3 2" xfId="16709"/>
    <cellStyle name="40 % - Accent4 2 2 4 4 4" xfId="15137"/>
    <cellStyle name="40 % - Accent4 2 2 4 5" xfId="3347"/>
    <cellStyle name="40 % - Accent4 2 2 4 5 2" xfId="9635"/>
    <cellStyle name="40 % - Accent4 2 2 4 5 2 2" xfId="23779"/>
    <cellStyle name="40 % - Accent4 2 2 4 5 3" xfId="17494"/>
    <cellStyle name="40 % - Accent4 2 2 4 6" xfId="4132"/>
    <cellStyle name="40 % - Accent4 2 2 4 6 2" xfId="10420"/>
    <cellStyle name="40 % - Accent4 2 2 4 6 2 2" xfId="24564"/>
    <cellStyle name="40 % - Accent4 2 2 4 6 3" xfId="18279"/>
    <cellStyle name="40 % - Accent4 2 2 4 7" xfId="4921"/>
    <cellStyle name="40 % - Accent4 2 2 4 7 2" xfId="11209"/>
    <cellStyle name="40 % - Accent4 2 2 4 7 2 2" xfId="25353"/>
    <cellStyle name="40 % - Accent4 2 2 4 7 3" xfId="19068"/>
    <cellStyle name="40 % - Accent4 2 2 4 8" xfId="5710"/>
    <cellStyle name="40 % - Accent4 2 2 4 8 2" xfId="11995"/>
    <cellStyle name="40 % - Accent4 2 2 4 8 2 2" xfId="26139"/>
    <cellStyle name="40 % - Accent4 2 2 4 8 3" xfId="19854"/>
    <cellStyle name="40 % - Accent4 2 2 4 9" xfId="6496"/>
    <cellStyle name="40 % - Accent4 2 2 4 9 2" xfId="12781"/>
    <cellStyle name="40 % - Accent4 2 2 4 9 2 2" xfId="26925"/>
    <cellStyle name="40 % - Accent4 2 2 4 9 3" xfId="20640"/>
    <cellStyle name="40 % - Accent4 2 2 5" xfId="220"/>
    <cellStyle name="40 % - Accent4 2 2 5 10" xfId="7308"/>
    <cellStyle name="40 % - Accent4 2 2 5 10 2" xfId="13593"/>
    <cellStyle name="40 % - Accent4 2 2 5 10 2 2" xfId="27737"/>
    <cellStyle name="40 % - Accent4 2 2 5 10 3" xfId="21452"/>
    <cellStyle name="40 % - Accent4 2 2 5 11" xfId="8093"/>
    <cellStyle name="40 % - Accent4 2 2 5 11 2" xfId="22237"/>
    <cellStyle name="40 % - Accent4 2 2 5 12" xfId="1805"/>
    <cellStyle name="40 % - Accent4 2 2 5 12 2" xfId="15952"/>
    <cellStyle name="40 % - Accent4 2 2 5 13" xfId="14380"/>
    <cellStyle name="40 % - Accent4 2 2 5 2" xfId="416"/>
    <cellStyle name="40 % - Accent4 2 2 5 2 10" xfId="8289"/>
    <cellStyle name="40 % - Accent4 2 2 5 2 10 2" xfId="22433"/>
    <cellStyle name="40 % - Accent4 2 2 5 2 11" xfId="2001"/>
    <cellStyle name="40 % - Accent4 2 2 5 2 11 2" xfId="16148"/>
    <cellStyle name="40 % - Accent4 2 2 5 2 12" xfId="14576"/>
    <cellStyle name="40 % - Accent4 2 2 5 2 2" xfId="813"/>
    <cellStyle name="40 % - Accent4 2 2 5 2 2 10" xfId="2393"/>
    <cellStyle name="40 % - Accent4 2 2 5 2 2 10 2" xfId="16540"/>
    <cellStyle name="40 % - Accent4 2 2 5 2 2 11" xfId="14968"/>
    <cellStyle name="40 % - Accent4 2 2 5 2 2 2" xfId="1603"/>
    <cellStyle name="40 % - Accent4 2 2 5 2 2 2 2" xfId="9466"/>
    <cellStyle name="40 % - Accent4 2 2 5 2 2 2 2 2" xfId="23610"/>
    <cellStyle name="40 % - Accent4 2 2 5 2 2 2 3" xfId="3178"/>
    <cellStyle name="40 % - Accent4 2 2 5 2 2 2 3 2" xfId="17325"/>
    <cellStyle name="40 % - Accent4 2 2 5 2 2 2 4" xfId="15753"/>
    <cellStyle name="40 % - Accent4 2 2 5 2 2 3" xfId="3963"/>
    <cellStyle name="40 % - Accent4 2 2 5 2 2 3 2" xfId="10251"/>
    <cellStyle name="40 % - Accent4 2 2 5 2 2 3 2 2" xfId="24395"/>
    <cellStyle name="40 % - Accent4 2 2 5 2 2 3 3" xfId="18110"/>
    <cellStyle name="40 % - Accent4 2 2 5 2 2 4" xfId="4748"/>
    <cellStyle name="40 % - Accent4 2 2 5 2 2 4 2" xfId="11036"/>
    <cellStyle name="40 % - Accent4 2 2 5 2 2 4 2 2" xfId="25180"/>
    <cellStyle name="40 % - Accent4 2 2 5 2 2 4 3" xfId="18895"/>
    <cellStyle name="40 % - Accent4 2 2 5 2 2 5" xfId="5537"/>
    <cellStyle name="40 % - Accent4 2 2 5 2 2 5 2" xfId="11825"/>
    <cellStyle name="40 % - Accent4 2 2 5 2 2 5 2 2" xfId="25969"/>
    <cellStyle name="40 % - Accent4 2 2 5 2 2 5 3" xfId="19684"/>
    <cellStyle name="40 % - Accent4 2 2 5 2 2 6" xfId="6326"/>
    <cellStyle name="40 % - Accent4 2 2 5 2 2 6 2" xfId="12611"/>
    <cellStyle name="40 % - Accent4 2 2 5 2 2 6 2 2" xfId="26755"/>
    <cellStyle name="40 % - Accent4 2 2 5 2 2 6 3" xfId="20470"/>
    <cellStyle name="40 % - Accent4 2 2 5 2 2 7" xfId="7112"/>
    <cellStyle name="40 % - Accent4 2 2 5 2 2 7 2" xfId="13397"/>
    <cellStyle name="40 % - Accent4 2 2 5 2 2 7 2 2" xfId="27541"/>
    <cellStyle name="40 % - Accent4 2 2 5 2 2 7 3" xfId="21256"/>
    <cellStyle name="40 % - Accent4 2 2 5 2 2 8" xfId="7896"/>
    <cellStyle name="40 % - Accent4 2 2 5 2 2 8 2" xfId="14181"/>
    <cellStyle name="40 % - Accent4 2 2 5 2 2 8 2 2" xfId="28325"/>
    <cellStyle name="40 % - Accent4 2 2 5 2 2 8 3" xfId="22040"/>
    <cellStyle name="40 % - Accent4 2 2 5 2 2 9" xfId="8681"/>
    <cellStyle name="40 % - Accent4 2 2 5 2 2 9 2" xfId="22825"/>
    <cellStyle name="40 % - Accent4 2 2 5 2 3" xfId="1211"/>
    <cellStyle name="40 % - Accent4 2 2 5 2 3 2" xfId="9074"/>
    <cellStyle name="40 % - Accent4 2 2 5 2 3 2 2" xfId="23218"/>
    <cellStyle name="40 % - Accent4 2 2 5 2 3 3" xfId="2786"/>
    <cellStyle name="40 % - Accent4 2 2 5 2 3 3 2" xfId="16933"/>
    <cellStyle name="40 % - Accent4 2 2 5 2 3 4" xfId="15361"/>
    <cellStyle name="40 % - Accent4 2 2 5 2 4" xfId="3571"/>
    <cellStyle name="40 % - Accent4 2 2 5 2 4 2" xfId="9859"/>
    <cellStyle name="40 % - Accent4 2 2 5 2 4 2 2" xfId="24003"/>
    <cellStyle name="40 % - Accent4 2 2 5 2 4 3" xfId="17718"/>
    <cellStyle name="40 % - Accent4 2 2 5 2 5" xfId="4356"/>
    <cellStyle name="40 % - Accent4 2 2 5 2 5 2" xfId="10644"/>
    <cellStyle name="40 % - Accent4 2 2 5 2 5 2 2" xfId="24788"/>
    <cellStyle name="40 % - Accent4 2 2 5 2 5 3" xfId="18503"/>
    <cellStyle name="40 % - Accent4 2 2 5 2 6" xfId="5145"/>
    <cellStyle name="40 % - Accent4 2 2 5 2 6 2" xfId="11433"/>
    <cellStyle name="40 % - Accent4 2 2 5 2 6 2 2" xfId="25577"/>
    <cellStyle name="40 % - Accent4 2 2 5 2 6 3" xfId="19292"/>
    <cellStyle name="40 % - Accent4 2 2 5 2 7" xfId="5934"/>
    <cellStyle name="40 % - Accent4 2 2 5 2 7 2" xfId="12219"/>
    <cellStyle name="40 % - Accent4 2 2 5 2 7 2 2" xfId="26363"/>
    <cellStyle name="40 % - Accent4 2 2 5 2 7 3" xfId="20078"/>
    <cellStyle name="40 % - Accent4 2 2 5 2 8" xfId="6720"/>
    <cellStyle name="40 % - Accent4 2 2 5 2 8 2" xfId="13005"/>
    <cellStyle name="40 % - Accent4 2 2 5 2 8 2 2" xfId="27149"/>
    <cellStyle name="40 % - Accent4 2 2 5 2 8 3" xfId="20864"/>
    <cellStyle name="40 % - Accent4 2 2 5 2 9" xfId="7504"/>
    <cellStyle name="40 % - Accent4 2 2 5 2 9 2" xfId="13789"/>
    <cellStyle name="40 % - Accent4 2 2 5 2 9 2 2" xfId="27933"/>
    <cellStyle name="40 % - Accent4 2 2 5 2 9 3" xfId="21648"/>
    <cellStyle name="40 % - Accent4 2 2 5 3" xfId="617"/>
    <cellStyle name="40 % - Accent4 2 2 5 3 10" xfId="2197"/>
    <cellStyle name="40 % - Accent4 2 2 5 3 10 2" xfId="16344"/>
    <cellStyle name="40 % - Accent4 2 2 5 3 11" xfId="14772"/>
    <cellStyle name="40 % - Accent4 2 2 5 3 2" xfId="1407"/>
    <cellStyle name="40 % - Accent4 2 2 5 3 2 2" xfId="9270"/>
    <cellStyle name="40 % - Accent4 2 2 5 3 2 2 2" xfId="23414"/>
    <cellStyle name="40 % - Accent4 2 2 5 3 2 3" xfId="2982"/>
    <cellStyle name="40 % - Accent4 2 2 5 3 2 3 2" xfId="17129"/>
    <cellStyle name="40 % - Accent4 2 2 5 3 2 4" xfId="15557"/>
    <cellStyle name="40 % - Accent4 2 2 5 3 3" xfId="3767"/>
    <cellStyle name="40 % - Accent4 2 2 5 3 3 2" xfId="10055"/>
    <cellStyle name="40 % - Accent4 2 2 5 3 3 2 2" xfId="24199"/>
    <cellStyle name="40 % - Accent4 2 2 5 3 3 3" xfId="17914"/>
    <cellStyle name="40 % - Accent4 2 2 5 3 4" xfId="4552"/>
    <cellStyle name="40 % - Accent4 2 2 5 3 4 2" xfId="10840"/>
    <cellStyle name="40 % - Accent4 2 2 5 3 4 2 2" xfId="24984"/>
    <cellStyle name="40 % - Accent4 2 2 5 3 4 3" xfId="18699"/>
    <cellStyle name="40 % - Accent4 2 2 5 3 5" xfId="5341"/>
    <cellStyle name="40 % - Accent4 2 2 5 3 5 2" xfId="11629"/>
    <cellStyle name="40 % - Accent4 2 2 5 3 5 2 2" xfId="25773"/>
    <cellStyle name="40 % - Accent4 2 2 5 3 5 3" xfId="19488"/>
    <cellStyle name="40 % - Accent4 2 2 5 3 6" xfId="6130"/>
    <cellStyle name="40 % - Accent4 2 2 5 3 6 2" xfId="12415"/>
    <cellStyle name="40 % - Accent4 2 2 5 3 6 2 2" xfId="26559"/>
    <cellStyle name="40 % - Accent4 2 2 5 3 6 3" xfId="20274"/>
    <cellStyle name="40 % - Accent4 2 2 5 3 7" xfId="6916"/>
    <cellStyle name="40 % - Accent4 2 2 5 3 7 2" xfId="13201"/>
    <cellStyle name="40 % - Accent4 2 2 5 3 7 2 2" xfId="27345"/>
    <cellStyle name="40 % - Accent4 2 2 5 3 7 3" xfId="21060"/>
    <cellStyle name="40 % - Accent4 2 2 5 3 8" xfId="7700"/>
    <cellStyle name="40 % - Accent4 2 2 5 3 8 2" xfId="13985"/>
    <cellStyle name="40 % - Accent4 2 2 5 3 8 2 2" xfId="28129"/>
    <cellStyle name="40 % - Accent4 2 2 5 3 8 3" xfId="21844"/>
    <cellStyle name="40 % - Accent4 2 2 5 3 9" xfId="8485"/>
    <cellStyle name="40 % - Accent4 2 2 5 3 9 2" xfId="22629"/>
    <cellStyle name="40 % - Accent4 2 2 5 4" xfId="1015"/>
    <cellStyle name="40 % - Accent4 2 2 5 4 2" xfId="8878"/>
    <cellStyle name="40 % - Accent4 2 2 5 4 2 2" xfId="23022"/>
    <cellStyle name="40 % - Accent4 2 2 5 4 3" xfId="2590"/>
    <cellStyle name="40 % - Accent4 2 2 5 4 3 2" xfId="16737"/>
    <cellStyle name="40 % - Accent4 2 2 5 4 4" xfId="15165"/>
    <cellStyle name="40 % - Accent4 2 2 5 5" xfId="3375"/>
    <cellStyle name="40 % - Accent4 2 2 5 5 2" xfId="9663"/>
    <cellStyle name="40 % - Accent4 2 2 5 5 2 2" xfId="23807"/>
    <cellStyle name="40 % - Accent4 2 2 5 5 3" xfId="17522"/>
    <cellStyle name="40 % - Accent4 2 2 5 6" xfId="4160"/>
    <cellStyle name="40 % - Accent4 2 2 5 6 2" xfId="10448"/>
    <cellStyle name="40 % - Accent4 2 2 5 6 2 2" xfId="24592"/>
    <cellStyle name="40 % - Accent4 2 2 5 6 3" xfId="18307"/>
    <cellStyle name="40 % - Accent4 2 2 5 7" xfId="4949"/>
    <cellStyle name="40 % - Accent4 2 2 5 7 2" xfId="11237"/>
    <cellStyle name="40 % - Accent4 2 2 5 7 2 2" xfId="25381"/>
    <cellStyle name="40 % - Accent4 2 2 5 7 3" xfId="19096"/>
    <cellStyle name="40 % - Accent4 2 2 5 8" xfId="5738"/>
    <cellStyle name="40 % - Accent4 2 2 5 8 2" xfId="12023"/>
    <cellStyle name="40 % - Accent4 2 2 5 8 2 2" xfId="26167"/>
    <cellStyle name="40 % - Accent4 2 2 5 8 3" xfId="19882"/>
    <cellStyle name="40 % - Accent4 2 2 5 9" xfId="6524"/>
    <cellStyle name="40 % - Accent4 2 2 5 9 2" xfId="12809"/>
    <cellStyle name="40 % - Accent4 2 2 5 9 2 2" xfId="26953"/>
    <cellStyle name="40 % - Accent4 2 2 5 9 3" xfId="20668"/>
    <cellStyle name="40 % - Accent4 2 2 6" xfId="248"/>
    <cellStyle name="40 % - Accent4 2 2 6 10" xfId="7336"/>
    <cellStyle name="40 % - Accent4 2 2 6 10 2" xfId="13621"/>
    <cellStyle name="40 % - Accent4 2 2 6 10 2 2" xfId="27765"/>
    <cellStyle name="40 % - Accent4 2 2 6 10 3" xfId="21480"/>
    <cellStyle name="40 % - Accent4 2 2 6 11" xfId="8121"/>
    <cellStyle name="40 % - Accent4 2 2 6 11 2" xfId="22265"/>
    <cellStyle name="40 % - Accent4 2 2 6 12" xfId="1833"/>
    <cellStyle name="40 % - Accent4 2 2 6 12 2" xfId="15980"/>
    <cellStyle name="40 % - Accent4 2 2 6 13" xfId="14408"/>
    <cellStyle name="40 % - Accent4 2 2 6 2" xfId="444"/>
    <cellStyle name="40 % - Accent4 2 2 6 2 10" xfId="8317"/>
    <cellStyle name="40 % - Accent4 2 2 6 2 10 2" xfId="22461"/>
    <cellStyle name="40 % - Accent4 2 2 6 2 11" xfId="2029"/>
    <cellStyle name="40 % - Accent4 2 2 6 2 11 2" xfId="16176"/>
    <cellStyle name="40 % - Accent4 2 2 6 2 12" xfId="14604"/>
    <cellStyle name="40 % - Accent4 2 2 6 2 2" xfId="841"/>
    <cellStyle name="40 % - Accent4 2 2 6 2 2 10" xfId="2421"/>
    <cellStyle name="40 % - Accent4 2 2 6 2 2 10 2" xfId="16568"/>
    <cellStyle name="40 % - Accent4 2 2 6 2 2 11" xfId="14996"/>
    <cellStyle name="40 % - Accent4 2 2 6 2 2 2" xfId="1631"/>
    <cellStyle name="40 % - Accent4 2 2 6 2 2 2 2" xfId="9494"/>
    <cellStyle name="40 % - Accent4 2 2 6 2 2 2 2 2" xfId="23638"/>
    <cellStyle name="40 % - Accent4 2 2 6 2 2 2 3" xfId="3206"/>
    <cellStyle name="40 % - Accent4 2 2 6 2 2 2 3 2" xfId="17353"/>
    <cellStyle name="40 % - Accent4 2 2 6 2 2 2 4" xfId="15781"/>
    <cellStyle name="40 % - Accent4 2 2 6 2 2 3" xfId="3991"/>
    <cellStyle name="40 % - Accent4 2 2 6 2 2 3 2" xfId="10279"/>
    <cellStyle name="40 % - Accent4 2 2 6 2 2 3 2 2" xfId="24423"/>
    <cellStyle name="40 % - Accent4 2 2 6 2 2 3 3" xfId="18138"/>
    <cellStyle name="40 % - Accent4 2 2 6 2 2 4" xfId="4776"/>
    <cellStyle name="40 % - Accent4 2 2 6 2 2 4 2" xfId="11064"/>
    <cellStyle name="40 % - Accent4 2 2 6 2 2 4 2 2" xfId="25208"/>
    <cellStyle name="40 % - Accent4 2 2 6 2 2 4 3" xfId="18923"/>
    <cellStyle name="40 % - Accent4 2 2 6 2 2 5" xfId="5565"/>
    <cellStyle name="40 % - Accent4 2 2 6 2 2 5 2" xfId="11853"/>
    <cellStyle name="40 % - Accent4 2 2 6 2 2 5 2 2" xfId="25997"/>
    <cellStyle name="40 % - Accent4 2 2 6 2 2 5 3" xfId="19712"/>
    <cellStyle name="40 % - Accent4 2 2 6 2 2 6" xfId="6354"/>
    <cellStyle name="40 % - Accent4 2 2 6 2 2 6 2" xfId="12639"/>
    <cellStyle name="40 % - Accent4 2 2 6 2 2 6 2 2" xfId="26783"/>
    <cellStyle name="40 % - Accent4 2 2 6 2 2 6 3" xfId="20498"/>
    <cellStyle name="40 % - Accent4 2 2 6 2 2 7" xfId="7140"/>
    <cellStyle name="40 % - Accent4 2 2 6 2 2 7 2" xfId="13425"/>
    <cellStyle name="40 % - Accent4 2 2 6 2 2 7 2 2" xfId="27569"/>
    <cellStyle name="40 % - Accent4 2 2 6 2 2 7 3" xfId="21284"/>
    <cellStyle name="40 % - Accent4 2 2 6 2 2 8" xfId="7924"/>
    <cellStyle name="40 % - Accent4 2 2 6 2 2 8 2" xfId="14209"/>
    <cellStyle name="40 % - Accent4 2 2 6 2 2 8 2 2" xfId="28353"/>
    <cellStyle name="40 % - Accent4 2 2 6 2 2 8 3" xfId="22068"/>
    <cellStyle name="40 % - Accent4 2 2 6 2 2 9" xfId="8709"/>
    <cellStyle name="40 % - Accent4 2 2 6 2 2 9 2" xfId="22853"/>
    <cellStyle name="40 % - Accent4 2 2 6 2 3" xfId="1239"/>
    <cellStyle name="40 % - Accent4 2 2 6 2 3 2" xfId="9102"/>
    <cellStyle name="40 % - Accent4 2 2 6 2 3 2 2" xfId="23246"/>
    <cellStyle name="40 % - Accent4 2 2 6 2 3 3" xfId="2814"/>
    <cellStyle name="40 % - Accent4 2 2 6 2 3 3 2" xfId="16961"/>
    <cellStyle name="40 % - Accent4 2 2 6 2 3 4" xfId="15389"/>
    <cellStyle name="40 % - Accent4 2 2 6 2 4" xfId="3599"/>
    <cellStyle name="40 % - Accent4 2 2 6 2 4 2" xfId="9887"/>
    <cellStyle name="40 % - Accent4 2 2 6 2 4 2 2" xfId="24031"/>
    <cellStyle name="40 % - Accent4 2 2 6 2 4 3" xfId="17746"/>
    <cellStyle name="40 % - Accent4 2 2 6 2 5" xfId="4384"/>
    <cellStyle name="40 % - Accent4 2 2 6 2 5 2" xfId="10672"/>
    <cellStyle name="40 % - Accent4 2 2 6 2 5 2 2" xfId="24816"/>
    <cellStyle name="40 % - Accent4 2 2 6 2 5 3" xfId="18531"/>
    <cellStyle name="40 % - Accent4 2 2 6 2 6" xfId="5173"/>
    <cellStyle name="40 % - Accent4 2 2 6 2 6 2" xfId="11461"/>
    <cellStyle name="40 % - Accent4 2 2 6 2 6 2 2" xfId="25605"/>
    <cellStyle name="40 % - Accent4 2 2 6 2 6 3" xfId="19320"/>
    <cellStyle name="40 % - Accent4 2 2 6 2 7" xfId="5962"/>
    <cellStyle name="40 % - Accent4 2 2 6 2 7 2" xfId="12247"/>
    <cellStyle name="40 % - Accent4 2 2 6 2 7 2 2" xfId="26391"/>
    <cellStyle name="40 % - Accent4 2 2 6 2 7 3" xfId="20106"/>
    <cellStyle name="40 % - Accent4 2 2 6 2 8" xfId="6748"/>
    <cellStyle name="40 % - Accent4 2 2 6 2 8 2" xfId="13033"/>
    <cellStyle name="40 % - Accent4 2 2 6 2 8 2 2" xfId="27177"/>
    <cellStyle name="40 % - Accent4 2 2 6 2 8 3" xfId="20892"/>
    <cellStyle name="40 % - Accent4 2 2 6 2 9" xfId="7532"/>
    <cellStyle name="40 % - Accent4 2 2 6 2 9 2" xfId="13817"/>
    <cellStyle name="40 % - Accent4 2 2 6 2 9 2 2" xfId="27961"/>
    <cellStyle name="40 % - Accent4 2 2 6 2 9 3" xfId="21676"/>
    <cellStyle name="40 % - Accent4 2 2 6 3" xfId="645"/>
    <cellStyle name="40 % - Accent4 2 2 6 3 10" xfId="2225"/>
    <cellStyle name="40 % - Accent4 2 2 6 3 10 2" xfId="16372"/>
    <cellStyle name="40 % - Accent4 2 2 6 3 11" xfId="14800"/>
    <cellStyle name="40 % - Accent4 2 2 6 3 2" xfId="1435"/>
    <cellStyle name="40 % - Accent4 2 2 6 3 2 2" xfId="9298"/>
    <cellStyle name="40 % - Accent4 2 2 6 3 2 2 2" xfId="23442"/>
    <cellStyle name="40 % - Accent4 2 2 6 3 2 3" xfId="3010"/>
    <cellStyle name="40 % - Accent4 2 2 6 3 2 3 2" xfId="17157"/>
    <cellStyle name="40 % - Accent4 2 2 6 3 2 4" xfId="15585"/>
    <cellStyle name="40 % - Accent4 2 2 6 3 3" xfId="3795"/>
    <cellStyle name="40 % - Accent4 2 2 6 3 3 2" xfId="10083"/>
    <cellStyle name="40 % - Accent4 2 2 6 3 3 2 2" xfId="24227"/>
    <cellStyle name="40 % - Accent4 2 2 6 3 3 3" xfId="17942"/>
    <cellStyle name="40 % - Accent4 2 2 6 3 4" xfId="4580"/>
    <cellStyle name="40 % - Accent4 2 2 6 3 4 2" xfId="10868"/>
    <cellStyle name="40 % - Accent4 2 2 6 3 4 2 2" xfId="25012"/>
    <cellStyle name="40 % - Accent4 2 2 6 3 4 3" xfId="18727"/>
    <cellStyle name="40 % - Accent4 2 2 6 3 5" xfId="5369"/>
    <cellStyle name="40 % - Accent4 2 2 6 3 5 2" xfId="11657"/>
    <cellStyle name="40 % - Accent4 2 2 6 3 5 2 2" xfId="25801"/>
    <cellStyle name="40 % - Accent4 2 2 6 3 5 3" xfId="19516"/>
    <cellStyle name="40 % - Accent4 2 2 6 3 6" xfId="6158"/>
    <cellStyle name="40 % - Accent4 2 2 6 3 6 2" xfId="12443"/>
    <cellStyle name="40 % - Accent4 2 2 6 3 6 2 2" xfId="26587"/>
    <cellStyle name="40 % - Accent4 2 2 6 3 6 3" xfId="20302"/>
    <cellStyle name="40 % - Accent4 2 2 6 3 7" xfId="6944"/>
    <cellStyle name="40 % - Accent4 2 2 6 3 7 2" xfId="13229"/>
    <cellStyle name="40 % - Accent4 2 2 6 3 7 2 2" xfId="27373"/>
    <cellStyle name="40 % - Accent4 2 2 6 3 7 3" xfId="21088"/>
    <cellStyle name="40 % - Accent4 2 2 6 3 8" xfId="7728"/>
    <cellStyle name="40 % - Accent4 2 2 6 3 8 2" xfId="14013"/>
    <cellStyle name="40 % - Accent4 2 2 6 3 8 2 2" xfId="28157"/>
    <cellStyle name="40 % - Accent4 2 2 6 3 8 3" xfId="21872"/>
    <cellStyle name="40 % - Accent4 2 2 6 3 9" xfId="8513"/>
    <cellStyle name="40 % - Accent4 2 2 6 3 9 2" xfId="22657"/>
    <cellStyle name="40 % - Accent4 2 2 6 4" xfId="1043"/>
    <cellStyle name="40 % - Accent4 2 2 6 4 2" xfId="8906"/>
    <cellStyle name="40 % - Accent4 2 2 6 4 2 2" xfId="23050"/>
    <cellStyle name="40 % - Accent4 2 2 6 4 3" xfId="2618"/>
    <cellStyle name="40 % - Accent4 2 2 6 4 3 2" xfId="16765"/>
    <cellStyle name="40 % - Accent4 2 2 6 4 4" xfId="15193"/>
    <cellStyle name="40 % - Accent4 2 2 6 5" xfId="3403"/>
    <cellStyle name="40 % - Accent4 2 2 6 5 2" xfId="9691"/>
    <cellStyle name="40 % - Accent4 2 2 6 5 2 2" xfId="23835"/>
    <cellStyle name="40 % - Accent4 2 2 6 5 3" xfId="17550"/>
    <cellStyle name="40 % - Accent4 2 2 6 6" xfId="4188"/>
    <cellStyle name="40 % - Accent4 2 2 6 6 2" xfId="10476"/>
    <cellStyle name="40 % - Accent4 2 2 6 6 2 2" xfId="24620"/>
    <cellStyle name="40 % - Accent4 2 2 6 6 3" xfId="18335"/>
    <cellStyle name="40 % - Accent4 2 2 6 7" xfId="4977"/>
    <cellStyle name="40 % - Accent4 2 2 6 7 2" xfId="11265"/>
    <cellStyle name="40 % - Accent4 2 2 6 7 2 2" xfId="25409"/>
    <cellStyle name="40 % - Accent4 2 2 6 7 3" xfId="19124"/>
    <cellStyle name="40 % - Accent4 2 2 6 8" xfId="5766"/>
    <cellStyle name="40 % - Accent4 2 2 6 8 2" xfId="12051"/>
    <cellStyle name="40 % - Accent4 2 2 6 8 2 2" xfId="26195"/>
    <cellStyle name="40 % - Accent4 2 2 6 8 3" xfId="19910"/>
    <cellStyle name="40 % - Accent4 2 2 6 9" xfId="6552"/>
    <cellStyle name="40 % - Accent4 2 2 6 9 2" xfId="12837"/>
    <cellStyle name="40 % - Accent4 2 2 6 9 2 2" xfId="26981"/>
    <cellStyle name="40 % - Accent4 2 2 6 9 3" xfId="20696"/>
    <cellStyle name="40 % - Accent4 2 2 7" xfId="276"/>
    <cellStyle name="40 % - Accent4 2 2 7 10" xfId="7364"/>
    <cellStyle name="40 % - Accent4 2 2 7 10 2" xfId="13649"/>
    <cellStyle name="40 % - Accent4 2 2 7 10 2 2" xfId="27793"/>
    <cellStyle name="40 % - Accent4 2 2 7 10 3" xfId="21508"/>
    <cellStyle name="40 % - Accent4 2 2 7 11" xfId="8149"/>
    <cellStyle name="40 % - Accent4 2 2 7 11 2" xfId="22293"/>
    <cellStyle name="40 % - Accent4 2 2 7 12" xfId="1861"/>
    <cellStyle name="40 % - Accent4 2 2 7 12 2" xfId="16008"/>
    <cellStyle name="40 % - Accent4 2 2 7 13" xfId="14436"/>
    <cellStyle name="40 % - Accent4 2 2 7 2" xfId="472"/>
    <cellStyle name="40 % - Accent4 2 2 7 2 10" xfId="8345"/>
    <cellStyle name="40 % - Accent4 2 2 7 2 10 2" xfId="22489"/>
    <cellStyle name="40 % - Accent4 2 2 7 2 11" xfId="2057"/>
    <cellStyle name="40 % - Accent4 2 2 7 2 11 2" xfId="16204"/>
    <cellStyle name="40 % - Accent4 2 2 7 2 12" xfId="14632"/>
    <cellStyle name="40 % - Accent4 2 2 7 2 2" xfId="869"/>
    <cellStyle name="40 % - Accent4 2 2 7 2 2 10" xfId="2449"/>
    <cellStyle name="40 % - Accent4 2 2 7 2 2 10 2" xfId="16596"/>
    <cellStyle name="40 % - Accent4 2 2 7 2 2 11" xfId="15024"/>
    <cellStyle name="40 % - Accent4 2 2 7 2 2 2" xfId="1659"/>
    <cellStyle name="40 % - Accent4 2 2 7 2 2 2 2" xfId="9522"/>
    <cellStyle name="40 % - Accent4 2 2 7 2 2 2 2 2" xfId="23666"/>
    <cellStyle name="40 % - Accent4 2 2 7 2 2 2 3" xfId="3234"/>
    <cellStyle name="40 % - Accent4 2 2 7 2 2 2 3 2" xfId="17381"/>
    <cellStyle name="40 % - Accent4 2 2 7 2 2 2 4" xfId="15809"/>
    <cellStyle name="40 % - Accent4 2 2 7 2 2 3" xfId="4019"/>
    <cellStyle name="40 % - Accent4 2 2 7 2 2 3 2" xfId="10307"/>
    <cellStyle name="40 % - Accent4 2 2 7 2 2 3 2 2" xfId="24451"/>
    <cellStyle name="40 % - Accent4 2 2 7 2 2 3 3" xfId="18166"/>
    <cellStyle name="40 % - Accent4 2 2 7 2 2 4" xfId="4804"/>
    <cellStyle name="40 % - Accent4 2 2 7 2 2 4 2" xfId="11092"/>
    <cellStyle name="40 % - Accent4 2 2 7 2 2 4 2 2" xfId="25236"/>
    <cellStyle name="40 % - Accent4 2 2 7 2 2 4 3" xfId="18951"/>
    <cellStyle name="40 % - Accent4 2 2 7 2 2 5" xfId="5593"/>
    <cellStyle name="40 % - Accent4 2 2 7 2 2 5 2" xfId="11881"/>
    <cellStyle name="40 % - Accent4 2 2 7 2 2 5 2 2" xfId="26025"/>
    <cellStyle name="40 % - Accent4 2 2 7 2 2 5 3" xfId="19740"/>
    <cellStyle name="40 % - Accent4 2 2 7 2 2 6" xfId="6382"/>
    <cellStyle name="40 % - Accent4 2 2 7 2 2 6 2" xfId="12667"/>
    <cellStyle name="40 % - Accent4 2 2 7 2 2 6 2 2" xfId="26811"/>
    <cellStyle name="40 % - Accent4 2 2 7 2 2 6 3" xfId="20526"/>
    <cellStyle name="40 % - Accent4 2 2 7 2 2 7" xfId="7168"/>
    <cellStyle name="40 % - Accent4 2 2 7 2 2 7 2" xfId="13453"/>
    <cellStyle name="40 % - Accent4 2 2 7 2 2 7 2 2" xfId="27597"/>
    <cellStyle name="40 % - Accent4 2 2 7 2 2 7 3" xfId="21312"/>
    <cellStyle name="40 % - Accent4 2 2 7 2 2 8" xfId="7952"/>
    <cellStyle name="40 % - Accent4 2 2 7 2 2 8 2" xfId="14237"/>
    <cellStyle name="40 % - Accent4 2 2 7 2 2 8 2 2" xfId="28381"/>
    <cellStyle name="40 % - Accent4 2 2 7 2 2 8 3" xfId="22096"/>
    <cellStyle name="40 % - Accent4 2 2 7 2 2 9" xfId="8737"/>
    <cellStyle name="40 % - Accent4 2 2 7 2 2 9 2" xfId="22881"/>
    <cellStyle name="40 % - Accent4 2 2 7 2 3" xfId="1267"/>
    <cellStyle name="40 % - Accent4 2 2 7 2 3 2" xfId="9130"/>
    <cellStyle name="40 % - Accent4 2 2 7 2 3 2 2" xfId="23274"/>
    <cellStyle name="40 % - Accent4 2 2 7 2 3 3" xfId="2842"/>
    <cellStyle name="40 % - Accent4 2 2 7 2 3 3 2" xfId="16989"/>
    <cellStyle name="40 % - Accent4 2 2 7 2 3 4" xfId="15417"/>
    <cellStyle name="40 % - Accent4 2 2 7 2 4" xfId="3627"/>
    <cellStyle name="40 % - Accent4 2 2 7 2 4 2" xfId="9915"/>
    <cellStyle name="40 % - Accent4 2 2 7 2 4 2 2" xfId="24059"/>
    <cellStyle name="40 % - Accent4 2 2 7 2 4 3" xfId="17774"/>
    <cellStyle name="40 % - Accent4 2 2 7 2 5" xfId="4412"/>
    <cellStyle name="40 % - Accent4 2 2 7 2 5 2" xfId="10700"/>
    <cellStyle name="40 % - Accent4 2 2 7 2 5 2 2" xfId="24844"/>
    <cellStyle name="40 % - Accent4 2 2 7 2 5 3" xfId="18559"/>
    <cellStyle name="40 % - Accent4 2 2 7 2 6" xfId="5201"/>
    <cellStyle name="40 % - Accent4 2 2 7 2 6 2" xfId="11489"/>
    <cellStyle name="40 % - Accent4 2 2 7 2 6 2 2" xfId="25633"/>
    <cellStyle name="40 % - Accent4 2 2 7 2 6 3" xfId="19348"/>
    <cellStyle name="40 % - Accent4 2 2 7 2 7" xfId="5990"/>
    <cellStyle name="40 % - Accent4 2 2 7 2 7 2" xfId="12275"/>
    <cellStyle name="40 % - Accent4 2 2 7 2 7 2 2" xfId="26419"/>
    <cellStyle name="40 % - Accent4 2 2 7 2 7 3" xfId="20134"/>
    <cellStyle name="40 % - Accent4 2 2 7 2 8" xfId="6776"/>
    <cellStyle name="40 % - Accent4 2 2 7 2 8 2" xfId="13061"/>
    <cellStyle name="40 % - Accent4 2 2 7 2 8 2 2" xfId="27205"/>
    <cellStyle name="40 % - Accent4 2 2 7 2 8 3" xfId="20920"/>
    <cellStyle name="40 % - Accent4 2 2 7 2 9" xfId="7560"/>
    <cellStyle name="40 % - Accent4 2 2 7 2 9 2" xfId="13845"/>
    <cellStyle name="40 % - Accent4 2 2 7 2 9 2 2" xfId="27989"/>
    <cellStyle name="40 % - Accent4 2 2 7 2 9 3" xfId="21704"/>
    <cellStyle name="40 % - Accent4 2 2 7 3" xfId="673"/>
    <cellStyle name="40 % - Accent4 2 2 7 3 10" xfId="2253"/>
    <cellStyle name="40 % - Accent4 2 2 7 3 10 2" xfId="16400"/>
    <cellStyle name="40 % - Accent4 2 2 7 3 11" xfId="14828"/>
    <cellStyle name="40 % - Accent4 2 2 7 3 2" xfId="1463"/>
    <cellStyle name="40 % - Accent4 2 2 7 3 2 2" xfId="9326"/>
    <cellStyle name="40 % - Accent4 2 2 7 3 2 2 2" xfId="23470"/>
    <cellStyle name="40 % - Accent4 2 2 7 3 2 3" xfId="3038"/>
    <cellStyle name="40 % - Accent4 2 2 7 3 2 3 2" xfId="17185"/>
    <cellStyle name="40 % - Accent4 2 2 7 3 2 4" xfId="15613"/>
    <cellStyle name="40 % - Accent4 2 2 7 3 3" xfId="3823"/>
    <cellStyle name="40 % - Accent4 2 2 7 3 3 2" xfId="10111"/>
    <cellStyle name="40 % - Accent4 2 2 7 3 3 2 2" xfId="24255"/>
    <cellStyle name="40 % - Accent4 2 2 7 3 3 3" xfId="17970"/>
    <cellStyle name="40 % - Accent4 2 2 7 3 4" xfId="4608"/>
    <cellStyle name="40 % - Accent4 2 2 7 3 4 2" xfId="10896"/>
    <cellStyle name="40 % - Accent4 2 2 7 3 4 2 2" xfId="25040"/>
    <cellStyle name="40 % - Accent4 2 2 7 3 4 3" xfId="18755"/>
    <cellStyle name="40 % - Accent4 2 2 7 3 5" xfId="5397"/>
    <cellStyle name="40 % - Accent4 2 2 7 3 5 2" xfId="11685"/>
    <cellStyle name="40 % - Accent4 2 2 7 3 5 2 2" xfId="25829"/>
    <cellStyle name="40 % - Accent4 2 2 7 3 5 3" xfId="19544"/>
    <cellStyle name="40 % - Accent4 2 2 7 3 6" xfId="6186"/>
    <cellStyle name="40 % - Accent4 2 2 7 3 6 2" xfId="12471"/>
    <cellStyle name="40 % - Accent4 2 2 7 3 6 2 2" xfId="26615"/>
    <cellStyle name="40 % - Accent4 2 2 7 3 6 3" xfId="20330"/>
    <cellStyle name="40 % - Accent4 2 2 7 3 7" xfId="6972"/>
    <cellStyle name="40 % - Accent4 2 2 7 3 7 2" xfId="13257"/>
    <cellStyle name="40 % - Accent4 2 2 7 3 7 2 2" xfId="27401"/>
    <cellStyle name="40 % - Accent4 2 2 7 3 7 3" xfId="21116"/>
    <cellStyle name="40 % - Accent4 2 2 7 3 8" xfId="7756"/>
    <cellStyle name="40 % - Accent4 2 2 7 3 8 2" xfId="14041"/>
    <cellStyle name="40 % - Accent4 2 2 7 3 8 2 2" xfId="28185"/>
    <cellStyle name="40 % - Accent4 2 2 7 3 8 3" xfId="21900"/>
    <cellStyle name="40 % - Accent4 2 2 7 3 9" xfId="8541"/>
    <cellStyle name="40 % - Accent4 2 2 7 3 9 2" xfId="22685"/>
    <cellStyle name="40 % - Accent4 2 2 7 4" xfId="1071"/>
    <cellStyle name="40 % - Accent4 2 2 7 4 2" xfId="8934"/>
    <cellStyle name="40 % - Accent4 2 2 7 4 2 2" xfId="23078"/>
    <cellStyle name="40 % - Accent4 2 2 7 4 3" xfId="2646"/>
    <cellStyle name="40 % - Accent4 2 2 7 4 3 2" xfId="16793"/>
    <cellStyle name="40 % - Accent4 2 2 7 4 4" xfId="15221"/>
    <cellStyle name="40 % - Accent4 2 2 7 5" xfId="3431"/>
    <cellStyle name="40 % - Accent4 2 2 7 5 2" xfId="9719"/>
    <cellStyle name="40 % - Accent4 2 2 7 5 2 2" xfId="23863"/>
    <cellStyle name="40 % - Accent4 2 2 7 5 3" xfId="17578"/>
    <cellStyle name="40 % - Accent4 2 2 7 6" xfId="4216"/>
    <cellStyle name="40 % - Accent4 2 2 7 6 2" xfId="10504"/>
    <cellStyle name="40 % - Accent4 2 2 7 6 2 2" xfId="24648"/>
    <cellStyle name="40 % - Accent4 2 2 7 6 3" xfId="18363"/>
    <cellStyle name="40 % - Accent4 2 2 7 7" xfId="5005"/>
    <cellStyle name="40 % - Accent4 2 2 7 7 2" xfId="11293"/>
    <cellStyle name="40 % - Accent4 2 2 7 7 2 2" xfId="25437"/>
    <cellStyle name="40 % - Accent4 2 2 7 7 3" xfId="19152"/>
    <cellStyle name="40 % - Accent4 2 2 7 8" xfId="5794"/>
    <cellStyle name="40 % - Accent4 2 2 7 8 2" xfId="12079"/>
    <cellStyle name="40 % - Accent4 2 2 7 8 2 2" xfId="26223"/>
    <cellStyle name="40 % - Accent4 2 2 7 8 3" xfId="19938"/>
    <cellStyle name="40 % - Accent4 2 2 7 9" xfId="6580"/>
    <cellStyle name="40 % - Accent4 2 2 7 9 2" xfId="12865"/>
    <cellStyle name="40 % - Accent4 2 2 7 9 2 2" xfId="27009"/>
    <cellStyle name="40 % - Accent4 2 2 7 9 3" xfId="20724"/>
    <cellStyle name="40 % - Accent4 2 2 8" xfId="304"/>
    <cellStyle name="40 % - Accent4 2 2 8 10" xfId="8177"/>
    <cellStyle name="40 % - Accent4 2 2 8 10 2" xfId="22321"/>
    <cellStyle name="40 % - Accent4 2 2 8 11" xfId="1889"/>
    <cellStyle name="40 % - Accent4 2 2 8 11 2" xfId="16036"/>
    <cellStyle name="40 % - Accent4 2 2 8 12" xfId="14464"/>
    <cellStyle name="40 % - Accent4 2 2 8 2" xfId="701"/>
    <cellStyle name="40 % - Accent4 2 2 8 2 10" xfId="2281"/>
    <cellStyle name="40 % - Accent4 2 2 8 2 10 2" xfId="16428"/>
    <cellStyle name="40 % - Accent4 2 2 8 2 11" xfId="14856"/>
    <cellStyle name="40 % - Accent4 2 2 8 2 2" xfId="1491"/>
    <cellStyle name="40 % - Accent4 2 2 8 2 2 2" xfId="9354"/>
    <cellStyle name="40 % - Accent4 2 2 8 2 2 2 2" xfId="23498"/>
    <cellStyle name="40 % - Accent4 2 2 8 2 2 3" xfId="3066"/>
    <cellStyle name="40 % - Accent4 2 2 8 2 2 3 2" xfId="17213"/>
    <cellStyle name="40 % - Accent4 2 2 8 2 2 4" xfId="15641"/>
    <cellStyle name="40 % - Accent4 2 2 8 2 3" xfId="3851"/>
    <cellStyle name="40 % - Accent4 2 2 8 2 3 2" xfId="10139"/>
    <cellStyle name="40 % - Accent4 2 2 8 2 3 2 2" xfId="24283"/>
    <cellStyle name="40 % - Accent4 2 2 8 2 3 3" xfId="17998"/>
    <cellStyle name="40 % - Accent4 2 2 8 2 4" xfId="4636"/>
    <cellStyle name="40 % - Accent4 2 2 8 2 4 2" xfId="10924"/>
    <cellStyle name="40 % - Accent4 2 2 8 2 4 2 2" xfId="25068"/>
    <cellStyle name="40 % - Accent4 2 2 8 2 4 3" xfId="18783"/>
    <cellStyle name="40 % - Accent4 2 2 8 2 5" xfId="5425"/>
    <cellStyle name="40 % - Accent4 2 2 8 2 5 2" xfId="11713"/>
    <cellStyle name="40 % - Accent4 2 2 8 2 5 2 2" xfId="25857"/>
    <cellStyle name="40 % - Accent4 2 2 8 2 5 3" xfId="19572"/>
    <cellStyle name="40 % - Accent4 2 2 8 2 6" xfId="6214"/>
    <cellStyle name="40 % - Accent4 2 2 8 2 6 2" xfId="12499"/>
    <cellStyle name="40 % - Accent4 2 2 8 2 6 2 2" xfId="26643"/>
    <cellStyle name="40 % - Accent4 2 2 8 2 6 3" xfId="20358"/>
    <cellStyle name="40 % - Accent4 2 2 8 2 7" xfId="7000"/>
    <cellStyle name="40 % - Accent4 2 2 8 2 7 2" xfId="13285"/>
    <cellStyle name="40 % - Accent4 2 2 8 2 7 2 2" xfId="27429"/>
    <cellStyle name="40 % - Accent4 2 2 8 2 7 3" xfId="21144"/>
    <cellStyle name="40 % - Accent4 2 2 8 2 8" xfId="7784"/>
    <cellStyle name="40 % - Accent4 2 2 8 2 8 2" xfId="14069"/>
    <cellStyle name="40 % - Accent4 2 2 8 2 8 2 2" xfId="28213"/>
    <cellStyle name="40 % - Accent4 2 2 8 2 8 3" xfId="21928"/>
    <cellStyle name="40 % - Accent4 2 2 8 2 9" xfId="8569"/>
    <cellStyle name="40 % - Accent4 2 2 8 2 9 2" xfId="22713"/>
    <cellStyle name="40 % - Accent4 2 2 8 3" xfId="1099"/>
    <cellStyle name="40 % - Accent4 2 2 8 3 2" xfId="8962"/>
    <cellStyle name="40 % - Accent4 2 2 8 3 2 2" xfId="23106"/>
    <cellStyle name="40 % - Accent4 2 2 8 3 3" xfId="2674"/>
    <cellStyle name="40 % - Accent4 2 2 8 3 3 2" xfId="16821"/>
    <cellStyle name="40 % - Accent4 2 2 8 3 4" xfId="15249"/>
    <cellStyle name="40 % - Accent4 2 2 8 4" xfId="3459"/>
    <cellStyle name="40 % - Accent4 2 2 8 4 2" xfId="9747"/>
    <cellStyle name="40 % - Accent4 2 2 8 4 2 2" xfId="23891"/>
    <cellStyle name="40 % - Accent4 2 2 8 4 3" xfId="17606"/>
    <cellStyle name="40 % - Accent4 2 2 8 5" xfId="4244"/>
    <cellStyle name="40 % - Accent4 2 2 8 5 2" xfId="10532"/>
    <cellStyle name="40 % - Accent4 2 2 8 5 2 2" xfId="24676"/>
    <cellStyle name="40 % - Accent4 2 2 8 5 3" xfId="18391"/>
    <cellStyle name="40 % - Accent4 2 2 8 6" xfId="5033"/>
    <cellStyle name="40 % - Accent4 2 2 8 6 2" xfId="11321"/>
    <cellStyle name="40 % - Accent4 2 2 8 6 2 2" xfId="25465"/>
    <cellStyle name="40 % - Accent4 2 2 8 6 3" xfId="19180"/>
    <cellStyle name="40 % - Accent4 2 2 8 7" xfId="5822"/>
    <cellStyle name="40 % - Accent4 2 2 8 7 2" xfId="12107"/>
    <cellStyle name="40 % - Accent4 2 2 8 7 2 2" xfId="26251"/>
    <cellStyle name="40 % - Accent4 2 2 8 7 3" xfId="19966"/>
    <cellStyle name="40 % - Accent4 2 2 8 8" xfId="6608"/>
    <cellStyle name="40 % - Accent4 2 2 8 8 2" xfId="12893"/>
    <cellStyle name="40 % - Accent4 2 2 8 8 2 2" xfId="27037"/>
    <cellStyle name="40 % - Accent4 2 2 8 8 3" xfId="20752"/>
    <cellStyle name="40 % - Accent4 2 2 8 9" xfId="7392"/>
    <cellStyle name="40 % - Accent4 2 2 8 9 2" xfId="13677"/>
    <cellStyle name="40 % - Accent4 2 2 8 9 2 2" xfId="27821"/>
    <cellStyle name="40 % - Accent4 2 2 8 9 3" xfId="21536"/>
    <cellStyle name="40 % - Accent4 2 2 9" xfId="505"/>
    <cellStyle name="40 % - Accent4 2 2 9 10" xfId="2085"/>
    <cellStyle name="40 % - Accent4 2 2 9 10 2" xfId="16232"/>
    <cellStyle name="40 % - Accent4 2 2 9 11" xfId="14660"/>
    <cellStyle name="40 % - Accent4 2 2 9 2" xfId="1295"/>
    <cellStyle name="40 % - Accent4 2 2 9 2 2" xfId="9158"/>
    <cellStyle name="40 % - Accent4 2 2 9 2 2 2" xfId="23302"/>
    <cellStyle name="40 % - Accent4 2 2 9 2 3" xfId="2870"/>
    <cellStyle name="40 % - Accent4 2 2 9 2 3 2" xfId="17017"/>
    <cellStyle name="40 % - Accent4 2 2 9 2 4" xfId="15445"/>
    <cellStyle name="40 % - Accent4 2 2 9 3" xfId="3655"/>
    <cellStyle name="40 % - Accent4 2 2 9 3 2" xfId="9943"/>
    <cellStyle name="40 % - Accent4 2 2 9 3 2 2" xfId="24087"/>
    <cellStyle name="40 % - Accent4 2 2 9 3 3" xfId="17802"/>
    <cellStyle name="40 % - Accent4 2 2 9 4" xfId="4440"/>
    <cellStyle name="40 % - Accent4 2 2 9 4 2" xfId="10728"/>
    <cellStyle name="40 % - Accent4 2 2 9 4 2 2" xfId="24872"/>
    <cellStyle name="40 % - Accent4 2 2 9 4 3" xfId="18587"/>
    <cellStyle name="40 % - Accent4 2 2 9 5" xfId="5229"/>
    <cellStyle name="40 % - Accent4 2 2 9 5 2" xfId="11517"/>
    <cellStyle name="40 % - Accent4 2 2 9 5 2 2" xfId="25661"/>
    <cellStyle name="40 % - Accent4 2 2 9 5 3" xfId="19376"/>
    <cellStyle name="40 % - Accent4 2 2 9 6" xfId="6018"/>
    <cellStyle name="40 % - Accent4 2 2 9 6 2" xfId="12303"/>
    <cellStyle name="40 % - Accent4 2 2 9 6 2 2" xfId="26447"/>
    <cellStyle name="40 % - Accent4 2 2 9 6 3" xfId="20162"/>
    <cellStyle name="40 % - Accent4 2 2 9 7" xfId="6804"/>
    <cellStyle name="40 % - Accent4 2 2 9 7 2" xfId="13089"/>
    <cellStyle name="40 % - Accent4 2 2 9 7 2 2" xfId="27233"/>
    <cellStyle name="40 % - Accent4 2 2 9 7 3" xfId="20948"/>
    <cellStyle name="40 % - Accent4 2 2 9 8" xfId="7588"/>
    <cellStyle name="40 % - Accent4 2 2 9 8 2" xfId="13873"/>
    <cellStyle name="40 % - Accent4 2 2 9 8 2 2" xfId="28017"/>
    <cellStyle name="40 % - Accent4 2 2 9 8 3" xfId="21732"/>
    <cellStyle name="40 % - Accent4 2 2 9 9" xfId="8373"/>
    <cellStyle name="40 % - Accent4 2 2 9 9 2" xfId="22517"/>
    <cellStyle name="40 % - Accent4 2 20" xfId="14254"/>
    <cellStyle name="40 % - Accent4 2 3" xfId="121"/>
    <cellStyle name="40 % - Accent4 2 3 10" xfId="7210"/>
    <cellStyle name="40 % - Accent4 2 3 10 2" xfId="13495"/>
    <cellStyle name="40 % - Accent4 2 3 10 2 2" xfId="27639"/>
    <cellStyle name="40 % - Accent4 2 3 10 3" xfId="21354"/>
    <cellStyle name="40 % - Accent4 2 3 11" xfId="7995"/>
    <cellStyle name="40 % - Accent4 2 3 11 2" xfId="22139"/>
    <cellStyle name="40 % - Accent4 2 3 12" xfId="1707"/>
    <cellStyle name="40 % - Accent4 2 3 12 2" xfId="15854"/>
    <cellStyle name="40 % - Accent4 2 3 13" xfId="14282"/>
    <cellStyle name="40 % - Accent4 2 3 2" xfId="318"/>
    <cellStyle name="40 % - Accent4 2 3 2 10" xfId="8191"/>
    <cellStyle name="40 % - Accent4 2 3 2 10 2" xfId="22335"/>
    <cellStyle name="40 % - Accent4 2 3 2 11" xfId="1903"/>
    <cellStyle name="40 % - Accent4 2 3 2 11 2" xfId="16050"/>
    <cellStyle name="40 % - Accent4 2 3 2 12" xfId="14478"/>
    <cellStyle name="40 % - Accent4 2 3 2 2" xfId="715"/>
    <cellStyle name="40 % - Accent4 2 3 2 2 10" xfId="2295"/>
    <cellStyle name="40 % - Accent4 2 3 2 2 10 2" xfId="16442"/>
    <cellStyle name="40 % - Accent4 2 3 2 2 11" xfId="14870"/>
    <cellStyle name="40 % - Accent4 2 3 2 2 2" xfId="1505"/>
    <cellStyle name="40 % - Accent4 2 3 2 2 2 2" xfId="9368"/>
    <cellStyle name="40 % - Accent4 2 3 2 2 2 2 2" xfId="23512"/>
    <cellStyle name="40 % - Accent4 2 3 2 2 2 3" xfId="3080"/>
    <cellStyle name="40 % - Accent4 2 3 2 2 2 3 2" xfId="17227"/>
    <cellStyle name="40 % - Accent4 2 3 2 2 2 4" xfId="15655"/>
    <cellStyle name="40 % - Accent4 2 3 2 2 3" xfId="3865"/>
    <cellStyle name="40 % - Accent4 2 3 2 2 3 2" xfId="10153"/>
    <cellStyle name="40 % - Accent4 2 3 2 2 3 2 2" xfId="24297"/>
    <cellStyle name="40 % - Accent4 2 3 2 2 3 3" xfId="18012"/>
    <cellStyle name="40 % - Accent4 2 3 2 2 4" xfId="4650"/>
    <cellStyle name="40 % - Accent4 2 3 2 2 4 2" xfId="10938"/>
    <cellStyle name="40 % - Accent4 2 3 2 2 4 2 2" xfId="25082"/>
    <cellStyle name="40 % - Accent4 2 3 2 2 4 3" xfId="18797"/>
    <cellStyle name="40 % - Accent4 2 3 2 2 5" xfId="5439"/>
    <cellStyle name="40 % - Accent4 2 3 2 2 5 2" xfId="11727"/>
    <cellStyle name="40 % - Accent4 2 3 2 2 5 2 2" xfId="25871"/>
    <cellStyle name="40 % - Accent4 2 3 2 2 5 3" xfId="19586"/>
    <cellStyle name="40 % - Accent4 2 3 2 2 6" xfId="6228"/>
    <cellStyle name="40 % - Accent4 2 3 2 2 6 2" xfId="12513"/>
    <cellStyle name="40 % - Accent4 2 3 2 2 6 2 2" xfId="26657"/>
    <cellStyle name="40 % - Accent4 2 3 2 2 6 3" xfId="20372"/>
    <cellStyle name="40 % - Accent4 2 3 2 2 7" xfId="7014"/>
    <cellStyle name="40 % - Accent4 2 3 2 2 7 2" xfId="13299"/>
    <cellStyle name="40 % - Accent4 2 3 2 2 7 2 2" xfId="27443"/>
    <cellStyle name="40 % - Accent4 2 3 2 2 7 3" xfId="21158"/>
    <cellStyle name="40 % - Accent4 2 3 2 2 8" xfId="7798"/>
    <cellStyle name="40 % - Accent4 2 3 2 2 8 2" xfId="14083"/>
    <cellStyle name="40 % - Accent4 2 3 2 2 8 2 2" xfId="28227"/>
    <cellStyle name="40 % - Accent4 2 3 2 2 8 3" xfId="21942"/>
    <cellStyle name="40 % - Accent4 2 3 2 2 9" xfId="8583"/>
    <cellStyle name="40 % - Accent4 2 3 2 2 9 2" xfId="22727"/>
    <cellStyle name="40 % - Accent4 2 3 2 3" xfId="1113"/>
    <cellStyle name="40 % - Accent4 2 3 2 3 2" xfId="8976"/>
    <cellStyle name="40 % - Accent4 2 3 2 3 2 2" xfId="23120"/>
    <cellStyle name="40 % - Accent4 2 3 2 3 3" xfId="2688"/>
    <cellStyle name="40 % - Accent4 2 3 2 3 3 2" xfId="16835"/>
    <cellStyle name="40 % - Accent4 2 3 2 3 4" xfId="15263"/>
    <cellStyle name="40 % - Accent4 2 3 2 4" xfId="3473"/>
    <cellStyle name="40 % - Accent4 2 3 2 4 2" xfId="9761"/>
    <cellStyle name="40 % - Accent4 2 3 2 4 2 2" xfId="23905"/>
    <cellStyle name="40 % - Accent4 2 3 2 4 3" xfId="17620"/>
    <cellStyle name="40 % - Accent4 2 3 2 5" xfId="4258"/>
    <cellStyle name="40 % - Accent4 2 3 2 5 2" xfId="10546"/>
    <cellStyle name="40 % - Accent4 2 3 2 5 2 2" xfId="24690"/>
    <cellStyle name="40 % - Accent4 2 3 2 5 3" xfId="18405"/>
    <cellStyle name="40 % - Accent4 2 3 2 6" xfId="5047"/>
    <cellStyle name="40 % - Accent4 2 3 2 6 2" xfId="11335"/>
    <cellStyle name="40 % - Accent4 2 3 2 6 2 2" xfId="25479"/>
    <cellStyle name="40 % - Accent4 2 3 2 6 3" xfId="19194"/>
    <cellStyle name="40 % - Accent4 2 3 2 7" xfId="5836"/>
    <cellStyle name="40 % - Accent4 2 3 2 7 2" xfId="12121"/>
    <cellStyle name="40 % - Accent4 2 3 2 7 2 2" xfId="26265"/>
    <cellStyle name="40 % - Accent4 2 3 2 7 3" xfId="19980"/>
    <cellStyle name="40 % - Accent4 2 3 2 8" xfId="6622"/>
    <cellStyle name="40 % - Accent4 2 3 2 8 2" xfId="12907"/>
    <cellStyle name="40 % - Accent4 2 3 2 8 2 2" xfId="27051"/>
    <cellStyle name="40 % - Accent4 2 3 2 8 3" xfId="20766"/>
    <cellStyle name="40 % - Accent4 2 3 2 9" xfId="7406"/>
    <cellStyle name="40 % - Accent4 2 3 2 9 2" xfId="13691"/>
    <cellStyle name="40 % - Accent4 2 3 2 9 2 2" xfId="27835"/>
    <cellStyle name="40 % - Accent4 2 3 2 9 3" xfId="21550"/>
    <cellStyle name="40 % - Accent4 2 3 3" xfId="519"/>
    <cellStyle name="40 % - Accent4 2 3 3 10" xfId="2099"/>
    <cellStyle name="40 % - Accent4 2 3 3 10 2" xfId="16246"/>
    <cellStyle name="40 % - Accent4 2 3 3 11" xfId="14674"/>
    <cellStyle name="40 % - Accent4 2 3 3 2" xfId="1309"/>
    <cellStyle name="40 % - Accent4 2 3 3 2 2" xfId="9172"/>
    <cellStyle name="40 % - Accent4 2 3 3 2 2 2" xfId="23316"/>
    <cellStyle name="40 % - Accent4 2 3 3 2 3" xfId="2884"/>
    <cellStyle name="40 % - Accent4 2 3 3 2 3 2" xfId="17031"/>
    <cellStyle name="40 % - Accent4 2 3 3 2 4" xfId="15459"/>
    <cellStyle name="40 % - Accent4 2 3 3 3" xfId="3669"/>
    <cellStyle name="40 % - Accent4 2 3 3 3 2" xfId="9957"/>
    <cellStyle name="40 % - Accent4 2 3 3 3 2 2" xfId="24101"/>
    <cellStyle name="40 % - Accent4 2 3 3 3 3" xfId="17816"/>
    <cellStyle name="40 % - Accent4 2 3 3 4" xfId="4454"/>
    <cellStyle name="40 % - Accent4 2 3 3 4 2" xfId="10742"/>
    <cellStyle name="40 % - Accent4 2 3 3 4 2 2" xfId="24886"/>
    <cellStyle name="40 % - Accent4 2 3 3 4 3" xfId="18601"/>
    <cellStyle name="40 % - Accent4 2 3 3 5" xfId="5243"/>
    <cellStyle name="40 % - Accent4 2 3 3 5 2" xfId="11531"/>
    <cellStyle name="40 % - Accent4 2 3 3 5 2 2" xfId="25675"/>
    <cellStyle name="40 % - Accent4 2 3 3 5 3" xfId="19390"/>
    <cellStyle name="40 % - Accent4 2 3 3 6" xfId="6032"/>
    <cellStyle name="40 % - Accent4 2 3 3 6 2" xfId="12317"/>
    <cellStyle name="40 % - Accent4 2 3 3 6 2 2" xfId="26461"/>
    <cellStyle name="40 % - Accent4 2 3 3 6 3" xfId="20176"/>
    <cellStyle name="40 % - Accent4 2 3 3 7" xfId="6818"/>
    <cellStyle name="40 % - Accent4 2 3 3 7 2" xfId="13103"/>
    <cellStyle name="40 % - Accent4 2 3 3 7 2 2" xfId="27247"/>
    <cellStyle name="40 % - Accent4 2 3 3 7 3" xfId="20962"/>
    <cellStyle name="40 % - Accent4 2 3 3 8" xfId="7602"/>
    <cellStyle name="40 % - Accent4 2 3 3 8 2" xfId="13887"/>
    <cellStyle name="40 % - Accent4 2 3 3 8 2 2" xfId="28031"/>
    <cellStyle name="40 % - Accent4 2 3 3 8 3" xfId="21746"/>
    <cellStyle name="40 % - Accent4 2 3 3 9" xfId="8387"/>
    <cellStyle name="40 % - Accent4 2 3 3 9 2" xfId="22531"/>
    <cellStyle name="40 % - Accent4 2 3 4" xfId="917"/>
    <cellStyle name="40 % - Accent4 2 3 4 2" xfId="8780"/>
    <cellStyle name="40 % - Accent4 2 3 4 2 2" xfId="22924"/>
    <cellStyle name="40 % - Accent4 2 3 4 3" xfId="2492"/>
    <cellStyle name="40 % - Accent4 2 3 4 3 2" xfId="16639"/>
    <cellStyle name="40 % - Accent4 2 3 4 4" xfId="15067"/>
    <cellStyle name="40 % - Accent4 2 3 5" xfId="3277"/>
    <cellStyle name="40 % - Accent4 2 3 5 2" xfId="9565"/>
    <cellStyle name="40 % - Accent4 2 3 5 2 2" xfId="23709"/>
    <cellStyle name="40 % - Accent4 2 3 5 3" xfId="17424"/>
    <cellStyle name="40 % - Accent4 2 3 6" xfId="4062"/>
    <cellStyle name="40 % - Accent4 2 3 6 2" xfId="10350"/>
    <cellStyle name="40 % - Accent4 2 3 6 2 2" xfId="24494"/>
    <cellStyle name="40 % - Accent4 2 3 6 3" xfId="18209"/>
    <cellStyle name="40 % - Accent4 2 3 7" xfId="4851"/>
    <cellStyle name="40 % - Accent4 2 3 7 2" xfId="11139"/>
    <cellStyle name="40 % - Accent4 2 3 7 2 2" xfId="25283"/>
    <cellStyle name="40 % - Accent4 2 3 7 3" xfId="18998"/>
    <cellStyle name="40 % - Accent4 2 3 8" xfId="5640"/>
    <cellStyle name="40 % - Accent4 2 3 8 2" xfId="11925"/>
    <cellStyle name="40 % - Accent4 2 3 8 2 2" xfId="26069"/>
    <cellStyle name="40 % - Accent4 2 3 8 3" xfId="19784"/>
    <cellStyle name="40 % - Accent4 2 3 9" xfId="6426"/>
    <cellStyle name="40 % - Accent4 2 3 9 2" xfId="12711"/>
    <cellStyle name="40 % - Accent4 2 3 9 2 2" xfId="26855"/>
    <cellStyle name="40 % - Accent4 2 3 9 3" xfId="20570"/>
    <cellStyle name="40 % - Accent4 2 4" xfId="150"/>
    <cellStyle name="40 % - Accent4 2 4 10" xfId="7238"/>
    <cellStyle name="40 % - Accent4 2 4 10 2" xfId="13523"/>
    <cellStyle name="40 % - Accent4 2 4 10 2 2" xfId="27667"/>
    <cellStyle name="40 % - Accent4 2 4 10 3" xfId="21382"/>
    <cellStyle name="40 % - Accent4 2 4 11" xfId="8023"/>
    <cellStyle name="40 % - Accent4 2 4 11 2" xfId="22167"/>
    <cellStyle name="40 % - Accent4 2 4 12" xfId="1735"/>
    <cellStyle name="40 % - Accent4 2 4 12 2" xfId="15882"/>
    <cellStyle name="40 % - Accent4 2 4 13" xfId="14310"/>
    <cellStyle name="40 % - Accent4 2 4 2" xfId="346"/>
    <cellStyle name="40 % - Accent4 2 4 2 10" xfId="8219"/>
    <cellStyle name="40 % - Accent4 2 4 2 10 2" xfId="22363"/>
    <cellStyle name="40 % - Accent4 2 4 2 11" xfId="1931"/>
    <cellStyle name="40 % - Accent4 2 4 2 11 2" xfId="16078"/>
    <cellStyle name="40 % - Accent4 2 4 2 12" xfId="14506"/>
    <cellStyle name="40 % - Accent4 2 4 2 2" xfId="743"/>
    <cellStyle name="40 % - Accent4 2 4 2 2 10" xfId="2323"/>
    <cellStyle name="40 % - Accent4 2 4 2 2 10 2" xfId="16470"/>
    <cellStyle name="40 % - Accent4 2 4 2 2 11" xfId="14898"/>
    <cellStyle name="40 % - Accent4 2 4 2 2 2" xfId="1533"/>
    <cellStyle name="40 % - Accent4 2 4 2 2 2 2" xfId="9396"/>
    <cellStyle name="40 % - Accent4 2 4 2 2 2 2 2" xfId="23540"/>
    <cellStyle name="40 % - Accent4 2 4 2 2 2 3" xfId="3108"/>
    <cellStyle name="40 % - Accent4 2 4 2 2 2 3 2" xfId="17255"/>
    <cellStyle name="40 % - Accent4 2 4 2 2 2 4" xfId="15683"/>
    <cellStyle name="40 % - Accent4 2 4 2 2 3" xfId="3893"/>
    <cellStyle name="40 % - Accent4 2 4 2 2 3 2" xfId="10181"/>
    <cellStyle name="40 % - Accent4 2 4 2 2 3 2 2" xfId="24325"/>
    <cellStyle name="40 % - Accent4 2 4 2 2 3 3" xfId="18040"/>
    <cellStyle name="40 % - Accent4 2 4 2 2 4" xfId="4678"/>
    <cellStyle name="40 % - Accent4 2 4 2 2 4 2" xfId="10966"/>
    <cellStyle name="40 % - Accent4 2 4 2 2 4 2 2" xfId="25110"/>
    <cellStyle name="40 % - Accent4 2 4 2 2 4 3" xfId="18825"/>
    <cellStyle name="40 % - Accent4 2 4 2 2 5" xfId="5467"/>
    <cellStyle name="40 % - Accent4 2 4 2 2 5 2" xfId="11755"/>
    <cellStyle name="40 % - Accent4 2 4 2 2 5 2 2" xfId="25899"/>
    <cellStyle name="40 % - Accent4 2 4 2 2 5 3" xfId="19614"/>
    <cellStyle name="40 % - Accent4 2 4 2 2 6" xfId="6256"/>
    <cellStyle name="40 % - Accent4 2 4 2 2 6 2" xfId="12541"/>
    <cellStyle name="40 % - Accent4 2 4 2 2 6 2 2" xfId="26685"/>
    <cellStyle name="40 % - Accent4 2 4 2 2 6 3" xfId="20400"/>
    <cellStyle name="40 % - Accent4 2 4 2 2 7" xfId="7042"/>
    <cellStyle name="40 % - Accent4 2 4 2 2 7 2" xfId="13327"/>
    <cellStyle name="40 % - Accent4 2 4 2 2 7 2 2" xfId="27471"/>
    <cellStyle name="40 % - Accent4 2 4 2 2 7 3" xfId="21186"/>
    <cellStyle name="40 % - Accent4 2 4 2 2 8" xfId="7826"/>
    <cellStyle name="40 % - Accent4 2 4 2 2 8 2" xfId="14111"/>
    <cellStyle name="40 % - Accent4 2 4 2 2 8 2 2" xfId="28255"/>
    <cellStyle name="40 % - Accent4 2 4 2 2 8 3" xfId="21970"/>
    <cellStyle name="40 % - Accent4 2 4 2 2 9" xfId="8611"/>
    <cellStyle name="40 % - Accent4 2 4 2 2 9 2" xfId="22755"/>
    <cellStyle name="40 % - Accent4 2 4 2 3" xfId="1141"/>
    <cellStyle name="40 % - Accent4 2 4 2 3 2" xfId="9004"/>
    <cellStyle name="40 % - Accent4 2 4 2 3 2 2" xfId="23148"/>
    <cellStyle name="40 % - Accent4 2 4 2 3 3" xfId="2716"/>
    <cellStyle name="40 % - Accent4 2 4 2 3 3 2" xfId="16863"/>
    <cellStyle name="40 % - Accent4 2 4 2 3 4" xfId="15291"/>
    <cellStyle name="40 % - Accent4 2 4 2 4" xfId="3501"/>
    <cellStyle name="40 % - Accent4 2 4 2 4 2" xfId="9789"/>
    <cellStyle name="40 % - Accent4 2 4 2 4 2 2" xfId="23933"/>
    <cellStyle name="40 % - Accent4 2 4 2 4 3" xfId="17648"/>
    <cellStyle name="40 % - Accent4 2 4 2 5" xfId="4286"/>
    <cellStyle name="40 % - Accent4 2 4 2 5 2" xfId="10574"/>
    <cellStyle name="40 % - Accent4 2 4 2 5 2 2" xfId="24718"/>
    <cellStyle name="40 % - Accent4 2 4 2 5 3" xfId="18433"/>
    <cellStyle name="40 % - Accent4 2 4 2 6" xfId="5075"/>
    <cellStyle name="40 % - Accent4 2 4 2 6 2" xfId="11363"/>
    <cellStyle name="40 % - Accent4 2 4 2 6 2 2" xfId="25507"/>
    <cellStyle name="40 % - Accent4 2 4 2 6 3" xfId="19222"/>
    <cellStyle name="40 % - Accent4 2 4 2 7" xfId="5864"/>
    <cellStyle name="40 % - Accent4 2 4 2 7 2" xfId="12149"/>
    <cellStyle name="40 % - Accent4 2 4 2 7 2 2" xfId="26293"/>
    <cellStyle name="40 % - Accent4 2 4 2 7 3" xfId="20008"/>
    <cellStyle name="40 % - Accent4 2 4 2 8" xfId="6650"/>
    <cellStyle name="40 % - Accent4 2 4 2 8 2" xfId="12935"/>
    <cellStyle name="40 % - Accent4 2 4 2 8 2 2" xfId="27079"/>
    <cellStyle name="40 % - Accent4 2 4 2 8 3" xfId="20794"/>
    <cellStyle name="40 % - Accent4 2 4 2 9" xfId="7434"/>
    <cellStyle name="40 % - Accent4 2 4 2 9 2" xfId="13719"/>
    <cellStyle name="40 % - Accent4 2 4 2 9 2 2" xfId="27863"/>
    <cellStyle name="40 % - Accent4 2 4 2 9 3" xfId="21578"/>
    <cellStyle name="40 % - Accent4 2 4 3" xfId="547"/>
    <cellStyle name="40 % - Accent4 2 4 3 10" xfId="2127"/>
    <cellStyle name="40 % - Accent4 2 4 3 10 2" xfId="16274"/>
    <cellStyle name="40 % - Accent4 2 4 3 11" xfId="14702"/>
    <cellStyle name="40 % - Accent4 2 4 3 2" xfId="1337"/>
    <cellStyle name="40 % - Accent4 2 4 3 2 2" xfId="9200"/>
    <cellStyle name="40 % - Accent4 2 4 3 2 2 2" xfId="23344"/>
    <cellStyle name="40 % - Accent4 2 4 3 2 3" xfId="2912"/>
    <cellStyle name="40 % - Accent4 2 4 3 2 3 2" xfId="17059"/>
    <cellStyle name="40 % - Accent4 2 4 3 2 4" xfId="15487"/>
    <cellStyle name="40 % - Accent4 2 4 3 3" xfId="3697"/>
    <cellStyle name="40 % - Accent4 2 4 3 3 2" xfId="9985"/>
    <cellStyle name="40 % - Accent4 2 4 3 3 2 2" xfId="24129"/>
    <cellStyle name="40 % - Accent4 2 4 3 3 3" xfId="17844"/>
    <cellStyle name="40 % - Accent4 2 4 3 4" xfId="4482"/>
    <cellStyle name="40 % - Accent4 2 4 3 4 2" xfId="10770"/>
    <cellStyle name="40 % - Accent4 2 4 3 4 2 2" xfId="24914"/>
    <cellStyle name="40 % - Accent4 2 4 3 4 3" xfId="18629"/>
    <cellStyle name="40 % - Accent4 2 4 3 5" xfId="5271"/>
    <cellStyle name="40 % - Accent4 2 4 3 5 2" xfId="11559"/>
    <cellStyle name="40 % - Accent4 2 4 3 5 2 2" xfId="25703"/>
    <cellStyle name="40 % - Accent4 2 4 3 5 3" xfId="19418"/>
    <cellStyle name="40 % - Accent4 2 4 3 6" xfId="6060"/>
    <cellStyle name="40 % - Accent4 2 4 3 6 2" xfId="12345"/>
    <cellStyle name="40 % - Accent4 2 4 3 6 2 2" xfId="26489"/>
    <cellStyle name="40 % - Accent4 2 4 3 6 3" xfId="20204"/>
    <cellStyle name="40 % - Accent4 2 4 3 7" xfId="6846"/>
    <cellStyle name="40 % - Accent4 2 4 3 7 2" xfId="13131"/>
    <cellStyle name="40 % - Accent4 2 4 3 7 2 2" xfId="27275"/>
    <cellStyle name="40 % - Accent4 2 4 3 7 3" xfId="20990"/>
    <cellStyle name="40 % - Accent4 2 4 3 8" xfId="7630"/>
    <cellStyle name="40 % - Accent4 2 4 3 8 2" xfId="13915"/>
    <cellStyle name="40 % - Accent4 2 4 3 8 2 2" xfId="28059"/>
    <cellStyle name="40 % - Accent4 2 4 3 8 3" xfId="21774"/>
    <cellStyle name="40 % - Accent4 2 4 3 9" xfId="8415"/>
    <cellStyle name="40 % - Accent4 2 4 3 9 2" xfId="22559"/>
    <cellStyle name="40 % - Accent4 2 4 4" xfId="945"/>
    <cellStyle name="40 % - Accent4 2 4 4 2" xfId="8808"/>
    <cellStyle name="40 % - Accent4 2 4 4 2 2" xfId="22952"/>
    <cellStyle name="40 % - Accent4 2 4 4 3" xfId="2520"/>
    <cellStyle name="40 % - Accent4 2 4 4 3 2" xfId="16667"/>
    <cellStyle name="40 % - Accent4 2 4 4 4" xfId="15095"/>
    <cellStyle name="40 % - Accent4 2 4 5" xfId="3305"/>
    <cellStyle name="40 % - Accent4 2 4 5 2" xfId="9593"/>
    <cellStyle name="40 % - Accent4 2 4 5 2 2" xfId="23737"/>
    <cellStyle name="40 % - Accent4 2 4 5 3" xfId="17452"/>
    <cellStyle name="40 % - Accent4 2 4 6" xfId="4090"/>
    <cellStyle name="40 % - Accent4 2 4 6 2" xfId="10378"/>
    <cellStyle name="40 % - Accent4 2 4 6 2 2" xfId="24522"/>
    <cellStyle name="40 % - Accent4 2 4 6 3" xfId="18237"/>
    <cellStyle name="40 % - Accent4 2 4 7" xfId="4879"/>
    <cellStyle name="40 % - Accent4 2 4 7 2" xfId="11167"/>
    <cellStyle name="40 % - Accent4 2 4 7 2 2" xfId="25311"/>
    <cellStyle name="40 % - Accent4 2 4 7 3" xfId="19026"/>
    <cellStyle name="40 % - Accent4 2 4 8" xfId="5668"/>
    <cellStyle name="40 % - Accent4 2 4 8 2" xfId="11953"/>
    <cellStyle name="40 % - Accent4 2 4 8 2 2" xfId="26097"/>
    <cellStyle name="40 % - Accent4 2 4 8 3" xfId="19812"/>
    <cellStyle name="40 % - Accent4 2 4 9" xfId="6454"/>
    <cellStyle name="40 % - Accent4 2 4 9 2" xfId="12739"/>
    <cellStyle name="40 % - Accent4 2 4 9 2 2" xfId="26883"/>
    <cellStyle name="40 % - Accent4 2 4 9 3" xfId="20598"/>
    <cellStyle name="40 % - Accent4 2 5" xfId="178"/>
    <cellStyle name="40 % - Accent4 2 5 10" xfId="7266"/>
    <cellStyle name="40 % - Accent4 2 5 10 2" xfId="13551"/>
    <cellStyle name="40 % - Accent4 2 5 10 2 2" xfId="27695"/>
    <cellStyle name="40 % - Accent4 2 5 10 3" xfId="21410"/>
    <cellStyle name="40 % - Accent4 2 5 11" xfId="8051"/>
    <cellStyle name="40 % - Accent4 2 5 11 2" xfId="22195"/>
    <cellStyle name="40 % - Accent4 2 5 12" xfId="1763"/>
    <cellStyle name="40 % - Accent4 2 5 12 2" xfId="15910"/>
    <cellStyle name="40 % - Accent4 2 5 13" xfId="14338"/>
    <cellStyle name="40 % - Accent4 2 5 2" xfId="374"/>
    <cellStyle name="40 % - Accent4 2 5 2 10" xfId="8247"/>
    <cellStyle name="40 % - Accent4 2 5 2 10 2" xfId="22391"/>
    <cellStyle name="40 % - Accent4 2 5 2 11" xfId="1959"/>
    <cellStyle name="40 % - Accent4 2 5 2 11 2" xfId="16106"/>
    <cellStyle name="40 % - Accent4 2 5 2 12" xfId="14534"/>
    <cellStyle name="40 % - Accent4 2 5 2 2" xfId="771"/>
    <cellStyle name="40 % - Accent4 2 5 2 2 10" xfId="2351"/>
    <cellStyle name="40 % - Accent4 2 5 2 2 10 2" xfId="16498"/>
    <cellStyle name="40 % - Accent4 2 5 2 2 11" xfId="14926"/>
    <cellStyle name="40 % - Accent4 2 5 2 2 2" xfId="1561"/>
    <cellStyle name="40 % - Accent4 2 5 2 2 2 2" xfId="9424"/>
    <cellStyle name="40 % - Accent4 2 5 2 2 2 2 2" xfId="23568"/>
    <cellStyle name="40 % - Accent4 2 5 2 2 2 3" xfId="3136"/>
    <cellStyle name="40 % - Accent4 2 5 2 2 2 3 2" xfId="17283"/>
    <cellStyle name="40 % - Accent4 2 5 2 2 2 4" xfId="15711"/>
    <cellStyle name="40 % - Accent4 2 5 2 2 3" xfId="3921"/>
    <cellStyle name="40 % - Accent4 2 5 2 2 3 2" xfId="10209"/>
    <cellStyle name="40 % - Accent4 2 5 2 2 3 2 2" xfId="24353"/>
    <cellStyle name="40 % - Accent4 2 5 2 2 3 3" xfId="18068"/>
    <cellStyle name="40 % - Accent4 2 5 2 2 4" xfId="4706"/>
    <cellStyle name="40 % - Accent4 2 5 2 2 4 2" xfId="10994"/>
    <cellStyle name="40 % - Accent4 2 5 2 2 4 2 2" xfId="25138"/>
    <cellStyle name="40 % - Accent4 2 5 2 2 4 3" xfId="18853"/>
    <cellStyle name="40 % - Accent4 2 5 2 2 5" xfId="5495"/>
    <cellStyle name="40 % - Accent4 2 5 2 2 5 2" xfId="11783"/>
    <cellStyle name="40 % - Accent4 2 5 2 2 5 2 2" xfId="25927"/>
    <cellStyle name="40 % - Accent4 2 5 2 2 5 3" xfId="19642"/>
    <cellStyle name="40 % - Accent4 2 5 2 2 6" xfId="6284"/>
    <cellStyle name="40 % - Accent4 2 5 2 2 6 2" xfId="12569"/>
    <cellStyle name="40 % - Accent4 2 5 2 2 6 2 2" xfId="26713"/>
    <cellStyle name="40 % - Accent4 2 5 2 2 6 3" xfId="20428"/>
    <cellStyle name="40 % - Accent4 2 5 2 2 7" xfId="7070"/>
    <cellStyle name="40 % - Accent4 2 5 2 2 7 2" xfId="13355"/>
    <cellStyle name="40 % - Accent4 2 5 2 2 7 2 2" xfId="27499"/>
    <cellStyle name="40 % - Accent4 2 5 2 2 7 3" xfId="21214"/>
    <cellStyle name="40 % - Accent4 2 5 2 2 8" xfId="7854"/>
    <cellStyle name="40 % - Accent4 2 5 2 2 8 2" xfId="14139"/>
    <cellStyle name="40 % - Accent4 2 5 2 2 8 2 2" xfId="28283"/>
    <cellStyle name="40 % - Accent4 2 5 2 2 8 3" xfId="21998"/>
    <cellStyle name="40 % - Accent4 2 5 2 2 9" xfId="8639"/>
    <cellStyle name="40 % - Accent4 2 5 2 2 9 2" xfId="22783"/>
    <cellStyle name="40 % - Accent4 2 5 2 3" xfId="1169"/>
    <cellStyle name="40 % - Accent4 2 5 2 3 2" xfId="9032"/>
    <cellStyle name="40 % - Accent4 2 5 2 3 2 2" xfId="23176"/>
    <cellStyle name="40 % - Accent4 2 5 2 3 3" xfId="2744"/>
    <cellStyle name="40 % - Accent4 2 5 2 3 3 2" xfId="16891"/>
    <cellStyle name="40 % - Accent4 2 5 2 3 4" xfId="15319"/>
    <cellStyle name="40 % - Accent4 2 5 2 4" xfId="3529"/>
    <cellStyle name="40 % - Accent4 2 5 2 4 2" xfId="9817"/>
    <cellStyle name="40 % - Accent4 2 5 2 4 2 2" xfId="23961"/>
    <cellStyle name="40 % - Accent4 2 5 2 4 3" xfId="17676"/>
    <cellStyle name="40 % - Accent4 2 5 2 5" xfId="4314"/>
    <cellStyle name="40 % - Accent4 2 5 2 5 2" xfId="10602"/>
    <cellStyle name="40 % - Accent4 2 5 2 5 2 2" xfId="24746"/>
    <cellStyle name="40 % - Accent4 2 5 2 5 3" xfId="18461"/>
    <cellStyle name="40 % - Accent4 2 5 2 6" xfId="5103"/>
    <cellStyle name="40 % - Accent4 2 5 2 6 2" xfId="11391"/>
    <cellStyle name="40 % - Accent4 2 5 2 6 2 2" xfId="25535"/>
    <cellStyle name="40 % - Accent4 2 5 2 6 3" xfId="19250"/>
    <cellStyle name="40 % - Accent4 2 5 2 7" xfId="5892"/>
    <cellStyle name="40 % - Accent4 2 5 2 7 2" xfId="12177"/>
    <cellStyle name="40 % - Accent4 2 5 2 7 2 2" xfId="26321"/>
    <cellStyle name="40 % - Accent4 2 5 2 7 3" xfId="20036"/>
    <cellStyle name="40 % - Accent4 2 5 2 8" xfId="6678"/>
    <cellStyle name="40 % - Accent4 2 5 2 8 2" xfId="12963"/>
    <cellStyle name="40 % - Accent4 2 5 2 8 2 2" xfId="27107"/>
    <cellStyle name="40 % - Accent4 2 5 2 8 3" xfId="20822"/>
    <cellStyle name="40 % - Accent4 2 5 2 9" xfId="7462"/>
    <cellStyle name="40 % - Accent4 2 5 2 9 2" xfId="13747"/>
    <cellStyle name="40 % - Accent4 2 5 2 9 2 2" xfId="27891"/>
    <cellStyle name="40 % - Accent4 2 5 2 9 3" xfId="21606"/>
    <cellStyle name="40 % - Accent4 2 5 3" xfId="575"/>
    <cellStyle name="40 % - Accent4 2 5 3 10" xfId="2155"/>
    <cellStyle name="40 % - Accent4 2 5 3 10 2" xfId="16302"/>
    <cellStyle name="40 % - Accent4 2 5 3 11" xfId="14730"/>
    <cellStyle name="40 % - Accent4 2 5 3 2" xfId="1365"/>
    <cellStyle name="40 % - Accent4 2 5 3 2 2" xfId="9228"/>
    <cellStyle name="40 % - Accent4 2 5 3 2 2 2" xfId="23372"/>
    <cellStyle name="40 % - Accent4 2 5 3 2 3" xfId="2940"/>
    <cellStyle name="40 % - Accent4 2 5 3 2 3 2" xfId="17087"/>
    <cellStyle name="40 % - Accent4 2 5 3 2 4" xfId="15515"/>
    <cellStyle name="40 % - Accent4 2 5 3 3" xfId="3725"/>
    <cellStyle name="40 % - Accent4 2 5 3 3 2" xfId="10013"/>
    <cellStyle name="40 % - Accent4 2 5 3 3 2 2" xfId="24157"/>
    <cellStyle name="40 % - Accent4 2 5 3 3 3" xfId="17872"/>
    <cellStyle name="40 % - Accent4 2 5 3 4" xfId="4510"/>
    <cellStyle name="40 % - Accent4 2 5 3 4 2" xfId="10798"/>
    <cellStyle name="40 % - Accent4 2 5 3 4 2 2" xfId="24942"/>
    <cellStyle name="40 % - Accent4 2 5 3 4 3" xfId="18657"/>
    <cellStyle name="40 % - Accent4 2 5 3 5" xfId="5299"/>
    <cellStyle name="40 % - Accent4 2 5 3 5 2" xfId="11587"/>
    <cellStyle name="40 % - Accent4 2 5 3 5 2 2" xfId="25731"/>
    <cellStyle name="40 % - Accent4 2 5 3 5 3" xfId="19446"/>
    <cellStyle name="40 % - Accent4 2 5 3 6" xfId="6088"/>
    <cellStyle name="40 % - Accent4 2 5 3 6 2" xfId="12373"/>
    <cellStyle name="40 % - Accent4 2 5 3 6 2 2" xfId="26517"/>
    <cellStyle name="40 % - Accent4 2 5 3 6 3" xfId="20232"/>
    <cellStyle name="40 % - Accent4 2 5 3 7" xfId="6874"/>
    <cellStyle name="40 % - Accent4 2 5 3 7 2" xfId="13159"/>
    <cellStyle name="40 % - Accent4 2 5 3 7 2 2" xfId="27303"/>
    <cellStyle name="40 % - Accent4 2 5 3 7 3" xfId="21018"/>
    <cellStyle name="40 % - Accent4 2 5 3 8" xfId="7658"/>
    <cellStyle name="40 % - Accent4 2 5 3 8 2" xfId="13943"/>
    <cellStyle name="40 % - Accent4 2 5 3 8 2 2" xfId="28087"/>
    <cellStyle name="40 % - Accent4 2 5 3 8 3" xfId="21802"/>
    <cellStyle name="40 % - Accent4 2 5 3 9" xfId="8443"/>
    <cellStyle name="40 % - Accent4 2 5 3 9 2" xfId="22587"/>
    <cellStyle name="40 % - Accent4 2 5 4" xfId="973"/>
    <cellStyle name="40 % - Accent4 2 5 4 2" xfId="8836"/>
    <cellStyle name="40 % - Accent4 2 5 4 2 2" xfId="22980"/>
    <cellStyle name="40 % - Accent4 2 5 4 3" xfId="2548"/>
    <cellStyle name="40 % - Accent4 2 5 4 3 2" xfId="16695"/>
    <cellStyle name="40 % - Accent4 2 5 4 4" xfId="15123"/>
    <cellStyle name="40 % - Accent4 2 5 5" xfId="3333"/>
    <cellStyle name="40 % - Accent4 2 5 5 2" xfId="9621"/>
    <cellStyle name="40 % - Accent4 2 5 5 2 2" xfId="23765"/>
    <cellStyle name="40 % - Accent4 2 5 5 3" xfId="17480"/>
    <cellStyle name="40 % - Accent4 2 5 6" xfId="4118"/>
    <cellStyle name="40 % - Accent4 2 5 6 2" xfId="10406"/>
    <cellStyle name="40 % - Accent4 2 5 6 2 2" xfId="24550"/>
    <cellStyle name="40 % - Accent4 2 5 6 3" xfId="18265"/>
    <cellStyle name="40 % - Accent4 2 5 7" xfId="4907"/>
    <cellStyle name="40 % - Accent4 2 5 7 2" xfId="11195"/>
    <cellStyle name="40 % - Accent4 2 5 7 2 2" xfId="25339"/>
    <cellStyle name="40 % - Accent4 2 5 7 3" xfId="19054"/>
    <cellStyle name="40 % - Accent4 2 5 8" xfId="5696"/>
    <cellStyle name="40 % - Accent4 2 5 8 2" xfId="11981"/>
    <cellStyle name="40 % - Accent4 2 5 8 2 2" xfId="26125"/>
    <cellStyle name="40 % - Accent4 2 5 8 3" xfId="19840"/>
    <cellStyle name="40 % - Accent4 2 5 9" xfId="6482"/>
    <cellStyle name="40 % - Accent4 2 5 9 2" xfId="12767"/>
    <cellStyle name="40 % - Accent4 2 5 9 2 2" xfId="26911"/>
    <cellStyle name="40 % - Accent4 2 5 9 3" xfId="20626"/>
    <cellStyle name="40 % - Accent4 2 6" xfId="206"/>
    <cellStyle name="40 % - Accent4 2 6 10" xfId="7294"/>
    <cellStyle name="40 % - Accent4 2 6 10 2" xfId="13579"/>
    <cellStyle name="40 % - Accent4 2 6 10 2 2" xfId="27723"/>
    <cellStyle name="40 % - Accent4 2 6 10 3" xfId="21438"/>
    <cellStyle name="40 % - Accent4 2 6 11" xfId="8079"/>
    <cellStyle name="40 % - Accent4 2 6 11 2" xfId="22223"/>
    <cellStyle name="40 % - Accent4 2 6 12" xfId="1791"/>
    <cellStyle name="40 % - Accent4 2 6 12 2" xfId="15938"/>
    <cellStyle name="40 % - Accent4 2 6 13" xfId="14366"/>
    <cellStyle name="40 % - Accent4 2 6 2" xfId="402"/>
    <cellStyle name="40 % - Accent4 2 6 2 10" xfId="8275"/>
    <cellStyle name="40 % - Accent4 2 6 2 10 2" xfId="22419"/>
    <cellStyle name="40 % - Accent4 2 6 2 11" xfId="1987"/>
    <cellStyle name="40 % - Accent4 2 6 2 11 2" xfId="16134"/>
    <cellStyle name="40 % - Accent4 2 6 2 12" xfId="14562"/>
    <cellStyle name="40 % - Accent4 2 6 2 2" xfId="799"/>
    <cellStyle name="40 % - Accent4 2 6 2 2 10" xfId="2379"/>
    <cellStyle name="40 % - Accent4 2 6 2 2 10 2" xfId="16526"/>
    <cellStyle name="40 % - Accent4 2 6 2 2 11" xfId="14954"/>
    <cellStyle name="40 % - Accent4 2 6 2 2 2" xfId="1589"/>
    <cellStyle name="40 % - Accent4 2 6 2 2 2 2" xfId="9452"/>
    <cellStyle name="40 % - Accent4 2 6 2 2 2 2 2" xfId="23596"/>
    <cellStyle name="40 % - Accent4 2 6 2 2 2 3" xfId="3164"/>
    <cellStyle name="40 % - Accent4 2 6 2 2 2 3 2" xfId="17311"/>
    <cellStyle name="40 % - Accent4 2 6 2 2 2 4" xfId="15739"/>
    <cellStyle name="40 % - Accent4 2 6 2 2 3" xfId="3949"/>
    <cellStyle name="40 % - Accent4 2 6 2 2 3 2" xfId="10237"/>
    <cellStyle name="40 % - Accent4 2 6 2 2 3 2 2" xfId="24381"/>
    <cellStyle name="40 % - Accent4 2 6 2 2 3 3" xfId="18096"/>
    <cellStyle name="40 % - Accent4 2 6 2 2 4" xfId="4734"/>
    <cellStyle name="40 % - Accent4 2 6 2 2 4 2" xfId="11022"/>
    <cellStyle name="40 % - Accent4 2 6 2 2 4 2 2" xfId="25166"/>
    <cellStyle name="40 % - Accent4 2 6 2 2 4 3" xfId="18881"/>
    <cellStyle name="40 % - Accent4 2 6 2 2 5" xfId="5523"/>
    <cellStyle name="40 % - Accent4 2 6 2 2 5 2" xfId="11811"/>
    <cellStyle name="40 % - Accent4 2 6 2 2 5 2 2" xfId="25955"/>
    <cellStyle name="40 % - Accent4 2 6 2 2 5 3" xfId="19670"/>
    <cellStyle name="40 % - Accent4 2 6 2 2 6" xfId="6312"/>
    <cellStyle name="40 % - Accent4 2 6 2 2 6 2" xfId="12597"/>
    <cellStyle name="40 % - Accent4 2 6 2 2 6 2 2" xfId="26741"/>
    <cellStyle name="40 % - Accent4 2 6 2 2 6 3" xfId="20456"/>
    <cellStyle name="40 % - Accent4 2 6 2 2 7" xfId="7098"/>
    <cellStyle name="40 % - Accent4 2 6 2 2 7 2" xfId="13383"/>
    <cellStyle name="40 % - Accent4 2 6 2 2 7 2 2" xfId="27527"/>
    <cellStyle name="40 % - Accent4 2 6 2 2 7 3" xfId="21242"/>
    <cellStyle name="40 % - Accent4 2 6 2 2 8" xfId="7882"/>
    <cellStyle name="40 % - Accent4 2 6 2 2 8 2" xfId="14167"/>
    <cellStyle name="40 % - Accent4 2 6 2 2 8 2 2" xfId="28311"/>
    <cellStyle name="40 % - Accent4 2 6 2 2 8 3" xfId="22026"/>
    <cellStyle name="40 % - Accent4 2 6 2 2 9" xfId="8667"/>
    <cellStyle name="40 % - Accent4 2 6 2 2 9 2" xfId="22811"/>
    <cellStyle name="40 % - Accent4 2 6 2 3" xfId="1197"/>
    <cellStyle name="40 % - Accent4 2 6 2 3 2" xfId="9060"/>
    <cellStyle name="40 % - Accent4 2 6 2 3 2 2" xfId="23204"/>
    <cellStyle name="40 % - Accent4 2 6 2 3 3" xfId="2772"/>
    <cellStyle name="40 % - Accent4 2 6 2 3 3 2" xfId="16919"/>
    <cellStyle name="40 % - Accent4 2 6 2 3 4" xfId="15347"/>
    <cellStyle name="40 % - Accent4 2 6 2 4" xfId="3557"/>
    <cellStyle name="40 % - Accent4 2 6 2 4 2" xfId="9845"/>
    <cellStyle name="40 % - Accent4 2 6 2 4 2 2" xfId="23989"/>
    <cellStyle name="40 % - Accent4 2 6 2 4 3" xfId="17704"/>
    <cellStyle name="40 % - Accent4 2 6 2 5" xfId="4342"/>
    <cellStyle name="40 % - Accent4 2 6 2 5 2" xfId="10630"/>
    <cellStyle name="40 % - Accent4 2 6 2 5 2 2" xfId="24774"/>
    <cellStyle name="40 % - Accent4 2 6 2 5 3" xfId="18489"/>
    <cellStyle name="40 % - Accent4 2 6 2 6" xfId="5131"/>
    <cellStyle name="40 % - Accent4 2 6 2 6 2" xfId="11419"/>
    <cellStyle name="40 % - Accent4 2 6 2 6 2 2" xfId="25563"/>
    <cellStyle name="40 % - Accent4 2 6 2 6 3" xfId="19278"/>
    <cellStyle name="40 % - Accent4 2 6 2 7" xfId="5920"/>
    <cellStyle name="40 % - Accent4 2 6 2 7 2" xfId="12205"/>
    <cellStyle name="40 % - Accent4 2 6 2 7 2 2" xfId="26349"/>
    <cellStyle name="40 % - Accent4 2 6 2 7 3" xfId="20064"/>
    <cellStyle name="40 % - Accent4 2 6 2 8" xfId="6706"/>
    <cellStyle name="40 % - Accent4 2 6 2 8 2" xfId="12991"/>
    <cellStyle name="40 % - Accent4 2 6 2 8 2 2" xfId="27135"/>
    <cellStyle name="40 % - Accent4 2 6 2 8 3" xfId="20850"/>
    <cellStyle name="40 % - Accent4 2 6 2 9" xfId="7490"/>
    <cellStyle name="40 % - Accent4 2 6 2 9 2" xfId="13775"/>
    <cellStyle name="40 % - Accent4 2 6 2 9 2 2" xfId="27919"/>
    <cellStyle name="40 % - Accent4 2 6 2 9 3" xfId="21634"/>
    <cellStyle name="40 % - Accent4 2 6 3" xfId="603"/>
    <cellStyle name="40 % - Accent4 2 6 3 10" xfId="2183"/>
    <cellStyle name="40 % - Accent4 2 6 3 10 2" xfId="16330"/>
    <cellStyle name="40 % - Accent4 2 6 3 11" xfId="14758"/>
    <cellStyle name="40 % - Accent4 2 6 3 2" xfId="1393"/>
    <cellStyle name="40 % - Accent4 2 6 3 2 2" xfId="9256"/>
    <cellStyle name="40 % - Accent4 2 6 3 2 2 2" xfId="23400"/>
    <cellStyle name="40 % - Accent4 2 6 3 2 3" xfId="2968"/>
    <cellStyle name="40 % - Accent4 2 6 3 2 3 2" xfId="17115"/>
    <cellStyle name="40 % - Accent4 2 6 3 2 4" xfId="15543"/>
    <cellStyle name="40 % - Accent4 2 6 3 3" xfId="3753"/>
    <cellStyle name="40 % - Accent4 2 6 3 3 2" xfId="10041"/>
    <cellStyle name="40 % - Accent4 2 6 3 3 2 2" xfId="24185"/>
    <cellStyle name="40 % - Accent4 2 6 3 3 3" xfId="17900"/>
    <cellStyle name="40 % - Accent4 2 6 3 4" xfId="4538"/>
    <cellStyle name="40 % - Accent4 2 6 3 4 2" xfId="10826"/>
    <cellStyle name="40 % - Accent4 2 6 3 4 2 2" xfId="24970"/>
    <cellStyle name="40 % - Accent4 2 6 3 4 3" xfId="18685"/>
    <cellStyle name="40 % - Accent4 2 6 3 5" xfId="5327"/>
    <cellStyle name="40 % - Accent4 2 6 3 5 2" xfId="11615"/>
    <cellStyle name="40 % - Accent4 2 6 3 5 2 2" xfId="25759"/>
    <cellStyle name="40 % - Accent4 2 6 3 5 3" xfId="19474"/>
    <cellStyle name="40 % - Accent4 2 6 3 6" xfId="6116"/>
    <cellStyle name="40 % - Accent4 2 6 3 6 2" xfId="12401"/>
    <cellStyle name="40 % - Accent4 2 6 3 6 2 2" xfId="26545"/>
    <cellStyle name="40 % - Accent4 2 6 3 6 3" xfId="20260"/>
    <cellStyle name="40 % - Accent4 2 6 3 7" xfId="6902"/>
    <cellStyle name="40 % - Accent4 2 6 3 7 2" xfId="13187"/>
    <cellStyle name="40 % - Accent4 2 6 3 7 2 2" xfId="27331"/>
    <cellStyle name="40 % - Accent4 2 6 3 7 3" xfId="21046"/>
    <cellStyle name="40 % - Accent4 2 6 3 8" xfId="7686"/>
    <cellStyle name="40 % - Accent4 2 6 3 8 2" xfId="13971"/>
    <cellStyle name="40 % - Accent4 2 6 3 8 2 2" xfId="28115"/>
    <cellStyle name="40 % - Accent4 2 6 3 8 3" xfId="21830"/>
    <cellStyle name="40 % - Accent4 2 6 3 9" xfId="8471"/>
    <cellStyle name="40 % - Accent4 2 6 3 9 2" xfId="22615"/>
    <cellStyle name="40 % - Accent4 2 6 4" xfId="1001"/>
    <cellStyle name="40 % - Accent4 2 6 4 2" xfId="8864"/>
    <cellStyle name="40 % - Accent4 2 6 4 2 2" xfId="23008"/>
    <cellStyle name="40 % - Accent4 2 6 4 3" xfId="2576"/>
    <cellStyle name="40 % - Accent4 2 6 4 3 2" xfId="16723"/>
    <cellStyle name="40 % - Accent4 2 6 4 4" xfId="15151"/>
    <cellStyle name="40 % - Accent4 2 6 5" xfId="3361"/>
    <cellStyle name="40 % - Accent4 2 6 5 2" xfId="9649"/>
    <cellStyle name="40 % - Accent4 2 6 5 2 2" xfId="23793"/>
    <cellStyle name="40 % - Accent4 2 6 5 3" xfId="17508"/>
    <cellStyle name="40 % - Accent4 2 6 6" xfId="4146"/>
    <cellStyle name="40 % - Accent4 2 6 6 2" xfId="10434"/>
    <cellStyle name="40 % - Accent4 2 6 6 2 2" xfId="24578"/>
    <cellStyle name="40 % - Accent4 2 6 6 3" xfId="18293"/>
    <cellStyle name="40 % - Accent4 2 6 7" xfId="4935"/>
    <cellStyle name="40 % - Accent4 2 6 7 2" xfId="11223"/>
    <cellStyle name="40 % - Accent4 2 6 7 2 2" xfId="25367"/>
    <cellStyle name="40 % - Accent4 2 6 7 3" xfId="19082"/>
    <cellStyle name="40 % - Accent4 2 6 8" xfId="5724"/>
    <cellStyle name="40 % - Accent4 2 6 8 2" xfId="12009"/>
    <cellStyle name="40 % - Accent4 2 6 8 2 2" xfId="26153"/>
    <cellStyle name="40 % - Accent4 2 6 8 3" xfId="19868"/>
    <cellStyle name="40 % - Accent4 2 6 9" xfId="6510"/>
    <cellStyle name="40 % - Accent4 2 6 9 2" xfId="12795"/>
    <cellStyle name="40 % - Accent4 2 6 9 2 2" xfId="26939"/>
    <cellStyle name="40 % - Accent4 2 6 9 3" xfId="20654"/>
    <cellStyle name="40 % - Accent4 2 7" xfId="234"/>
    <cellStyle name="40 % - Accent4 2 7 10" xfId="7322"/>
    <cellStyle name="40 % - Accent4 2 7 10 2" xfId="13607"/>
    <cellStyle name="40 % - Accent4 2 7 10 2 2" xfId="27751"/>
    <cellStyle name="40 % - Accent4 2 7 10 3" xfId="21466"/>
    <cellStyle name="40 % - Accent4 2 7 11" xfId="8107"/>
    <cellStyle name="40 % - Accent4 2 7 11 2" xfId="22251"/>
    <cellStyle name="40 % - Accent4 2 7 12" xfId="1819"/>
    <cellStyle name="40 % - Accent4 2 7 12 2" xfId="15966"/>
    <cellStyle name="40 % - Accent4 2 7 13" xfId="14394"/>
    <cellStyle name="40 % - Accent4 2 7 2" xfId="430"/>
    <cellStyle name="40 % - Accent4 2 7 2 10" xfId="8303"/>
    <cellStyle name="40 % - Accent4 2 7 2 10 2" xfId="22447"/>
    <cellStyle name="40 % - Accent4 2 7 2 11" xfId="2015"/>
    <cellStyle name="40 % - Accent4 2 7 2 11 2" xfId="16162"/>
    <cellStyle name="40 % - Accent4 2 7 2 12" xfId="14590"/>
    <cellStyle name="40 % - Accent4 2 7 2 2" xfId="827"/>
    <cellStyle name="40 % - Accent4 2 7 2 2 10" xfId="2407"/>
    <cellStyle name="40 % - Accent4 2 7 2 2 10 2" xfId="16554"/>
    <cellStyle name="40 % - Accent4 2 7 2 2 11" xfId="14982"/>
    <cellStyle name="40 % - Accent4 2 7 2 2 2" xfId="1617"/>
    <cellStyle name="40 % - Accent4 2 7 2 2 2 2" xfId="9480"/>
    <cellStyle name="40 % - Accent4 2 7 2 2 2 2 2" xfId="23624"/>
    <cellStyle name="40 % - Accent4 2 7 2 2 2 3" xfId="3192"/>
    <cellStyle name="40 % - Accent4 2 7 2 2 2 3 2" xfId="17339"/>
    <cellStyle name="40 % - Accent4 2 7 2 2 2 4" xfId="15767"/>
    <cellStyle name="40 % - Accent4 2 7 2 2 3" xfId="3977"/>
    <cellStyle name="40 % - Accent4 2 7 2 2 3 2" xfId="10265"/>
    <cellStyle name="40 % - Accent4 2 7 2 2 3 2 2" xfId="24409"/>
    <cellStyle name="40 % - Accent4 2 7 2 2 3 3" xfId="18124"/>
    <cellStyle name="40 % - Accent4 2 7 2 2 4" xfId="4762"/>
    <cellStyle name="40 % - Accent4 2 7 2 2 4 2" xfId="11050"/>
    <cellStyle name="40 % - Accent4 2 7 2 2 4 2 2" xfId="25194"/>
    <cellStyle name="40 % - Accent4 2 7 2 2 4 3" xfId="18909"/>
    <cellStyle name="40 % - Accent4 2 7 2 2 5" xfId="5551"/>
    <cellStyle name="40 % - Accent4 2 7 2 2 5 2" xfId="11839"/>
    <cellStyle name="40 % - Accent4 2 7 2 2 5 2 2" xfId="25983"/>
    <cellStyle name="40 % - Accent4 2 7 2 2 5 3" xfId="19698"/>
    <cellStyle name="40 % - Accent4 2 7 2 2 6" xfId="6340"/>
    <cellStyle name="40 % - Accent4 2 7 2 2 6 2" xfId="12625"/>
    <cellStyle name="40 % - Accent4 2 7 2 2 6 2 2" xfId="26769"/>
    <cellStyle name="40 % - Accent4 2 7 2 2 6 3" xfId="20484"/>
    <cellStyle name="40 % - Accent4 2 7 2 2 7" xfId="7126"/>
    <cellStyle name="40 % - Accent4 2 7 2 2 7 2" xfId="13411"/>
    <cellStyle name="40 % - Accent4 2 7 2 2 7 2 2" xfId="27555"/>
    <cellStyle name="40 % - Accent4 2 7 2 2 7 3" xfId="21270"/>
    <cellStyle name="40 % - Accent4 2 7 2 2 8" xfId="7910"/>
    <cellStyle name="40 % - Accent4 2 7 2 2 8 2" xfId="14195"/>
    <cellStyle name="40 % - Accent4 2 7 2 2 8 2 2" xfId="28339"/>
    <cellStyle name="40 % - Accent4 2 7 2 2 8 3" xfId="22054"/>
    <cellStyle name="40 % - Accent4 2 7 2 2 9" xfId="8695"/>
    <cellStyle name="40 % - Accent4 2 7 2 2 9 2" xfId="22839"/>
    <cellStyle name="40 % - Accent4 2 7 2 3" xfId="1225"/>
    <cellStyle name="40 % - Accent4 2 7 2 3 2" xfId="9088"/>
    <cellStyle name="40 % - Accent4 2 7 2 3 2 2" xfId="23232"/>
    <cellStyle name="40 % - Accent4 2 7 2 3 3" xfId="2800"/>
    <cellStyle name="40 % - Accent4 2 7 2 3 3 2" xfId="16947"/>
    <cellStyle name="40 % - Accent4 2 7 2 3 4" xfId="15375"/>
    <cellStyle name="40 % - Accent4 2 7 2 4" xfId="3585"/>
    <cellStyle name="40 % - Accent4 2 7 2 4 2" xfId="9873"/>
    <cellStyle name="40 % - Accent4 2 7 2 4 2 2" xfId="24017"/>
    <cellStyle name="40 % - Accent4 2 7 2 4 3" xfId="17732"/>
    <cellStyle name="40 % - Accent4 2 7 2 5" xfId="4370"/>
    <cellStyle name="40 % - Accent4 2 7 2 5 2" xfId="10658"/>
    <cellStyle name="40 % - Accent4 2 7 2 5 2 2" xfId="24802"/>
    <cellStyle name="40 % - Accent4 2 7 2 5 3" xfId="18517"/>
    <cellStyle name="40 % - Accent4 2 7 2 6" xfId="5159"/>
    <cellStyle name="40 % - Accent4 2 7 2 6 2" xfId="11447"/>
    <cellStyle name="40 % - Accent4 2 7 2 6 2 2" xfId="25591"/>
    <cellStyle name="40 % - Accent4 2 7 2 6 3" xfId="19306"/>
    <cellStyle name="40 % - Accent4 2 7 2 7" xfId="5948"/>
    <cellStyle name="40 % - Accent4 2 7 2 7 2" xfId="12233"/>
    <cellStyle name="40 % - Accent4 2 7 2 7 2 2" xfId="26377"/>
    <cellStyle name="40 % - Accent4 2 7 2 7 3" xfId="20092"/>
    <cellStyle name="40 % - Accent4 2 7 2 8" xfId="6734"/>
    <cellStyle name="40 % - Accent4 2 7 2 8 2" xfId="13019"/>
    <cellStyle name="40 % - Accent4 2 7 2 8 2 2" xfId="27163"/>
    <cellStyle name="40 % - Accent4 2 7 2 8 3" xfId="20878"/>
    <cellStyle name="40 % - Accent4 2 7 2 9" xfId="7518"/>
    <cellStyle name="40 % - Accent4 2 7 2 9 2" xfId="13803"/>
    <cellStyle name="40 % - Accent4 2 7 2 9 2 2" xfId="27947"/>
    <cellStyle name="40 % - Accent4 2 7 2 9 3" xfId="21662"/>
    <cellStyle name="40 % - Accent4 2 7 3" xfId="631"/>
    <cellStyle name="40 % - Accent4 2 7 3 10" xfId="2211"/>
    <cellStyle name="40 % - Accent4 2 7 3 10 2" xfId="16358"/>
    <cellStyle name="40 % - Accent4 2 7 3 11" xfId="14786"/>
    <cellStyle name="40 % - Accent4 2 7 3 2" xfId="1421"/>
    <cellStyle name="40 % - Accent4 2 7 3 2 2" xfId="9284"/>
    <cellStyle name="40 % - Accent4 2 7 3 2 2 2" xfId="23428"/>
    <cellStyle name="40 % - Accent4 2 7 3 2 3" xfId="2996"/>
    <cellStyle name="40 % - Accent4 2 7 3 2 3 2" xfId="17143"/>
    <cellStyle name="40 % - Accent4 2 7 3 2 4" xfId="15571"/>
    <cellStyle name="40 % - Accent4 2 7 3 3" xfId="3781"/>
    <cellStyle name="40 % - Accent4 2 7 3 3 2" xfId="10069"/>
    <cellStyle name="40 % - Accent4 2 7 3 3 2 2" xfId="24213"/>
    <cellStyle name="40 % - Accent4 2 7 3 3 3" xfId="17928"/>
    <cellStyle name="40 % - Accent4 2 7 3 4" xfId="4566"/>
    <cellStyle name="40 % - Accent4 2 7 3 4 2" xfId="10854"/>
    <cellStyle name="40 % - Accent4 2 7 3 4 2 2" xfId="24998"/>
    <cellStyle name="40 % - Accent4 2 7 3 4 3" xfId="18713"/>
    <cellStyle name="40 % - Accent4 2 7 3 5" xfId="5355"/>
    <cellStyle name="40 % - Accent4 2 7 3 5 2" xfId="11643"/>
    <cellStyle name="40 % - Accent4 2 7 3 5 2 2" xfId="25787"/>
    <cellStyle name="40 % - Accent4 2 7 3 5 3" xfId="19502"/>
    <cellStyle name="40 % - Accent4 2 7 3 6" xfId="6144"/>
    <cellStyle name="40 % - Accent4 2 7 3 6 2" xfId="12429"/>
    <cellStyle name="40 % - Accent4 2 7 3 6 2 2" xfId="26573"/>
    <cellStyle name="40 % - Accent4 2 7 3 6 3" xfId="20288"/>
    <cellStyle name="40 % - Accent4 2 7 3 7" xfId="6930"/>
    <cellStyle name="40 % - Accent4 2 7 3 7 2" xfId="13215"/>
    <cellStyle name="40 % - Accent4 2 7 3 7 2 2" xfId="27359"/>
    <cellStyle name="40 % - Accent4 2 7 3 7 3" xfId="21074"/>
    <cellStyle name="40 % - Accent4 2 7 3 8" xfId="7714"/>
    <cellStyle name="40 % - Accent4 2 7 3 8 2" xfId="13999"/>
    <cellStyle name="40 % - Accent4 2 7 3 8 2 2" xfId="28143"/>
    <cellStyle name="40 % - Accent4 2 7 3 8 3" xfId="21858"/>
    <cellStyle name="40 % - Accent4 2 7 3 9" xfId="8499"/>
    <cellStyle name="40 % - Accent4 2 7 3 9 2" xfId="22643"/>
    <cellStyle name="40 % - Accent4 2 7 4" xfId="1029"/>
    <cellStyle name="40 % - Accent4 2 7 4 2" xfId="8892"/>
    <cellStyle name="40 % - Accent4 2 7 4 2 2" xfId="23036"/>
    <cellStyle name="40 % - Accent4 2 7 4 3" xfId="2604"/>
    <cellStyle name="40 % - Accent4 2 7 4 3 2" xfId="16751"/>
    <cellStyle name="40 % - Accent4 2 7 4 4" xfId="15179"/>
    <cellStyle name="40 % - Accent4 2 7 5" xfId="3389"/>
    <cellStyle name="40 % - Accent4 2 7 5 2" xfId="9677"/>
    <cellStyle name="40 % - Accent4 2 7 5 2 2" xfId="23821"/>
    <cellStyle name="40 % - Accent4 2 7 5 3" xfId="17536"/>
    <cellStyle name="40 % - Accent4 2 7 6" xfId="4174"/>
    <cellStyle name="40 % - Accent4 2 7 6 2" xfId="10462"/>
    <cellStyle name="40 % - Accent4 2 7 6 2 2" xfId="24606"/>
    <cellStyle name="40 % - Accent4 2 7 6 3" xfId="18321"/>
    <cellStyle name="40 % - Accent4 2 7 7" xfId="4963"/>
    <cellStyle name="40 % - Accent4 2 7 7 2" xfId="11251"/>
    <cellStyle name="40 % - Accent4 2 7 7 2 2" xfId="25395"/>
    <cellStyle name="40 % - Accent4 2 7 7 3" xfId="19110"/>
    <cellStyle name="40 % - Accent4 2 7 8" xfId="5752"/>
    <cellStyle name="40 % - Accent4 2 7 8 2" xfId="12037"/>
    <cellStyle name="40 % - Accent4 2 7 8 2 2" xfId="26181"/>
    <cellStyle name="40 % - Accent4 2 7 8 3" xfId="19896"/>
    <cellStyle name="40 % - Accent4 2 7 9" xfId="6538"/>
    <cellStyle name="40 % - Accent4 2 7 9 2" xfId="12823"/>
    <cellStyle name="40 % - Accent4 2 7 9 2 2" xfId="26967"/>
    <cellStyle name="40 % - Accent4 2 7 9 3" xfId="20682"/>
    <cellStyle name="40 % - Accent4 2 8" xfId="262"/>
    <cellStyle name="40 % - Accent4 2 8 10" xfId="7350"/>
    <cellStyle name="40 % - Accent4 2 8 10 2" xfId="13635"/>
    <cellStyle name="40 % - Accent4 2 8 10 2 2" xfId="27779"/>
    <cellStyle name="40 % - Accent4 2 8 10 3" xfId="21494"/>
    <cellStyle name="40 % - Accent4 2 8 11" xfId="8135"/>
    <cellStyle name="40 % - Accent4 2 8 11 2" xfId="22279"/>
    <cellStyle name="40 % - Accent4 2 8 12" xfId="1847"/>
    <cellStyle name="40 % - Accent4 2 8 12 2" xfId="15994"/>
    <cellStyle name="40 % - Accent4 2 8 13" xfId="14422"/>
    <cellStyle name="40 % - Accent4 2 8 2" xfId="458"/>
    <cellStyle name="40 % - Accent4 2 8 2 10" xfId="8331"/>
    <cellStyle name="40 % - Accent4 2 8 2 10 2" xfId="22475"/>
    <cellStyle name="40 % - Accent4 2 8 2 11" xfId="2043"/>
    <cellStyle name="40 % - Accent4 2 8 2 11 2" xfId="16190"/>
    <cellStyle name="40 % - Accent4 2 8 2 12" xfId="14618"/>
    <cellStyle name="40 % - Accent4 2 8 2 2" xfId="855"/>
    <cellStyle name="40 % - Accent4 2 8 2 2 10" xfId="2435"/>
    <cellStyle name="40 % - Accent4 2 8 2 2 10 2" xfId="16582"/>
    <cellStyle name="40 % - Accent4 2 8 2 2 11" xfId="15010"/>
    <cellStyle name="40 % - Accent4 2 8 2 2 2" xfId="1645"/>
    <cellStyle name="40 % - Accent4 2 8 2 2 2 2" xfId="9508"/>
    <cellStyle name="40 % - Accent4 2 8 2 2 2 2 2" xfId="23652"/>
    <cellStyle name="40 % - Accent4 2 8 2 2 2 3" xfId="3220"/>
    <cellStyle name="40 % - Accent4 2 8 2 2 2 3 2" xfId="17367"/>
    <cellStyle name="40 % - Accent4 2 8 2 2 2 4" xfId="15795"/>
    <cellStyle name="40 % - Accent4 2 8 2 2 3" xfId="4005"/>
    <cellStyle name="40 % - Accent4 2 8 2 2 3 2" xfId="10293"/>
    <cellStyle name="40 % - Accent4 2 8 2 2 3 2 2" xfId="24437"/>
    <cellStyle name="40 % - Accent4 2 8 2 2 3 3" xfId="18152"/>
    <cellStyle name="40 % - Accent4 2 8 2 2 4" xfId="4790"/>
    <cellStyle name="40 % - Accent4 2 8 2 2 4 2" xfId="11078"/>
    <cellStyle name="40 % - Accent4 2 8 2 2 4 2 2" xfId="25222"/>
    <cellStyle name="40 % - Accent4 2 8 2 2 4 3" xfId="18937"/>
    <cellStyle name="40 % - Accent4 2 8 2 2 5" xfId="5579"/>
    <cellStyle name="40 % - Accent4 2 8 2 2 5 2" xfId="11867"/>
    <cellStyle name="40 % - Accent4 2 8 2 2 5 2 2" xfId="26011"/>
    <cellStyle name="40 % - Accent4 2 8 2 2 5 3" xfId="19726"/>
    <cellStyle name="40 % - Accent4 2 8 2 2 6" xfId="6368"/>
    <cellStyle name="40 % - Accent4 2 8 2 2 6 2" xfId="12653"/>
    <cellStyle name="40 % - Accent4 2 8 2 2 6 2 2" xfId="26797"/>
    <cellStyle name="40 % - Accent4 2 8 2 2 6 3" xfId="20512"/>
    <cellStyle name="40 % - Accent4 2 8 2 2 7" xfId="7154"/>
    <cellStyle name="40 % - Accent4 2 8 2 2 7 2" xfId="13439"/>
    <cellStyle name="40 % - Accent4 2 8 2 2 7 2 2" xfId="27583"/>
    <cellStyle name="40 % - Accent4 2 8 2 2 7 3" xfId="21298"/>
    <cellStyle name="40 % - Accent4 2 8 2 2 8" xfId="7938"/>
    <cellStyle name="40 % - Accent4 2 8 2 2 8 2" xfId="14223"/>
    <cellStyle name="40 % - Accent4 2 8 2 2 8 2 2" xfId="28367"/>
    <cellStyle name="40 % - Accent4 2 8 2 2 8 3" xfId="22082"/>
    <cellStyle name="40 % - Accent4 2 8 2 2 9" xfId="8723"/>
    <cellStyle name="40 % - Accent4 2 8 2 2 9 2" xfId="22867"/>
    <cellStyle name="40 % - Accent4 2 8 2 3" xfId="1253"/>
    <cellStyle name="40 % - Accent4 2 8 2 3 2" xfId="9116"/>
    <cellStyle name="40 % - Accent4 2 8 2 3 2 2" xfId="23260"/>
    <cellStyle name="40 % - Accent4 2 8 2 3 3" xfId="2828"/>
    <cellStyle name="40 % - Accent4 2 8 2 3 3 2" xfId="16975"/>
    <cellStyle name="40 % - Accent4 2 8 2 3 4" xfId="15403"/>
    <cellStyle name="40 % - Accent4 2 8 2 4" xfId="3613"/>
    <cellStyle name="40 % - Accent4 2 8 2 4 2" xfId="9901"/>
    <cellStyle name="40 % - Accent4 2 8 2 4 2 2" xfId="24045"/>
    <cellStyle name="40 % - Accent4 2 8 2 4 3" xfId="17760"/>
    <cellStyle name="40 % - Accent4 2 8 2 5" xfId="4398"/>
    <cellStyle name="40 % - Accent4 2 8 2 5 2" xfId="10686"/>
    <cellStyle name="40 % - Accent4 2 8 2 5 2 2" xfId="24830"/>
    <cellStyle name="40 % - Accent4 2 8 2 5 3" xfId="18545"/>
    <cellStyle name="40 % - Accent4 2 8 2 6" xfId="5187"/>
    <cellStyle name="40 % - Accent4 2 8 2 6 2" xfId="11475"/>
    <cellStyle name="40 % - Accent4 2 8 2 6 2 2" xfId="25619"/>
    <cellStyle name="40 % - Accent4 2 8 2 6 3" xfId="19334"/>
    <cellStyle name="40 % - Accent4 2 8 2 7" xfId="5976"/>
    <cellStyle name="40 % - Accent4 2 8 2 7 2" xfId="12261"/>
    <cellStyle name="40 % - Accent4 2 8 2 7 2 2" xfId="26405"/>
    <cellStyle name="40 % - Accent4 2 8 2 7 3" xfId="20120"/>
    <cellStyle name="40 % - Accent4 2 8 2 8" xfId="6762"/>
    <cellStyle name="40 % - Accent4 2 8 2 8 2" xfId="13047"/>
    <cellStyle name="40 % - Accent4 2 8 2 8 2 2" xfId="27191"/>
    <cellStyle name="40 % - Accent4 2 8 2 8 3" xfId="20906"/>
    <cellStyle name="40 % - Accent4 2 8 2 9" xfId="7546"/>
    <cellStyle name="40 % - Accent4 2 8 2 9 2" xfId="13831"/>
    <cellStyle name="40 % - Accent4 2 8 2 9 2 2" xfId="27975"/>
    <cellStyle name="40 % - Accent4 2 8 2 9 3" xfId="21690"/>
    <cellStyle name="40 % - Accent4 2 8 3" xfId="659"/>
    <cellStyle name="40 % - Accent4 2 8 3 10" xfId="2239"/>
    <cellStyle name="40 % - Accent4 2 8 3 10 2" xfId="16386"/>
    <cellStyle name="40 % - Accent4 2 8 3 11" xfId="14814"/>
    <cellStyle name="40 % - Accent4 2 8 3 2" xfId="1449"/>
    <cellStyle name="40 % - Accent4 2 8 3 2 2" xfId="9312"/>
    <cellStyle name="40 % - Accent4 2 8 3 2 2 2" xfId="23456"/>
    <cellStyle name="40 % - Accent4 2 8 3 2 3" xfId="3024"/>
    <cellStyle name="40 % - Accent4 2 8 3 2 3 2" xfId="17171"/>
    <cellStyle name="40 % - Accent4 2 8 3 2 4" xfId="15599"/>
    <cellStyle name="40 % - Accent4 2 8 3 3" xfId="3809"/>
    <cellStyle name="40 % - Accent4 2 8 3 3 2" xfId="10097"/>
    <cellStyle name="40 % - Accent4 2 8 3 3 2 2" xfId="24241"/>
    <cellStyle name="40 % - Accent4 2 8 3 3 3" xfId="17956"/>
    <cellStyle name="40 % - Accent4 2 8 3 4" xfId="4594"/>
    <cellStyle name="40 % - Accent4 2 8 3 4 2" xfId="10882"/>
    <cellStyle name="40 % - Accent4 2 8 3 4 2 2" xfId="25026"/>
    <cellStyle name="40 % - Accent4 2 8 3 4 3" xfId="18741"/>
    <cellStyle name="40 % - Accent4 2 8 3 5" xfId="5383"/>
    <cellStyle name="40 % - Accent4 2 8 3 5 2" xfId="11671"/>
    <cellStyle name="40 % - Accent4 2 8 3 5 2 2" xfId="25815"/>
    <cellStyle name="40 % - Accent4 2 8 3 5 3" xfId="19530"/>
    <cellStyle name="40 % - Accent4 2 8 3 6" xfId="6172"/>
    <cellStyle name="40 % - Accent4 2 8 3 6 2" xfId="12457"/>
    <cellStyle name="40 % - Accent4 2 8 3 6 2 2" xfId="26601"/>
    <cellStyle name="40 % - Accent4 2 8 3 6 3" xfId="20316"/>
    <cellStyle name="40 % - Accent4 2 8 3 7" xfId="6958"/>
    <cellStyle name="40 % - Accent4 2 8 3 7 2" xfId="13243"/>
    <cellStyle name="40 % - Accent4 2 8 3 7 2 2" xfId="27387"/>
    <cellStyle name="40 % - Accent4 2 8 3 7 3" xfId="21102"/>
    <cellStyle name="40 % - Accent4 2 8 3 8" xfId="7742"/>
    <cellStyle name="40 % - Accent4 2 8 3 8 2" xfId="14027"/>
    <cellStyle name="40 % - Accent4 2 8 3 8 2 2" xfId="28171"/>
    <cellStyle name="40 % - Accent4 2 8 3 8 3" xfId="21886"/>
    <cellStyle name="40 % - Accent4 2 8 3 9" xfId="8527"/>
    <cellStyle name="40 % - Accent4 2 8 3 9 2" xfId="22671"/>
    <cellStyle name="40 % - Accent4 2 8 4" xfId="1057"/>
    <cellStyle name="40 % - Accent4 2 8 4 2" xfId="8920"/>
    <cellStyle name="40 % - Accent4 2 8 4 2 2" xfId="23064"/>
    <cellStyle name="40 % - Accent4 2 8 4 3" xfId="2632"/>
    <cellStyle name="40 % - Accent4 2 8 4 3 2" xfId="16779"/>
    <cellStyle name="40 % - Accent4 2 8 4 4" xfId="15207"/>
    <cellStyle name="40 % - Accent4 2 8 5" xfId="3417"/>
    <cellStyle name="40 % - Accent4 2 8 5 2" xfId="9705"/>
    <cellStyle name="40 % - Accent4 2 8 5 2 2" xfId="23849"/>
    <cellStyle name="40 % - Accent4 2 8 5 3" xfId="17564"/>
    <cellStyle name="40 % - Accent4 2 8 6" xfId="4202"/>
    <cellStyle name="40 % - Accent4 2 8 6 2" xfId="10490"/>
    <cellStyle name="40 % - Accent4 2 8 6 2 2" xfId="24634"/>
    <cellStyle name="40 % - Accent4 2 8 6 3" xfId="18349"/>
    <cellStyle name="40 % - Accent4 2 8 7" xfId="4991"/>
    <cellStyle name="40 % - Accent4 2 8 7 2" xfId="11279"/>
    <cellStyle name="40 % - Accent4 2 8 7 2 2" xfId="25423"/>
    <cellStyle name="40 % - Accent4 2 8 7 3" xfId="19138"/>
    <cellStyle name="40 % - Accent4 2 8 8" xfId="5780"/>
    <cellStyle name="40 % - Accent4 2 8 8 2" xfId="12065"/>
    <cellStyle name="40 % - Accent4 2 8 8 2 2" xfId="26209"/>
    <cellStyle name="40 % - Accent4 2 8 8 3" xfId="19924"/>
    <cellStyle name="40 % - Accent4 2 8 9" xfId="6566"/>
    <cellStyle name="40 % - Accent4 2 8 9 2" xfId="12851"/>
    <cellStyle name="40 % - Accent4 2 8 9 2 2" xfId="26995"/>
    <cellStyle name="40 % - Accent4 2 8 9 3" xfId="20710"/>
    <cellStyle name="40 % - Accent4 2 9" xfId="290"/>
    <cellStyle name="40 % - Accent4 2 9 10" xfId="8163"/>
    <cellStyle name="40 % - Accent4 2 9 10 2" xfId="22307"/>
    <cellStyle name="40 % - Accent4 2 9 11" xfId="1875"/>
    <cellStyle name="40 % - Accent4 2 9 11 2" xfId="16022"/>
    <cellStyle name="40 % - Accent4 2 9 12" xfId="14450"/>
    <cellStyle name="40 % - Accent4 2 9 2" xfId="687"/>
    <cellStyle name="40 % - Accent4 2 9 2 10" xfId="2267"/>
    <cellStyle name="40 % - Accent4 2 9 2 10 2" xfId="16414"/>
    <cellStyle name="40 % - Accent4 2 9 2 11" xfId="14842"/>
    <cellStyle name="40 % - Accent4 2 9 2 2" xfId="1477"/>
    <cellStyle name="40 % - Accent4 2 9 2 2 2" xfId="9340"/>
    <cellStyle name="40 % - Accent4 2 9 2 2 2 2" xfId="23484"/>
    <cellStyle name="40 % - Accent4 2 9 2 2 3" xfId="3052"/>
    <cellStyle name="40 % - Accent4 2 9 2 2 3 2" xfId="17199"/>
    <cellStyle name="40 % - Accent4 2 9 2 2 4" xfId="15627"/>
    <cellStyle name="40 % - Accent4 2 9 2 3" xfId="3837"/>
    <cellStyle name="40 % - Accent4 2 9 2 3 2" xfId="10125"/>
    <cellStyle name="40 % - Accent4 2 9 2 3 2 2" xfId="24269"/>
    <cellStyle name="40 % - Accent4 2 9 2 3 3" xfId="17984"/>
    <cellStyle name="40 % - Accent4 2 9 2 4" xfId="4622"/>
    <cellStyle name="40 % - Accent4 2 9 2 4 2" xfId="10910"/>
    <cellStyle name="40 % - Accent4 2 9 2 4 2 2" xfId="25054"/>
    <cellStyle name="40 % - Accent4 2 9 2 4 3" xfId="18769"/>
    <cellStyle name="40 % - Accent4 2 9 2 5" xfId="5411"/>
    <cellStyle name="40 % - Accent4 2 9 2 5 2" xfId="11699"/>
    <cellStyle name="40 % - Accent4 2 9 2 5 2 2" xfId="25843"/>
    <cellStyle name="40 % - Accent4 2 9 2 5 3" xfId="19558"/>
    <cellStyle name="40 % - Accent4 2 9 2 6" xfId="6200"/>
    <cellStyle name="40 % - Accent4 2 9 2 6 2" xfId="12485"/>
    <cellStyle name="40 % - Accent4 2 9 2 6 2 2" xfId="26629"/>
    <cellStyle name="40 % - Accent4 2 9 2 6 3" xfId="20344"/>
    <cellStyle name="40 % - Accent4 2 9 2 7" xfId="6986"/>
    <cellStyle name="40 % - Accent4 2 9 2 7 2" xfId="13271"/>
    <cellStyle name="40 % - Accent4 2 9 2 7 2 2" xfId="27415"/>
    <cellStyle name="40 % - Accent4 2 9 2 7 3" xfId="21130"/>
    <cellStyle name="40 % - Accent4 2 9 2 8" xfId="7770"/>
    <cellStyle name="40 % - Accent4 2 9 2 8 2" xfId="14055"/>
    <cellStyle name="40 % - Accent4 2 9 2 8 2 2" xfId="28199"/>
    <cellStyle name="40 % - Accent4 2 9 2 8 3" xfId="21914"/>
    <cellStyle name="40 % - Accent4 2 9 2 9" xfId="8555"/>
    <cellStyle name="40 % - Accent4 2 9 2 9 2" xfId="22699"/>
    <cellStyle name="40 % - Accent4 2 9 3" xfId="1085"/>
    <cellStyle name="40 % - Accent4 2 9 3 2" xfId="8948"/>
    <cellStyle name="40 % - Accent4 2 9 3 2 2" xfId="23092"/>
    <cellStyle name="40 % - Accent4 2 9 3 3" xfId="2660"/>
    <cellStyle name="40 % - Accent4 2 9 3 3 2" xfId="16807"/>
    <cellStyle name="40 % - Accent4 2 9 3 4" xfId="15235"/>
    <cellStyle name="40 % - Accent4 2 9 4" xfId="3445"/>
    <cellStyle name="40 % - Accent4 2 9 4 2" xfId="9733"/>
    <cellStyle name="40 % - Accent4 2 9 4 2 2" xfId="23877"/>
    <cellStyle name="40 % - Accent4 2 9 4 3" xfId="17592"/>
    <cellStyle name="40 % - Accent4 2 9 5" xfId="4230"/>
    <cellStyle name="40 % - Accent4 2 9 5 2" xfId="10518"/>
    <cellStyle name="40 % - Accent4 2 9 5 2 2" xfId="24662"/>
    <cellStyle name="40 % - Accent4 2 9 5 3" xfId="18377"/>
    <cellStyle name="40 % - Accent4 2 9 6" xfId="5019"/>
    <cellStyle name="40 % - Accent4 2 9 6 2" xfId="11307"/>
    <cellStyle name="40 % - Accent4 2 9 6 2 2" xfId="25451"/>
    <cellStyle name="40 % - Accent4 2 9 6 3" xfId="19166"/>
    <cellStyle name="40 % - Accent4 2 9 7" xfId="5808"/>
    <cellStyle name="40 % - Accent4 2 9 7 2" xfId="12093"/>
    <cellStyle name="40 % - Accent4 2 9 7 2 2" xfId="26237"/>
    <cellStyle name="40 % - Accent4 2 9 7 3" xfId="19952"/>
    <cellStyle name="40 % - Accent4 2 9 8" xfId="6594"/>
    <cellStyle name="40 % - Accent4 2 9 8 2" xfId="12879"/>
    <cellStyle name="40 % - Accent4 2 9 8 2 2" xfId="27023"/>
    <cellStyle name="40 % - Accent4 2 9 8 3" xfId="20738"/>
    <cellStyle name="40 % - Accent4 2 9 9" xfId="7378"/>
    <cellStyle name="40 % - Accent4 2 9 9 2" xfId="13663"/>
    <cellStyle name="40 % - Accent4 2 9 9 2 2" xfId="27807"/>
    <cellStyle name="40 % - Accent4 2 9 9 3" xfId="21522"/>
    <cellStyle name="40 % - Accent5" xfId="21" builtinId="47" customBuiltin="1"/>
    <cellStyle name="40 % - Accent5 2" xfId="22"/>
    <cellStyle name="40 % - Accent5 2 10" xfId="492"/>
    <cellStyle name="40 % - Accent5 2 10 10" xfId="2072"/>
    <cellStyle name="40 % - Accent5 2 10 10 2" xfId="16219"/>
    <cellStyle name="40 % - Accent5 2 10 11" xfId="14647"/>
    <cellStyle name="40 % - Accent5 2 10 2" xfId="1282"/>
    <cellStyle name="40 % - Accent5 2 10 2 2" xfId="9145"/>
    <cellStyle name="40 % - Accent5 2 10 2 2 2" xfId="23289"/>
    <cellStyle name="40 % - Accent5 2 10 2 3" xfId="2857"/>
    <cellStyle name="40 % - Accent5 2 10 2 3 2" xfId="17004"/>
    <cellStyle name="40 % - Accent5 2 10 2 4" xfId="15432"/>
    <cellStyle name="40 % - Accent5 2 10 3" xfId="3642"/>
    <cellStyle name="40 % - Accent5 2 10 3 2" xfId="9930"/>
    <cellStyle name="40 % - Accent5 2 10 3 2 2" xfId="24074"/>
    <cellStyle name="40 % - Accent5 2 10 3 3" xfId="17789"/>
    <cellStyle name="40 % - Accent5 2 10 4" xfId="4427"/>
    <cellStyle name="40 % - Accent5 2 10 4 2" xfId="10715"/>
    <cellStyle name="40 % - Accent5 2 10 4 2 2" xfId="24859"/>
    <cellStyle name="40 % - Accent5 2 10 4 3" xfId="18574"/>
    <cellStyle name="40 % - Accent5 2 10 5" xfId="5216"/>
    <cellStyle name="40 % - Accent5 2 10 5 2" xfId="11504"/>
    <cellStyle name="40 % - Accent5 2 10 5 2 2" xfId="25648"/>
    <cellStyle name="40 % - Accent5 2 10 5 3" xfId="19363"/>
    <cellStyle name="40 % - Accent5 2 10 6" xfId="6005"/>
    <cellStyle name="40 % - Accent5 2 10 6 2" xfId="12290"/>
    <cellStyle name="40 % - Accent5 2 10 6 2 2" xfId="26434"/>
    <cellStyle name="40 % - Accent5 2 10 6 3" xfId="20149"/>
    <cellStyle name="40 % - Accent5 2 10 7" xfId="6791"/>
    <cellStyle name="40 % - Accent5 2 10 7 2" xfId="13076"/>
    <cellStyle name="40 % - Accent5 2 10 7 2 2" xfId="27220"/>
    <cellStyle name="40 % - Accent5 2 10 7 3" xfId="20935"/>
    <cellStyle name="40 % - Accent5 2 10 8" xfId="7575"/>
    <cellStyle name="40 % - Accent5 2 10 8 2" xfId="13860"/>
    <cellStyle name="40 % - Accent5 2 10 8 2 2" xfId="28004"/>
    <cellStyle name="40 % - Accent5 2 10 8 3" xfId="21719"/>
    <cellStyle name="40 % - Accent5 2 10 9" xfId="8360"/>
    <cellStyle name="40 % - Accent5 2 10 9 2" xfId="22504"/>
    <cellStyle name="40 % - Accent5 2 11" xfId="890"/>
    <cellStyle name="40 % - Accent5 2 11 2" xfId="8753"/>
    <cellStyle name="40 % - Accent5 2 11 2 2" xfId="22897"/>
    <cellStyle name="40 % - Accent5 2 11 3" xfId="2465"/>
    <cellStyle name="40 % - Accent5 2 11 3 2" xfId="16612"/>
    <cellStyle name="40 % - Accent5 2 11 4" xfId="15040"/>
    <cellStyle name="40 % - Accent5 2 12" xfId="3250"/>
    <cellStyle name="40 % - Accent5 2 12 2" xfId="9538"/>
    <cellStyle name="40 % - Accent5 2 12 2 2" xfId="23682"/>
    <cellStyle name="40 % - Accent5 2 12 3" xfId="17397"/>
    <cellStyle name="40 % - Accent5 2 13" xfId="4035"/>
    <cellStyle name="40 % - Accent5 2 13 2" xfId="10323"/>
    <cellStyle name="40 % - Accent5 2 13 2 2" xfId="24467"/>
    <cellStyle name="40 % - Accent5 2 13 3" xfId="18182"/>
    <cellStyle name="40 % - Accent5 2 14" xfId="4824"/>
    <cellStyle name="40 % - Accent5 2 14 2" xfId="11112"/>
    <cellStyle name="40 % - Accent5 2 14 2 2" xfId="25256"/>
    <cellStyle name="40 % - Accent5 2 14 3" xfId="18971"/>
    <cellStyle name="40 % - Accent5 2 15" xfId="5613"/>
    <cellStyle name="40 % - Accent5 2 15 2" xfId="11898"/>
    <cellStyle name="40 % - Accent5 2 15 2 2" xfId="26042"/>
    <cellStyle name="40 % - Accent5 2 15 3" xfId="19757"/>
    <cellStyle name="40 % - Accent5 2 16" xfId="6399"/>
    <cellStyle name="40 % - Accent5 2 16 2" xfId="12684"/>
    <cellStyle name="40 % - Accent5 2 16 2 2" xfId="26828"/>
    <cellStyle name="40 % - Accent5 2 16 3" xfId="20543"/>
    <cellStyle name="40 % - Accent5 2 17" xfId="7183"/>
    <cellStyle name="40 % - Accent5 2 17 2" xfId="13468"/>
    <cellStyle name="40 % - Accent5 2 17 2 2" xfId="27612"/>
    <cellStyle name="40 % - Accent5 2 17 3" xfId="21327"/>
    <cellStyle name="40 % - Accent5 2 18" xfId="7968"/>
    <cellStyle name="40 % - Accent5 2 18 2" xfId="22112"/>
    <cellStyle name="40 % - Accent5 2 19" xfId="1680"/>
    <cellStyle name="40 % - Accent5 2 19 2" xfId="15827"/>
    <cellStyle name="40 % - Accent5 2 2" xfId="106"/>
    <cellStyle name="40 % - Accent5 2 2 10" xfId="904"/>
    <cellStyle name="40 % - Accent5 2 2 10 2" xfId="8767"/>
    <cellStyle name="40 % - Accent5 2 2 10 2 2" xfId="22911"/>
    <cellStyle name="40 % - Accent5 2 2 10 3" xfId="2479"/>
    <cellStyle name="40 % - Accent5 2 2 10 3 2" xfId="16626"/>
    <cellStyle name="40 % - Accent5 2 2 10 4" xfId="15054"/>
    <cellStyle name="40 % - Accent5 2 2 11" xfId="3264"/>
    <cellStyle name="40 % - Accent5 2 2 11 2" xfId="9552"/>
    <cellStyle name="40 % - Accent5 2 2 11 2 2" xfId="23696"/>
    <cellStyle name="40 % - Accent5 2 2 11 3" xfId="17411"/>
    <cellStyle name="40 % - Accent5 2 2 12" xfId="4049"/>
    <cellStyle name="40 % - Accent5 2 2 12 2" xfId="10337"/>
    <cellStyle name="40 % - Accent5 2 2 12 2 2" xfId="24481"/>
    <cellStyle name="40 % - Accent5 2 2 12 3" xfId="18196"/>
    <cellStyle name="40 % - Accent5 2 2 13" xfId="4838"/>
    <cellStyle name="40 % - Accent5 2 2 13 2" xfId="11126"/>
    <cellStyle name="40 % - Accent5 2 2 13 2 2" xfId="25270"/>
    <cellStyle name="40 % - Accent5 2 2 13 3" xfId="18985"/>
    <cellStyle name="40 % - Accent5 2 2 14" xfId="5627"/>
    <cellStyle name="40 % - Accent5 2 2 14 2" xfId="11912"/>
    <cellStyle name="40 % - Accent5 2 2 14 2 2" xfId="26056"/>
    <cellStyle name="40 % - Accent5 2 2 14 3" xfId="19771"/>
    <cellStyle name="40 % - Accent5 2 2 15" xfId="6413"/>
    <cellStyle name="40 % - Accent5 2 2 15 2" xfId="12698"/>
    <cellStyle name="40 % - Accent5 2 2 15 2 2" xfId="26842"/>
    <cellStyle name="40 % - Accent5 2 2 15 3" xfId="20557"/>
    <cellStyle name="40 % - Accent5 2 2 16" xfId="7197"/>
    <cellStyle name="40 % - Accent5 2 2 16 2" xfId="13482"/>
    <cellStyle name="40 % - Accent5 2 2 16 2 2" xfId="27626"/>
    <cellStyle name="40 % - Accent5 2 2 16 3" xfId="21341"/>
    <cellStyle name="40 % - Accent5 2 2 17" xfId="7982"/>
    <cellStyle name="40 % - Accent5 2 2 17 2" xfId="22126"/>
    <cellStyle name="40 % - Accent5 2 2 18" xfId="1694"/>
    <cellStyle name="40 % - Accent5 2 2 18 2" xfId="15841"/>
    <cellStyle name="40 % - Accent5 2 2 19" xfId="14269"/>
    <cellStyle name="40 % - Accent5 2 2 2" xfId="137"/>
    <cellStyle name="40 % - Accent5 2 2 2 10" xfId="7225"/>
    <cellStyle name="40 % - Accent5 2 2 2 10 2" xfId="13510"/>
    <cellStyle name="40 % - Accent5 2 2 2 10 2 2" xfId="27654"/>
    <cellStyle name="40 % - Accent5 2 2 2 10 3" xfId="21369"/>
    <cellStyle name="40 % - Accent5 2 2 2 11" xfId="8010"/>
    <cellStyle name="40 % - Accent5 2 2 2 11 2" xfId="22154"/>
    <cellStyle name="40 % - Accent5 2 2 2 12" xfId="1722"/>
    <cellStyle name="40 % - Accent5 2 2 2 12 2" xfId="15869"/>
    <cellStyle name="40 % - Accent5 2 2 2 13" xfId="14297"/>
    <cellStyle name="40 % - Accent5 2 2 2 2" xfId="333"/>
    <cellStyle name="40 % - Accent5 2 2 2 2 10" xfId="8206"/>
    <cellStyle name="40 % - Accent5 2 2 2 2 10 2" xfId="22350"/>
    <cellStyle name="40 % - Accent5 2 2 2 2 11" xfId="1918"/>
    <cellStyle name="40 % - Accent5 2 2 2 2 11 2" xfId="16065"/>
    <cellStyle name="40 % - Accent5 2 2 2 2 12" xfId="14493"/>
    <cellStyle name="40 % - Accent5 2 2 2 2 2" xfId="730"/>
    <cellStyle name="40 % - Accent5 2 2 2 2 2 10" xfId="2310"/>
    <cellStyle name="40 % - Accent5 2 2 2 2 2 10 2" xfId="16457"/>
    <cellStyle name="40 % - Accent5 2 2 2 2 2 11" xfId="14885"/>
    <cellStyle name="40 % - Accent5 2 2 2 2 2 2" xfId="1520"/>
    <cellStyle name="40 % - Accent5 2 2 2 2 2 2 2" xfId="9383"/>
    <cellStyle name="40 % - Accent5 2 2 2 2 2 2 2 2" xfId="23527"/>
    <cellStyle name="40 % - Accent5 2 2 2 2 2 2 3" xfId="3095"/>
    <cellStyle name="40 % - Accent5 2 2 2 2 2 2 3 2" xfId="17242"/>
    <cellStyle name="40 % - Accent5 2 2 2 2 2 2 4" xfId="15670"/>
    <cellStyle name="40 % - Accent5 2 2 2 2 2 3" xfId="3880"/>
    <cellStyle name="40 % - Accent5 2 2 2 2 2 3 2" xfId="10168"/>
    <cellStyle name="40 % - Accent5 2 2 2 2 2 3 2 2" xfId="24312"/>
    <cellStyle name="40 % - Accent5 2 2 2 2 2 3 3" xfId="18027"/>
    <cellStyle name="40 % - Accent5 2 2 2 2 2 4" xfId="4665"/>
    <cellStyle name="40 % - Accent5 2 2 2 2 2 4 2" xfId="10953"/>
    <cellStyle name="40 % - Accent5 2 2 2 2 2 4 2 2" xfId="25097"/>
    <cellStyle name="40 % - Accent5 2 2 2 2 2 4 3" xfId="18812"/>
    <cellStyle name="40 % - Accent5 2 2 2 2 2 5" xfId="5454"/>
    <cellStyle name="40 % - Accent5 2 2 2 2 2 5 2" xfId="11742"/>
    <cellStyle name="40 % - Accent5 2 2 2 2 2 5 2 2" xfId="25886"/>
    <cellStyle name="40 % - Accent5 2 2 2 2 2 5 3" xfId="19601"/>
    <cellStyle name="40 % - Accent5 2 2 2 2 2 6" xfId="6243"/>
    <cellStyle name="40 % - Accent5 2 2 2 2 2 6 2" xfId="12528"/>
    <cellStyle name="40 % - Accent5 2 2 2 2 2 6 2 2" xfId="26672"/>
    <cellStyle name="40 % - Accent5 2 2 2 2 2 6 3" xfId="20387"/>
    <cellStyle name="40 % - Accent5 2 2 2 2 2 7" xfId="7029"/>
    <cellStyle name="40 % - Accent5 2 2 2 2 2 7 2" xfId="13314"/>
    <cellStyle name="40 % - Accent5 2 2 2 2 2 7 2 2" xfId="27458"/>
    <cellStyle name="40 % - Accent5 2 2 2 2 2 7 3" xfId="21173"/>
    <cellStyle name="40 % - Accent5 2 2 2 2 2 8" xfId="7813"/>
    <cellStyle name="40 % - Accent5 2 2 2 2 2 8 2" xfId="14098"/>
    <cellStyle name="40 % - Accent5 2 2 2 2 2 8 2 2" xfId="28242"/>
    <cellStyle name="40 % - Accent5 2 2 2 2 2 8 3" xfId="21957"/>
    <cellStyle name="40 % - Accent5 2 2 2 2 2 9" xfId="8598"/>
    <cellStyle name="40 % - Accent5 2 2 2 2 2 9 2" xfId="22742"/>
    <cellStyle name="40 % - Accent5 2 2 2 2 3" xfId="1128"/>
    <cellStyle name="40 % - Accent5 2 2 2 2 3 2" xfId="8991"/>
    <cellStyle name="40 % - Accent5 2 2 2 2 3 2 2" xfId="23135"/>
    <cellStyle name="40 % - Accent5 2 2 2 2 3 3" xfId="2703"/>
    <cellStyle name="40 % - Accent5 2 2 2 2 3 3 2" xfId="16850"/>
    <cellStyle name="40 % - Accent5 2 2 2 2 3 4" xfId="15278"/>
    <cellStyle name="40 % - Accent5 2 2 2 2 4" xfId="3488"/>
    <cellStyle name="40 % - Accent5 2 2 2 2 4 2" xfId="9776"/>
    <cellStyle name="40 % - Accent5 2 2 2 2 4 2 2" xfId="23920"/>
    <cellStyle name="40 % - Accent5 2 2 2 2 4 3" xfId="17635"/>
    <cellStyle name="40 % - Accent5 2 2 2 2 5" xfId="4273"/>
    <cellStyle name="40 % - Accent5 2 2 2 2 5 2" xfId="10561"/>
    <cellStyle name="40 % - Accent5 2 2 2 2 5 2 2" xfId="24705"/>
    <cellStyle name="40 % - Accent5 2 2 2 2 5 3" xfId="18420"/>
    <cellStyle name="40 % - Accent5 2 2 2 2 6" xfId="5062"/>
    <cellStyle name="40 % - Accent5 2 2 2 2 6 2" xfId="11350"/>
    <cellStyle name="40 % - Accent5 2 2 2 2 6 2 2" xfId="25494"/>
    <cellStyle name="40 % - Accent5 2 2 2 2 6 3" xfId="19209"/>
    <cellStyle name="40 % - Accent5 2 2 2 2 7" xfId="5851"/>
    <cellStyle name="40 % - Accent5 2 2 2 2 7 2" xfId="12136"/>
    <cellStyle name="40 % - Accent5 2 2 2 2 7 2 2" xfId="26280"/>
    <cellStyle name="40 % - Accent5 2 2 2 2 7 3" xfId="19995"/>
    <cellStyle name="40 % - Accent5 2 2 2 2 8" xfId="6637"/>
    <cellStyle name="40 % - Accent5 2 2 2 2 8 2" xfId="12922"/>
    <cellStyle name="40 % - Accent5 2 2 2 2 8 2 2" xfId="27066"/>
    <cellStyle name="40 % - Accent5 2 2 2 2 8 3" xfId="20781"/>
    <cellStyle name="40 % - Accent5 2 2 2 2 9" xfId="7421"/>
    <cellStyle name="40 % - Accent5 2 2 2 2 9 2" xfId="13706"/>
    <cellStyle name="40 % - Accent5 2 2 2 2 9 2 2" xfId="27850"/>
    <cellStyle name="40 % - Accent5 2 2 2 2 9 3" xfId="21565"/>
    <cellStyle name="40 % - Accent5 2 2 2 3" xfId="534"/>
    <cellStyle name="40 % - Accent5 2 2 2 3 10" xfId="2114"/>
    <cellStyle name="40 % - Accent5 2 2 2 3 10 2" xfId="16261"/>
    <cellStyle name="40 % - Accent5 2 2 2 3 11" xfId="14689"/>
    <cellStyle name="40 % - Accent5 2 2 2 3 2" xfId="1324"/>
    <cellStyle name="40 % - Accent5 2 2 2 3 2 2" xfId="9187"/>
    <cellStyle name="40 % - Accent5 2 2 2 3 2 2 2" xfId="23331"/>
    <cellStyle name="40 % - Accent5 2 2 2 3 2 3" xfId="2899"/>
    <cellStyle name="40 % - Accent5 2 2 2 3 2 3 2" xfId="17046"/>
    <cellStyle name="40 % - Accent5 2 2 2 3 2 4" xfId="15474"/>
    <cellStyle name="40 % - Accent5 2 2 2 3 3" xfId="3684"/>
    <cellStyle name="40 % - Accent5 2 2 2 3 3 2" xfId="9972"/>
    <cellStyle name="40 % - Accent5 2 2 2 3 3 2 2" xfId="24116"/>
    <cellStyle name="40 % - Accent5 2 2 2 3 3 3" xfId="17831"/>
    <cellStyle name="40 % - Accent5 2 2 2 3 4" xfId="4469"/>
    <cellStyle name="40 % - Accent5 2 2 2 3 4 2" xfId="10757"/>
    <cellStyle name="40 % - Accent5 2 2 2 3 4 2 2" xfId="24901"/>
    <cellStyle name="40 % - Accent5 2 2 2 3 4 3" xfId="18616"/>
    <cellStyle name="40 % - Accent5 2 2 2 3 5" xfId="5258"/>
    <cellStyle name="40 % - Accent5 2 2 2 3 5 2" xfId="11546"/>
    <cellStyle name="40 % - Accent5 2 2 2 3 5 2 2" xfId="25690"/>
    <cellStyle name="40 % - Accent5 2 2 2 3 5 3" xfId="19405"/>
    <cellStyle name="40 % - Accent5 2 2 2 3 6" xfId="6047"/>
    <cellStyle name="40 % - Accent5 2 2 2 3 6 2" xfId="12332"/>
    <cellStyle name="40 % - Accent5 2 2 2 3 6 2 2" xfId="26476"/>
    <cellStyle name="40 % - Accent5 2 2 2 3 6 3" xfId="20191"/>
    <cellStyle name="40 % - Accent5 2 2 2 3 7" xfId="6833"/>
    <cellStyle name="40 % - Accent5 2 2 2 3 7 2" xfId="13118"/>
    <cellStyle name="40 % - Accent5 2 2 2 3 7 2 2" xfId="27262"/>
    <cellStyle name="40 % - Accent5 2 2 2 3 7 3" xfId="20977"/>
    <cellStyle name="40 % - Accent5 2 2 2 3 8" xfId="7617"/>
    <cellStyle name="40 % - Accent5 2 2 2 3 8 2" xfId="13902"/>
    <cellStyle name="40 % - Accent5 2 2 2 3 8 2 2" xfId="28046"/>
    <cellStyle name="40 % - Accent5 2 2 2 3 8 3" xfId="21761"/>
    <cellStyle name="40 % - Accent5 2 2 2 3 9" xfId="8402"/>
    <cellStyle name="40 % - Accent5 2 2 2 3 9 2" xfId="22546"/>
    <cellStyle name="40 % - Accent5 2 2 2 4" xfId="932"/>
    <cellStyle name="40 % - Accent5 2 2 2 4 2" xfId="8795"/>
    <cellStyle name="40 % - Accent5 2 2 2 4 2 2" xfId="22939"/>
    <cellStyle name="40 % - Accent5 2 2 2 4 3" xfId="2507"/>
    <cellStyle name="40 % - Accent5 2 2 2 4 3 2" xfId="16654"/>
    <cellStyle name="40 % - Accent5 2 2 2 4 4" xfId="15082"/>
    <cellStyle name="40 % - Accent5 2 2 2 5" xfId="3292"/>
    <cellStyle name="40 % - Accent5 2 2 2 5 2" xfId="9580"/>
    <cellStyle name="40 % - Accent5 2 2 2 5 2 2" xfId="23724"/>
    <cellStyle name="40 % - Accent5 2 2 2 5 3" xfId="17439"/>
    <cellStyle name="40 % - Accent5 2 2 2 6" xfId="4077"/>
    <cellStyle name="40 % - Accent5 2 2 2 6 2" xfId="10365"/>
    <cellStyle name="40 % - Accent5 2 2 2 6 2 2" xfId="24509"/>
    <cellStyle name="40 % - Accent5 2 2 2 6 3" xfId="18224"/>
    <cellStyle name="40 % - Accent5 2 2 2 7" xfId="4866"/>
    <cellStyle name="40 % - Accent5 2 2 2 7 2" xfId="11154"/>
    <cellStyle name="40 % - Accent5 2 2 2 7 2 2" xfId="25298"/>
    <cellStyle name="40 % - Accent5 2 2 2 7 3" xfId="19013"/>
    <cellStyle name="40 % - Accent5 2 2 2 8" xfId="5655"/>
    <cellStyle name="40 % - Accent5 2 2 2 8 2" xfId="11940"/>
    <cellStyle name="40 % - Accent5 2 2 2 8 2 2" xfId="26084"/>
    <cellStyle name="40 % - Accent5 2 2 2 8 3" xfId="19799"/>
    <cellStyle name="40 % - Accent5 2 2 2 9" xfId="6441"/>
    <cellStyle name="40 % - Accent5 2 2 2 9 2" xfId="12726"/>
    <cellStyle name="40 % - Accent5 2 2 2 9 2 2" xfId="26870"/>
    <cellStyle name="40 % - Accent5 2 2 2 9 3" xfId="20585"/>
    <cellStyle name="40 % - Accent5 2 2 3" xfId="165"/>
    <cellStyle name="40 % - Accent5 2 2 3 10" xfId="7253"/>
    <cellStyle name="40 % - Accent5 2 2 3 10 2" xfId="13538"/>
    <cellStyle name="40 % - Accent5 2 2 3 10 2 2" xfId="27682"/>
    <cellStyle name="40 % - Accent5 2 2 3 10 3" xfId="21397"/>
    <cellStyle name="40 % - Accent5 2 2 3 11" xfId="8038"/>
    <cellStyle name="40 % - Accent5 2 2 3 11 2" xfId="22182"/>
    <cellStyle name="40 % - Accent5 2 2 3 12" xfId="1750"/>
    <cellStyle name="40 % - Accent5 2 2 3 12 2" xfId="15897"/>
    <cellStyle name="40 % - Accent5 2 2 3 13" xfId="14325"/>
    <cellStyle name="40 % - Accent5 2 2 3 2" xfId="361"/>
    <cellStyle name="40 % - Accent5 2 2 3 2 10" xfId="8234"/>
    <cellStyle name="40 % - Accent5 2 2 3 2 10 2" xfId="22378"/>
    <cellStyle name="40 % - Accent5 2 2 3 2 11" xfId="1946"/>
    <cellStyle name="40 % - Accent5 2 2 3 2 11 2" xfId="16093"/>
    <cellStyle name="40 % - Accent5 2 2 3 2 12" xfId="14521"/>
    <cellStyle name="40 % - Accent5 2 2 3 2 2" xfId="758"/>
    <cellStyle name="40 % - Accent5 2 2 3 2 2 10" xfId="2338"/>
    <cellStyle name="40 % - Accent5 2 2 3 2 2 10 2" xfId="16485"/>
    <cellStyle name="40 % - Accent5 2 2 3 2 2 11" xfId="14913"/>
    <cellStyle name="40 % - Accent5 2 2 3 2 2 2" xfId="1548"/>
    <cellStyle name="40 % - Accent5 2 2 3 2 2 2 2" xfId="9411"/>
    <cellStyle name="40 % - Accent5 2 2 3 2 2 2 2 2" xfId="23555"/>
    <cellStyle name="40 % - Accent5 2 2 3 2 2 2 3" xfId="3123"/>
    <cellStyle name="40 % - Accent5 2 2 3 2 2 2 3 2" xfId="17270"/>
    <cellStyle name="40 % - Accent5 2 2 3 2 2 2 4" xfId="15698"/>
    <cellStyle name="40 % - Accent5 2 2 3 2 2 3" xfId="3908"/>
    <cellStyle name="40 % - Accent5 2 2 3 2 2 3 2" xfId="10196"/>
    <cellStyle name="40 % - Accent5 2 2 3 2 2 3 2 2" xfId="24340"/>
    <cellStyle name="40 % - Accent5 2 2 3 2 2 3 3" xfId="18055"/>
    <cellStyle name="40 % - Accent5 2 2 3 2 2 4" xfId="4693"/>
    <cellStyle name="40 % - Accent5 2 2 3 2 2 4 2" xfId="10981"/>
    <cellStyle name="40 % - Accent5 2 2 3 2 2 4 2 2" xfId="25125"/>
    <cellStyle name="40 % - Accent5 2 2 3 2 2 4 3" xfId="18840"/>
    <cellStyle name="40 % - Accent5 2 2 3 2 2 5" xfId="5482"/>
    <cellStyle name="40 % - Accent5 2 2 3 2 2 5 2" xfId="11770"/>
    <cellStyle name="40 % - Accent5 2 2 3 2 2 5 2 2" xfId="25914"/>
    <cellStyle name="40 % - Accent5 2 2 3 2 2 5 3" xfId="19629"/>
    <cellStyle name="40 % - Accent5 2 2 3 2 2 6" xfId="6271"/>
    <cellStyle name="40 % - Accent5 2 2 3 2 2 6 2" xfId="12556"/>
    <cellStyle name="40 % - Accent5 2 2 3 2 2 6 2 2" xfId="26700"/>
    <cellStyle name="40 % - Accent5 2 2 3 2 2 6 3" xfId="20415"/>
    <cellStyle name="40 % - Accent5 2 2 3 2 2 7" xfId="7057"/>
    <cellStyle name="40 % - Accent5 2 2 3 2 2 7 2" xfId="13342"/>
    <cellStyle name="40 % - Accent5 2 2 3 2 2 7 2 2" xfId="27486"/>
    <cellStyle name="40 % - Accent5 2 2 3 2 2 7 3" xfId="21201"/>
    <cellStyle name="40 % - Accent5 2 2 3 2 2 8" xfId="7841"/>
    <cellStyle name="40 % - Accent5 2 2 3 2 2 8 2" xfId="14126"/>
    <cellStyle name="40 % - Accent5 2 2 3 2 2 8 2 2" xfId="28270"/>
    <cellStyle name="40 % - Accent5 2 2 3 2 2 8 3" xfId="21985"/>
    <cellStyle name="40 % - Accent5 2 2 3 2 2 9" xfId="8626"/>
    <cellStyle name="40 % - Accent5 2 2 3 2 2 9 2" xfId="22770"/>
    <cellStyle name="40 % - Accent5 2 2 3 2 3" xfId="1156"/>
    <cellStyle name="40 % - Accent5 2 2 3 2 3 2" xfId="9019"/>
    <cellStyle name="40 % - Accent5 2 2 3 2 3 2 2" xfId="23163"/>
    <cellStyle name="40 % - Accent5 2 2 3 2 3 3" xfId="2731"/>
    <cellStyle name="40 % - Accent5 2 2 3 2 3 3 2" xfId="16878"/>
    <cellStyle name="40 % - Accent5 2 2 3 2 3 4" xfId="15306"/>
    <cellStyle name="40 % - Accent5 2 2 3 2 4" xfId="3516"/>
    <cellStyle name="40 % - Accent5 2 2 3 2 4 2" xfId="9804"/>
    <cellStyle name="40 % - Accent5 2 2 3 2 4 2 2" xfId="23948"/>
    <cellStyle name="40 % - Accent5 2 2 3 2 4 3" xfId="17663"/>
    <cellStyle name="40 % - Accent5 2 2 3 2 5" xfId="4301"/>
    <cellStyle name="40 % - Accent5 2 2 3 2 5 2" xfId="10589"/>
    <cellStyle name="40 % - Accent5 2 2 3 2 5 2 2" xfId="24733"/>
    <cellStyle name="40 % - Accent5 2 2 3 2 5 3" xfId="18448"/>
    <cellStyle name="40 % - Accent5 2 2 3 2 6" xfId="5090"/>
    <cellStyle name="40 % - Accent5 2 2 3 2 6 2" xfId="11378"/>
    <cellStyle name="40 % - Accent5 2 2 3 2 6 2 2" xfId="25522"/>
    <cellStyle name="40 % - Accent5 2 2 3 2 6 3" xfId="19237"/>
    <cellStyle name="40 % - Accent5 2 2 3 2 7" xfId="5879"/>
    <cellStyle name="40 % - Accent5 2 2 3 2 7 2" xfId="12164"/>
    <cellStyle name="40 % - Accent5 2 2 3 2 7 2 2" xfId="26308"/>
    <cellStyle name="40 % - Accent5 2 2 3 2 7 3" xfId="20023"/>
    <cellStyle name="40 % - Accent5 2 2 3 2 8" xfId="6665"/>
    <cellStyle name="40 % - Accent5 2 2 3 2 8 2" xfId="12950"/>
    <cellStyle name="40 % - Accent5 2 2 3 2 8 2 2" xfId="27094"/>
    <cellStyle name="40 % - Accent5 2 2 3 2 8 3" xfId="20809"/>
    <cellStyle name="40 % - Accent5 2 2 3 2 9" xfId="7449"/>
    <cellStyle name="40 % - Accent5 2 2 3 2 9 2" xfId="13734"/>
    <cellStyle name="40 % - Accent5 2 2 3 2 9 2 2" xfId="27878"/>
    <cellStyle name="40 % - Accent5 2 2 3 2 9 3" xfId="21593"/>
    <cellStyle name="40 % - Accent5 2 2 3 3" xfId="562"/>
    <cellStyle name="40 % - Accent5 2 2 3 3 10" xfId="2142"/>
    <cellStyle name="40 % - Accent5 2 2 3 3 10 2" xfId="16289"/>
    <cellStyle name="40 % - Accent5 2 2 3 3 11" xfId="14717"/>
    <cellStyle name="40 % - Accent5 2 2 3 3 2" xfId="1352"/>
    <cellStyle name="40 % - Accent5 2 2 3 3 2 2" xfId="9215"/>
    <cellStyle name="40 % - Accent5 2 2 3 3 2 2 2" xfId="23359"/>
    <cellStyle name="40 % - Accent5 2 2 3 3 2 3" xfId="2927"/>
    <cellStyle name="40 % - Accent5 2 2 3 3 2 3 2" xfId="17074"/>
    <cellStyle name="40 % - Accent5 2 2 3 3 2 4" xfId="15502"/>
    <cellStyle name="40 % - Accent5 2 2 3 3 3" xfId="3712"/>
    <cellStyle name="40 % - Accent5 2 2 3 3 3 2" xfId="10000"/>
    <cellStyle name="40 % - Accent5 2 2 3 3 3 2 2" xfId="24144"/>
    <cellStyle name="40 % - Accent5 2 2 3 3 3 3" xfId="17859"/>
    <cellStyle name="40 % - Accent5 2 2 3 3 4" xfId="4497"/>
    <cellStyle name="40 % - Accent5 2 2 3 3 4 2" xfId="10785"/>
    <cellStyle name="40 % - Accent5 2 2 3 3 4 2 2" xfId="24929"/>
    <cellStyle name="40 % - Accent5 2 2 3 3 4 3" xfId="18644"/>
    <cellStyle name="40 % - Accent5 2 2 3 3 5" xfId="5286"/>
    <cellStyle name="40 % - Accent5 2 2 3 3 5 2" xfId="11574"/>
    <cellStyle name="40 % - Accent5 2 2 3 3 5 2 2" xfId="25718"/>
    <cellStyle name="40 % - Accent5 2 2 3 3 5 3" xfId="19433"/>
    <cellStyle name="40 % - Accent5 2 2 3 3 6" xfId="6075"/>
    <cellStyle name="40 % - Accent5 2 2 3 3 6 2" xfId="12360"/>
    <cellStyle name="40 % - Accent5 2 2 3 3 6 2 2" xfId="26504"/>
    <cellStyle name="40 % - Accent5 2 2 3 3 6 3" xfId="20219"/>
    <cellStyle name="40 % - Accent5 2 2 3 3 7" xfId="6861"/>
    <cellStyle name="40 % - Accent5 2 2 3 3 7 2" xfId="13146"/>
    <cellStyle name="40 % - Accent5 2 2 3 3 7 2 2" xfId="27290"/>
    <cellStyle name="40 % - Accent5 2 2 3 3 7 3" xfId="21005"/>
    <cellStyle name="40 % - Accent5 2 2 3 3 8" xfId="7645"/>
    <cellStyle name="40 % - Accent5 2 2 3 3 8 2" xfId="13930"/>
    <cellStyle name="40 % - Accent5 2 2 3 3 8 2 2" xfId="28074"/>
    <cellStyle name="40 % - Accent5 2 2 3 3 8 3" xfId="21789"/>
    <cellStyle name="40 % - Accent5 2 2 3 3 9" xfId="8430"/>
    <cellStyle name="40 % - Accent5 2 2 3 3 9 2" xfId="22574"/>
    <cellStyle name="40 % - Accent5 2 2 3 4" xfId="960"/>
    <cellStyle name="40 % - Accent5 2 2 3 4 2" xfId="8823"/>
    <cellStyle name="40 % - Accent5 2 2 3 4 2 2" xfId="22967"/>
    <cellStyle name="40 % - Accent5 2 2 3 4 3" xfId="2535"/>
    <cellStyle name="40 % - Accent5 2 2 3 4 3 2" xfId="16682"/>
    <cellStyle name="40 % - Accent5 2 2 3 4 4" xfId="15110"/>
    <cellStyle name="40 % - Accent5 2 2 3 5" xfId="3320"/>
    <cellStyle name="40 % - Accent5 2 2 3 5 2" xfId="9608"/>
    <cellStyle name="40 % - Accent5 2 2 3 5 2 2" xfId="23752"/>
    <cellStyle name="40 % - Accent5 2 2 3 5 3" xfId="17467"/>
    <cellStyle name="40 % - Accent5 2 2 3 6" xfId="4105"/>
    <cellStyle name="40 % - Accent5 2 2 3 6 2" xfId="10393"/>
    <cellStyle name="40 % - Accent5 2 2 3 6 2 2" xfId="24537"/>
    <cellStyle name="40 % - Accent5 2 2 3 6 3" xfId="18252"/>
    <cellStyle name="40 % - Accent5 2 2 3 7" xfId="4894"/>
    <cellStyle name="40 % - Accent5 2 2 3 7 2" xfId="11182"/>
    <cellStyle name="40 % - Accent5 2 2 3 7 2 2" xfId="25326"/>
    <cellStyle name="40 % - Accent5 2 2 3 7 3" xfId="19041"/>
    <cellStyle name="40 % - Accent5 2 2 3 8" xfId="5683"/>
    <cellStyle name="40 % - Accent5 2 2 3 8 2" xfId="11968"/>
    <cellStyle name="40 % - Accent5 2 2 3 8 2 2" xfId="26112"/>
    <cellStyle name="40 % - Accent5 2 2 3 8 3" xfId="19827"/>
    <cellStyle name="40 % - Accent5 2 2 3 9" xfId="6469"/>
    <cellStyle name="40 % - Accent5 2 2 3 9 2" xfId="12754"/>
    <cellStyle name="40 % - Accent5 2 2 3 9 2 2" xfId="26898"/>
    <cellStyle name="40 % - Accent5 2 2 3 9 3" xfId="20613"/>
    <cellStyle name="40 % - Accent5 2 2 4" xfId="193"/>
    <cellStyle name="40 % - Accent5 2 2 4 10" xfId="7281"/>
    <cellStyle name="40 % - Accent5 2 2 4 10 2" xfId="13566"/>
    <cellStyle name="40 % - Accent5 2 2 4 10 2 2" xfId="27710"/>
    <cellStyle name="40 % - Accent5 2 2 4 10 3" xfId="21425"/>
    <cellStyle name="40 % - Accent5 2 2 4 11" xfId="8066"/>
    <cellStyle name="40 % - Accent5 2 2 4 11 2" xfId="22210"/>
    <cellStyle name="40 % - Accent5 2 2 4 12" xfId="1778"/>
    <cellStyle name="40 % - Accent5 2 2 4 12 2" xfId="15925"/>
    <cellStyle name="40 % - Accent5 2 2 4 13" xfId="14353"/>
    <cellStyle name="40 % - Accent5 2 2 4 2" xfId="389"/>
    <cellStyle name="40 % - Accent5 2 2 4 2 10" xfId="8262"/>
    <cellStyle name="40 % - Accent5 2 2 4 2 10 2" xfId="22406"/>
    <cellStyle name="40 % - Accent5 2 2 4 2 11" xfId="1974"/>
    <cellStyle name="40 % - Accent5 2 2 4 2 11 2" xfId="16121"/>
    <cellStyle name="40 % - Accent5 2 2 4 2 12" xfId="14549"/>
    <cellStyle name="40 % - Accent5 2 2 4 2 2" xfId="786"/>
    <cellStyle name="40 % - Accent5 2 2 4 2 2 10" xfId="2366"/>
    <cellStyle name="40 % - Accent5 2 2 4 2 2 10 2" xfId="16513"/>
    <cellStyle name="40 % - Accent5 2 2 4 2 2 11" xfId="14941"/>
    <cellStyle name="40 % - Accent5 2 2 4 2 2 2" xfId="1576"/>
    <cellStyle name="40 % - Accent5 2 2 4 2 2 2 2" xfId="9439"/>
    <cellStyle name="40 % - Accent5 2 2 4 2 2 2 2 2" xfId="23583"/>
    <cellStyle name="40 % - Accent5 2 2 4 2 2 2 3" xfId="3151"/>
    <cellStyle name="40 % - Accent5 2 2 4 2 2 2 3 2" xfId="17298"/>
    <cellStyle name="40 % - Accent5 2 2 4 2 2 2 4" xfId="15726"/>
    <cellStyle name="40 % - Accent5 2 2 4 2 2 3" xfId="3936"/>
    <cellStyle name="40 % - Accent5 2 2 4 2 2 3 2" xfId="10224"/>
    <cellStyle name="40 % - Accent5 2 2 4 2 2 3 2 2" xfId="24368"/>
    <cellStyle name="40 % - Accent5 2 2 4 2 2 3 3" xfId="18083"/>
    <cellStyle name="40 % - Accent5 2 2 4 2 2 4" xfId="4721"/>
    <cellStyle name="40 % - Accent5 2 2 4 2 2 4 2" xfId="11009"/>
    <cellStyle name="40 % - Accent5 2 2 4 2 2 4 2 2" xfId="25153"/>
    <cellStyle name="40 % - Accent5 2 2 4 2 2 4 3" xfId="18868"/>
    <cellStyle name="40 % - Accent5 2 2 4 2 2 5" xfId="5510"/>
    <cellStyle name="40 % - Accent5 2 2 4 2 2 5 2" xfId="11798"/>
    <cellStyle name="40 % - Accent5 2 2 4 2 2 5 2 2" xfId="25942"/>
    <cellStyle name="40 % - Accent5 2 2 4 2 2 5 3" xfId="19657"/>
    <cellStyle name="40 % - Accent5 2 2 4 2 2 6" xfId="6299"/>
    <cellStyle name="40 % - Accent5 2 2 4 2 2 6 2" xfId="12584"/>
    <cellStyle name="40 % - Accent5 2 2 4 2 2 6 2 2" xfId="26728"/>
    <cellStyle name="40 % - Accent5 2 2 4 2 2 6 3" xfId="20443"/>
    <cellStyle name="40 % - Accent5 2 2 4 2 2 7" xfId="7085"/>
    <cellStyle name="40 % - Accent5 2 2 4 2 2 7 2" xfId="13370"/>
    <cellStyle name="40 % - Accent5 2 2 4 2 2 7 2 2" xfId="27514"/>
    <cellStyle name="40 % - Accent5 2 2 4 2 2 7 3" xfId="21229"/>
    <cellStyle name="40 % - Accent5 2 2 4 2 2 8" xfId="7869"/>
    <cellStyle name="40 % - Accent5 2 2 4 2 2 8 2" xfId="14154"/>
    <cellStyle name="40 % - Accent5 2 2 4 2 2 8 2 2" xfId="28298"/>
    <cellStyle name="40 % - Accent5 2 2 4 2 2 8 3" xfId="22013"/>
    <cellStyle name="40 % - Accent5 2 2 4 2 2 9" xfId="8654"/>
    <cellStyle name="40 % - Accent5 2 2 4 2 2 9 2" xfId="22798"/>
    <cellStyle name="40 % - Accent5 2 2 4 2 3" xfId="1184"/>
    <cellStyle name="40 % - Accent5 2 2 4 2 3 2" xfId="9047"/>
    <cellStyle name="40 % - Accent5 2 2 4 2 3 2 2" xfId="23191"/>
    <cellStyle name="40 % - Accent5 2 2 4 2 3 3" xfId="2759"/>
    <cellStyle name="40 % - Accent5 2 2 4 2 3 3 2" xfId="16906"/>
    <cellStyle name="40 % - Accent5 2 2 4 2 3 4" xfId="15334"/>
    <cellStyle name="40 % - Accent5 2 2 4 2 4" xfId="3544"/>
    <cellStyle name="40 % - Accent5 2 2 4 2 4 2" xfId="9832"/>
    <cellStyle name="40 % - Accent5 2 2 4 2 4 2 2" xfId="23976"/>
    <cellStyle name="40 % - Accent5 2 2 4 2 4 3" xfId="17691"/>
    <cellStyle name="40 % - Accent5 2 2 4 2 5" xfId="4329"/>
    <cellStyle name="40 % - Accent5 2 2 4 2 5 2" xfId="10617"/>
    <cellStyle name="40 % - Accent5 2 2 4 2 5 2 2" xfId="24761"/>
    <cellStyle name="40 % - Accent5 2 2 4 2 5 3" xfId="18476"/>
    <cellStyle name="40 % - Accent5 2 2 4 2 6" xfId="5118"/>
    <cellStyle name="40 % - Accent5 2 2 4 2 6 2" xfId="11406"/>
    <cellStyle name="40 % - Accent5 2 2 4 2 6 2 2" xfId="25550"/>
    <cellStyle name="40 % - Accent5 2 2 4 2 6 3" xfId="19265"/>
    <cellStyle name="40 % - Accent5 2 2 4 2 7" xfId="5907"/>
    <cellStyle name="40 % - Accent5 2 2 4 2 7 2" xfId="12192"/>
    <cellStyle name="40 % - Accent5 2 2 4 2 7 2 2" xfId="26336"/>
    <cellStyle name="40 % - Accent5 2 2 4 2 7 3" xfId="20051"/>
    <cellStyle name="40 % - Accent5 2 2 4 2 8" xfId="6693"/>
    <cellStyle name="40 % - Accent5 2 2 4 2 8 2" xfId="12978"/>
    <cellStyle name="40 % - Accent5 2 2 4 2 8 2 2" xfId="27122"/>
    <cellStyle name="40 % - Accent5 2 2 4 2 8 3" xfId="20837"/>
    <cellStyle name="40 % - Accent5 2 2 4 2 9" xfId="7477"/>
    <cellStyle name="40 % - Accent5 2 2 4 2 9 2" xfId="13762"/>
    <cellStyle name="40 % - Accent5 2 2 4 2 9 2 2" xfId="27906"/>
    <cellStyle name="40 % - Accent5 2 2 4 2 9 3" xfId="21621"/>
    <cellStyle name="40 % - Accent5 2 2 4 3" xfId="590"/>
    <cellStyle name="40 % - Accent5 2 2 4 3 10" xfId="2170"/>
    <cellStyle name="40 % - Accent5 2 2 4 3 10 2" xfId="16317"/>
    <cellStyle name="40 % - Accent5 2 2 4 3 11" xfId="14745"/>
    <cellStyle name="40 % - Accent5 2 2 4 3 2" xfId="1380"/>
    <cellStyle name="40 % - Accent5 2 2 4 3 2 2" xfId="9243"/>
    <cellStyle name="40 % - Accent5 2 2 4 3 2 2 2" xfId="23387"/>
    <cellStyle name="40 % - Accent5 2 2 4 3 2 3" xfId="2955"/>
    <cellStyle name="40 % - Accent5 2 2 4 3 2 3 2" xfId="17102"/>
    <cellStyle name="40 % - Accent5 2 2 4 3 2 4" xfId="15530"/>
    <cellStyle name="40 % - Accent5 2 2 4 3 3" xfId="3740"/>
    <cellStyle name="40 % - Accent5 2 2 4 3 3 2" xfId="10028"/>
    <cellStyle name="40 % - Accent5 2 2 4 3 3 2 2" xfId="24172"/>
    <cellStyle name="40 % - Accent5 2 2 4 3 3 3" xfId="17887"/>
    <cellStyle name="40 % - Accent5 2 2 4 3 4" xfId="4525"/>
    <cellStyle name="40 % - Accent5 2 2 4 3 4 2" xfId="10813"/>
    <cellStyle name="40 % - Accent5 2 2 4 3 4 2 2" xfId="24957"/>
    <cellStyle name="40 % - Accent5 2 2 4 3 4 3" xfId="18672"/>
    <cellStyle name="40 % - Accent5 2 2 4 3 5" xfId="5314"/>
    <cellStyle name="40 % - Accent5 2 2 4 3 5 2" xfId="11602"/>
    <cellStyle name="40 % - Accent5 2 2 4 3 5 2 2" xfId="25746"/>
    <cellStyle name="40 % - Accent5 2 2 4 3 5 3" xfId="19461"/>
    <cellStyle name="40 % - Accent5 2 2 4 3 6" xfId="6103"/>
    <cellStyle name="40 % - Accent5 2 2 4 3 6 2" xfId="12388"/>
    <cellStyle name="40 % - Accent5 2 2 4 3 6 2 2" xfId="26532"/>
    <cellStyle name="40 % - Accent5 2 2 4 3 6 3" xfId="20247"/>
    <cellStyle name="40 % - Accent5 2 2 4 3 7" xfId="6889"/>
    <cellStyle name="40 % - Accent5 2 2 4 3 7 2" xfId="13174"/>
    <cellStyle name="40 % - Accent5 2 2 4 3 7 2 2" xfId="27318"/>
    <cellStyle name="40 % - Accent5 2 2 4 3 7 3" xfId="21033"/>
    <cellStyle name="40 % - Accent5 2 2 4 3 8" xfId="7673"/>
    <cellStyle name="40 % - Accent5 2 2 4 3 8 2" xfId="13958"/>
    <cellStyle name="40 % - Accent5 2 2 4 3 8 2 2" xfId="28102"/>
    <cellStyle name="40 % - Accent5 2 2 4 3 8 3" xfId="21817"/>
    <cellStyle name="40 % - Accent5 2 2 4 3 9" xfId="8458"/>
    <cellStyle name="40 % - Accent5 2 2 4 3 9 2" xfId="22602"/>
    <cellStyle name="40 % - Accent5 2 2 4 4" xfId="988"/>
    <cellStyle name="40 % - Accent5 2 2 4 4 2" xfId="8851"/>
    <cellStyle name="40 % - Accent5 2 2 4 4 2 2" xfId="22995"/>
    <cellStyle name="40 % - Accent5 2 2 4 4 3" xfId="2563"/>
    <cellStyle name="40 % - Accent5 2 2 4 4 3 2" xfId="16710"/>
    <cellStyle name="40 % - Accent5 2 2 4 4 4" xfId="15138"/>
    <cellStyle name="40 % - Accent5 2 2 4 5" xfId="3348"/>
    <cellStyle name="40 % - Accent5 2 2 4 5 2" xfId="9636"/>
    <cellStyle name="40 % - Accent5 2 2 4 5 2 2" xfId="23780"/>
    <cellStyle name="40 % - Accent5 2 2 4 5 3" xfId="17495"/>
    <cellStyle name="40 % - Accent5 2 2 4 6" xfId="4133"/>
    <cellStyle name="40 % - Accent5 2 2 4 6 2" xfId="10421"/>
    <cellStyle name="40 % - Accent5 2 2 4 6 2 2" xfId="24565"/>
    <cellStyle name="40 % - Accent5 2 2 4 6 3" xfId="18280"/>
    <cellStyle name="40 % - Accent5 2 2 4 7" xfId="4922"/>
    <cellStyle name="40 % - Accent5 2 2 4 7 2" xfId="11210"/>
    <cellStyle name="40 % - Accent5 2 2 4 7 2 2" xfId="25354"/>
    <cellStyle name="40 % - Accent5 2 2 4 7 3" xfId="19069"/>
    <cellStyle name="40 % - Accent5 2 2 4 8" xfId="5711"/>
    <cellStyle name="40 % - Accent5 2 2 4 8 2" xfId="11996"/>
    <cellStyle name="40 % - Accent5 2 2 4 8 2 2" xfId="26140"/>
    <cellStyle name="40 % - Accent5 2 2 4 8 3" xfId="19855"/>
    <cellStyle name="40 % - Accent5 2 2 4 9" xfId="6497"/>
    <cellStyle name="40 % - Accent5 2 2 4 9 2" xfId="12782"/>
    <cellStyle name="40 % - Accent5 2 2 4 9 2 2" xfId="26926"/>
    <cellStyle name="40 % - Accent5 2 2 4 9 3" xfId="20641"/>
    <cellStyle name="40 % - Accent5 2 2 5" xfId="221"/>
    <cellStyle name="40 % - Accent5 2 2 5 10" xfId="7309"/>
    <cellStyle name="40 % - Accent5 2 2 5 10 2" xfId="13594"/>
    <cellStyle name="40 % - Accent5 2 2 5 10 2 2" xfId="27738"/>
    <cellStyle name="40 % - Accent5 2 2 5 10 3" xfId="21453"/>
    <cellStyle name="40 % - Accent5 2 2 5 11" xfId="8094"/>
    <cellStyle name="40 % - Accent5 2 2 5 11 2" xfId="22238"/>
    <cellStyle name="40 % - Accent5 2 2 5 12" xfId="1806"/>
    <cellStyle name="40 % - Accent5 2 2 5 12 2" xfId="15953"/>
    <cellStyle name="40 % - Accent5 2 2 5 13" xfId="14381"/>
    <cellStyle name="40 % - Accent5 2 2 5 2" xfId="417"/>
    <cellStyle name="40 % - Accent5 2 2 5 2 10" xfId="8290"/>
    <cellStyle name="40 % - Accent5 2 2 5 2 10 2" xfId="22434"/>
    <cellStyle name="40 % - Accent5 2 2 5 2 11" xfId="2002"/>
    <cellStyle name="40 % - Accent5 2 2 5 2 11 2" xfId="16149"/>
    <cellStyle name="40 % - Accent5 2 2 5 2 12" xfId="14577"/>
    <cellStyle name="40 % - Accent5 2 2 5 2 2" xfId="814"/>
    <cellStyle name="40 % - Accent5 2 2 5 2 2 10" xfId="2394"/>
    <cellStyle name="40 % - Accent5 2 2 5 2 2 10 2" xfId="16541"/>
    <cellStyle name="40 % - Accent5 2 2 5 2 2 11" xfId="14969"/>
    <cellStyle name="40 % - Accent5 2 2 5 2 2 2" xfId="1604"/>
    <cellStyle name="40 % - Accent5 2 2 5 2 2 2 2" xfId="9467"/>
    <cellStyle name="40 % - Accent5 2 2 5 2 2 2 2 2" xfId="23611"/>
    <cellStyle name="40 % - Accent5 2 2 5 2 2 2 3" xfId="3179"/>
    <cellStyle name="40 % - Accent5 2 2 5 2 2 2 3 2" xfId="17326"/>
    <cellStyle name="40 % - Accent5 2 2 5 2 2 2 4" xfId="15754"/>
    <cellStyle name="40 % - Accent5 2 2 5 2 2 3" xfId="3964"/>
    <cellStyle name="40 % - Accent5 2 2 5 2 2 3 2" xfId="10252"/>
    <cellStyle name="40 % - Accent5 2 2 5 2 2 3 2 2" xfId="24396"/>
    <cellStyle name="40 % - Accent5 2 2 5 2 2 3 3" xfId="18111"/>
    <cellStyle name="40 % - Accent5 2 2 5 2 2 4" xfId="4749"/>
    <cellStyle name="40 % - Accent5 2 2 5 2 2 4 2" xfId="11037"/>
    <cellStyle name="40 % - Accent5 2 2 5 2 2 4 2 2" xfId="25181"/>
    <cellStyle name="40 % - Accent5 2 2 5 2 2 4 3" xfId="18896"/>
    <cellStyle name="40 % - Accent5 2 2 5 2 2 5" xfId="5538"/>
    <cellStyle name="40 % - Accent5 2 2 5 2 2 5 2" xfId="11826"/>
    <cellStyle name="40 % - Accent5 2 2 5 2 2 5 2 2" xfId="25970"/>
    <cellStyle name="40 % - Accent5 2 2 5 2 2 5 3" xfId="19685"/>
    <cellStyle name="40 % - Accent5 2 2 5 2 2 6" xfId="6327"/>
    <cellStyle name="40 % - Accent5 2 2 5 2 2 6 2" xfId="12612"/>
    <cellStyle name="40 % - Accent5 2 2 5 2 2 6 2 2" xfId="26756"/>
    <cellStyle name="40 % - Accent5 2 2 5 2 2 6 3" xfId="20471"/>
    <cellStyle name="40 % - Accent5 2 2 5 2 2 7" xfId="7113"/>
    <cellStyle name="40 % - Accent5 2 2 5 2 2 7 2" xfId="13398"/>
    <cellStyle name="40 % - Accent5 2 2 5 2 2 7 2 2" xfId="27542"/>
    <cellStyle name="40 % - Accent5 2 2 5 2 2 7 3" xfId="21257"/>
    <cellStyle name="40 % - Accent5 2 2 5 2 2 8" xfId="7897"/>
    <cellStyle name="40 % - Accent5 2 2 5 2 2 8 2" xfId="14182"/>
    <cellStyle name="40 % - Accent5 2 2 5 2 2 8 2 2" xfId="28326"/>
    <cellStyle name="40 % - Accent5 2 2 5 2 2 8 3" xfId="22041"/>
    <cellStyle name="40 % - Accent5 2 2 5 2 2 9" xfId="8682"/>
    <cellStyle name="40 % - Accent5 2 2 5 2 2 9 2" xfId="22826"/>
    <cellStyle name="40 % - Accent5 2 2 5 2 3" xfId="1212"/>
    <cellStyle name="40 % - Accent5 2 2 5 2 3 2" xfId="9075"/>
    <cellStyle name="40 % - Accent5 2 2 5 2 3 2 2" xfId="23219"/>
    <cellStyle name="40 % - Accent5 2 2 5 2 3 3" xfId="2787"/>
    <cellStyle name="40 % - Accent5 2 2 5 2 3 3 2" xfId="16934"/>
    <cellStyle name="40 % - Accent5 2 2 5 2 3 4" xfId="15362"/>
    <cellStyle name="40 % - Accent5 2 2 5 2 4" xfId="3572"/>
    <cellStyle name="40 % - Accent5 2 2 5 2 4 2" xfId="9860"/>
    <cellStyle name="40 % - Accent5 2 2 5 2 4 2 2" xfId="24004"/>
    <cellStyle name="40 % - Accent5 2 2 5 2 4 3" xfId="17719"/>
    <cellStyle name="40 % - Accent5 2 2 5 2 5" xfId="4357"/>
    <cellStyle name="40 % - Accent5 2 2 5 2 5 2" xfId="10645"/>
    <cellStyle name="40 % - Accent5 2 2 5 2 5 2 2" xfId="24789"/>
    <cellStyle name="40 % - Accent5 2 2 5 2 5 3" xfId="18504"/>
    <cellStyle name="40 % - Accent5 2 2 5 2 6" xfId="5146"/>
    <cellStyle name="40 % - Accent5 2 2 5 2 6 2" xfId="11434"/>
    <cellStyle name="40 % - Accent5 2 2 5 2 6 2 2" xfId="25578"/>
    <cellStyle name="40 % - Accent5 2 2 5 2 6 3" xfId="19293"/>
    <cellStyle name="40 % - Accent5 2 2 5 2 7" xfId="5935"/>
    <cellStyle name="40 % - Accent5 2 2 5 2 7 2" xfId="12220"/>
    <cellStyle name="40 % - Accent5 2 2 5 2 7 2 2" xfId="26364"/>
    <cellStyle name="40 % - Accent5 2 2 5 2 7 3" xfId="20079"/>
    <cellStyle name="40 % - Accent5 2 2 5 2 8" xfId="6721"/>
    <cellStyle name="40 % - Accent5 2 2 5 2 8 2" xfId="13006"/>
    <cellStyle name="40 % - Accent5 2 2 5 2 8 2 2" xfId="27150"/>
    <cellStyle name="40 % - Accent5 2 2 5 2 8 3" xfId="20865"/>
    <cellStyle name="40 % - Accent5 2 2 5 2 9" xfId="7505"/>
    <cellStyle name="40 % - Accent5 2 2 5 2 9 2" xfId="13790"/>
    <cellStyle name="40 % - Accent5 2 2 5 2 9 2 2" xfId="27934"/>
    <cellStyle name="40 % - Accent5 2 2 5 2 9 3" xfId="21649"/>
    <cellStyle name="40 % - Accent5 2 2 5 3" xfId="618"/>
    <cellStyle name="40 % - Accent5 2 2 5 3 10" xfId="2198"/>
    <cellStyle name="40 % - Accent5 2 2 5 3 10 2" xfId="16345"/>
    <cellStyle name="40 % - Accent5 2 2 5 3 11" xfId="14773"/>
    <cellStyle name="40 % - Accent5 2 2 5 3 2" xfId="1408"/>
    <cellStyle name="40 % - Accent5 2 2 5 3 2 2" xfId="9271"/>
    <cellStyle name="40 % - Accent5 2 2 5 3 2 2 2" xfId="23415"/>
    <cellStyle name="40 % - Accent5 2 2 5 3 2 3" xfId="2983"/>
    <cellStyle name="40 % - Accent5 2 2 5 3 2 3 2" xfId="17130"/>
    <cellStyle name="40 % - Accent5 2 2 5 3 2 4" xfId="15558"/>
    <cellStyle name="40 % - Accent5 2 2 5 3 3" xfId="3768"/>
    <cellStyle name="40 % - Accent5 2 2 5 3 3 2" xfId="10056"/>
    <cellStyle name="40 % - Accent5 2 2 5 3 3 2 2" xfId="24200"/>
    <cellStyle name="40 % - Accent5 2 2 5 3 3 3" xfId="17915"/>
    <cellStyle name="40 % - Accent5 2 2 5 3 4" xfId="4553"/>
    <cellStyle name="40 % - Accent5 2 2 5 3 4 2" xfId="10841"/>
    <cellStyle name="40 % - Accent5 2 2 5 3 4 2 2" xfId="24985"/>
    <cellStyle name="40 % - Accent5 2 2 5 3 4 3" xfId="18700"/>
    <cellStyle name="40 % - Accent5 2 2 5 3 5" xfId="5342"/>
    <cellStyle name="40 % - Accent5 2 2 5 3 5 2" xfId="11630"/>
    <cellStyle name="40 % - Accent5 2 2 5 3 5 2 2" xfId="25774"/>
    <cellStyle name="40 % - Accent5 2 2 5 3 5 3" xfId="19489"/>
    <cellStyle name="40 % - Accent5 2 2 5 3 6" xfId="6131"/>
    <cellStyle name="40 % - Accent5 2 2 5 3 6 2" xfId="12416"/>
    <cellStyle name="40 % - Accent5 2 2 5 3 6 2 2" xfId="26560"/>
    <cellStyle name="40 % - Accent5 2 2 5 3 6 3" xfId="20275"/>
    <cellStyle name="40 % - Accent5 2 2 5 3 7" xfId="6917"/>
    <cellStyle name="40 % - Accent5 2 2 5 3 7 2" xfId="13202"/>
    <cellStyle name="40 % - Accent5 2 2 5 3 7 2 2" xfId="27346"/>
    <cellStyle name="40 % - Accent5 2 2 5 3 7 3" xfId="21061"/>
    <cellStyle name="40 % - Accent5 2 2 5 3 8" xfId="7701"/>
    <cellStyle name="40 % - Accent5 2 2 5 3 8 2" xfId="13986"/>
    <cellStyle name="40 % - Accent5 2 2 5 3 8 2 2" xfId="28130"/>
    <cellStyle name="40 % - Accent5 2 2 5 3 8 3" xfId="21845"/>
    <cellStyle name="40 % - Accent5 2 2 5 3 9" xfId="8486"/>
    <cellStyle name="40 % - Accent5 2 2 5 3 9 2" xfId="22630"/>
    <cellStyle name="40 % - Accent5 2 2 5 4" xfId="1016"/>
    <cellStyle name="40 % - Accent5 2 2 5 4 2" xfId="8879"/>
    <cellStyle name="40 % - Accent5 2 2 5 4 2 2" xfId="23023"/>
    <cellStyle name="40 % - Accent5 2 2 5 4 3" xfId="2591"/>
    <cellStyle name="40 % - Accent5 2 2 5 4 3 2" xfId="16738"/>
    <cellStyle name="40 % - Accent5 2 2 5 4 4" xfId="15166"/>
    <cellStyle name="40 % - Accent5 2 2 5 5" xfId="3376"/>
    <cellStyle name="40 % - Accent5 2 2 5 5 2" xfId="9664"/>
    <cellStyle name="40 % - Accent5 2 2 5 5 2 2" xfId="23808"/>
    <cellStyle name="40 % - Accent5 2 2 5 5 3" xfId="17523"/>
    <cellStyle name="40 % - Accent5 2 2 5 6" xfId="4161"/>
    <cellStyle name="40 % - Accent5 2 2 5 6 2" xfId="10449"/>
    <cellStyle name="40 % - Accent5 2 2 5 6 2 2" xfId="24593"/>
    <cellStyle name="40 % - Accent5 2 2 5 6 3" xfId="18308"/>
    <cellStyle name="40 % - Accent5 2 2 5 7" xfId="4950"/>
    <cellStyle name="40 % - Accent5 2 2 5 7 2" xfId="11238"/>
    <cellStyle name="40 % - Accent5 2 2 5 7 2 2" xfId="25382"/>
    <cellStyle name="40 % - Accent5 2 2 5 7 3" xfId="19097"/>
    <cellStyle name="40 % - Accent5 2 2 5 8" xfId="5739"/>
    <cellStyle name="40 % - Accent5 2 2 5 8 2" xfId="12024"/>
    <cellStyle name="40 % - Accent5 2 2 5 8 2 2" xfId="26168"/>
    <cellStyle name="40 % - Accent5 2 2 5 8 3" xfId="19883"/>
    <cellStyle name="40 % - Accent5 2 2 5 9" xfId="6525"/>
    <cellStyle name="40 % - Accent5 2 2 5 9 2" xfId="12810"/>
    <cellStyle name="40 % - Accent5 2 2 5 9 2 2" xfId="26954"/>
    <cellStyle name="40 % - Accent5 2 2 5 9 3" xfId="20669"/>
    <cellStyle name="40 % - Accent5 2 2 6" xfId="249"/>
    <cellStyle name="40 % - Accent5 2 2 6 10" xfId="7337"/>
    <cellStyle name="40 % - Accent5 2 2 6 10 2" xfId="13622"/>
    <cellStyle name="40 % - Accent5 2 2 6 10 2 2" xfId="27766"/>
    <cellStyle name="40 % - Accent5 2 2 6 10 3" xfId="21481"/>
    <cellStyle name="40 % - Accent5 2 2 6 11" xfId="8122"/>
    <cellStyle name="40 % - Accent5 2 2 6 11 2" xfId="22266"/>
    <cellStyle name="40 % - Accent5 2 2 6 12" xfId="1834"/>
    <cellStyle name="40 % - Accent5 2 2 6 12 2" xfId="15981"/>
    <cellStyle name="40 % - Accent5 2 2 6 13" xfId="14409"/>
    <cellStyle name="40 % - Accent5 2 2 6 2" xfId="445"/>
    <cellStyle name="40 % - Accent5 2 2 6 2 10" xfId="8318"/>
    <cellStyle name="40 % - Accent5 2 2 6 2 10 2" xfId="22462"/>
    <cellStyle name="40 % - Accent5 2 2 6 2 11" xfId="2030"/>
    <cellStyle name="40 % - Accent5 2 2 6 2 11 2" xfId="16177"/>
    <cellStyle name="40 % - Accent5 2 2 6 2 12" xfId="14605"/>
    <cellStyle name="40 % - Accent5 2 2 6 2 2" xfId="842"/>
    <cellStyle name="40 % - Accent5 2 2 6 2 2 10" xfId="2422"/>
    <cellStyle name="40 % - Accent5 2 2 6 2 2 10 2" xfId="16569"/>
    <cellStyle name="40 % - Accent5 2 2 6 2 2 11" xfId="14997"/>
    <cellStyle name="40 % - Accent5 2 2 6 2 2 2" xfId="1632"/>
    <cellStyle name="40 % - Accent5 2 2 6 2 2 2 2" xfId="9495"/>
    <cellStyle name="40 % - Accent5 2 2 6 2 2 2 2 2" xfId="23639"/>
    <cellStyle name="40 % - Accent5 2 2 6 2 2 2 3" xfId="3207"/>
    <cellStyle name="40 % - Accent5 2 2 6 2 2 2 3 2" xfId="17354"/>
    <cellStyle name="40 % - Accent5 2 2 6 2 2 2 4" xfId="15782"/>
    <cellStyle name="40 % - Accent5 2 2 6 2 2 3" xfId="3992"/>
    <cellStyle name="40 % - Accent5 2 2 6 2 2 3 2" xfId="10280"/>
    <cellStyle name="40 % - Accent5 2 2 6 2 2 3 2 2" xfId="24424"/>
    <cellStyle name="40 % - Accent5 2 2 6 2 2 3 3" xfId="18139"/>
    <cellStyle name="40 % - Accent5 2 2 6 2 2 4" xfId="4777"/>
    <cellStyle name="40 % - Accent5 2 2 6 2 2 4 2" xfId="11065"/>
    <cellStyle name="40 % - Accent5 2 2 6 2 2 4 2 2" xfId="25209"/>
    <cellStyle name="40 % - Accent5 2 2 6 2 2 4 3" xfId="18924"/>
    <cellStyle name="40 % - Accent5 2 2 6 2 2 5" xfId="5566"/>
    <cellStyle name="40 % - Accent5 2 2 6 2 2 5 2" xfId="11854"/>
    <cellStyle name="40 % - Accent5 2 2 6 2 2 5 2 2" xfId="25998"/>
    <cellStyle name="40 % - Accent5 2 2 6 2 2 5 3" xfId="19713"/>
    <cellStyle name="40 % - Accent5 2 2 6 2 2 6" xfId="6355"/>
    <cellStyle name="40 % - Accent5 2 2 6 2 2 6 2" xfId="12640"/>
    <cellStyle name="40 % - Accent5 2 2 6 2 2 6 2 2" xfId="26784"/>
    <cellStyle name="40 % - Accent5 2 2 6 2 2 6 3" xfId="20499"/>
    <cellStyle name="40 % - Accent5 2 2 6 2 2 7" xfId="7141"/>
    <cellStyle name="40 % - Accent5 2 2 6 2 2 7 2" xfId="13426"/>
    <cellStyle name="40 % - Accent5 2 2 6 2 2 7 2 2" xfId="27570"/>
    <cellStyle name="40 % - Accent5 2 2 6 2 2 7 3" xfId="21285"/>
    <cellStyle name="40 % - Accent5 2 2 6 2 2 8" xfId="7925"/>
    <cellStyle name="40 % - Accent5 2 2 6 2 2 8 2" xfId="14210"/>
    <cellStyle name="40 % - Accent5 2 2 6 2 2 8 2 2" xfId="28354"/>
    <cellStyle name="40 % - Accent5 2 2 6 2 2 8 3" xfId="22069"/>
    <cellStyle name="40 % - Accent5 2 2 6 2 2 9" xfId="8710"/>
    <cellStyle name="40 % - Accent5 2 2 6 2 2 9 2" xfId="22854"/>
    <cellStyle name="40 % - Accent5 2 2 6 2 3" xfId="1240"/>
    <cellStyle name="40 % - Accent5 2 2 6 2 3 2" xfId="9103"/>
    <cellStyle name="40 % - Accent5 2 2 6 2 3 2 2" xfId="23247"/>
    <cellStyle name="40 % - Accent5 2 2 6 2 3 3" xfId="2815"/>
    <cellStyle name="40 % - Accent5 2 2 6 2 3 3 2" xfId="16962"/>
    <cellStyle name="40 % - Accent5 2 2 6 2 3 4" xfId="15390"/>
    <cellStyle name="40 % - Accent5 2 2 6 2 4" xfId="3600"/>
    <cellStyle name="40 % - Accent5 2 2 6 2 4 2" xfId="9888"/>
    <cellStyle name="40 % - Accent5 2 2 6 2 4 2 2" xfId="24032"/>
    <cellStyle name="40 % - Accent5 2 2 6 2 4 3" xfId="17747"/>
    <cellStyle name="40 % - Accent5 2 2 6 2 5" xfId="4385"/>
    <cellStyle name="40 % - Accent5 2 2 6 2 5 2" xfId="10673"/>
    <cellStyle name="40 % - Accent5 2 2 6 2 5 2 2" xfId="24817"/>
    <cellStyle name="40 % - Accent5 2 2 6 2 5 3" xfId="18532"/>
    <cellStyle name="40 % - Accent5 2 2 6 2 6" xfId="5174"/>
    <cellStyle name="40 % - Accent5 2 2 6 2 6 2" xfId="11462"/>
    <cellStyle name="40 % - Accent5 2 2 6 2 6 2 2" xfId="25606"/>
    <cellStyle name="40 % - Accent5 2 2 6 2 6 3" xfId="19321"/>
    <cellStyle name="40 % - Accent5 2 2 6 2 7" xfId="5963"/>
    <cellStyle name="40 % - Accent5 2 2 6 2 7 2" xfId="12248"/>
    <cellStyle name="40 % - Accent5 2 2 6 2 7 2 2" xfId="26392"/>
    <cellStyle name="40 % - Accent5 2 2 6 2 7 3" xfId="20107"/>
    <cellStyle name="40 % - Accent5 2 2 6 2 8" xfId="6749"/>
    <cellStyle name="40 % - Accent5 2 2 6 2 8 2" xfId="13034"/>
    <cellStyle name="40 % - Accent5 2 2 6 2 8 2 2" xfId="27178"/>
    <cellStyle name="40 % - Accent5 2 2 6 2 8 3" xfId="20893"/>
    <cellStyle name="40 % - Accent5 2 2 6 2 9" xfId="7533"/>
    <cellStyle name="40 % - Accent5 2 2 6 2 9 2" xfId="13818"/>
    <cellStyle name="40 % - Accent5 2 2 6 2 9 2 2" xfId="27962"/>
    <cellStyle name="40 % - Accent5 2 2 6 2 9 3" xfId="21677"/>
    <cellStyle name="40 % - Accent5 2 2 6 3" xfId="646"/>
    <cellStyle name="40 % - Accent5 2 2 6 3 10" xfId="2226"/>
    <cellStyle name="40 % - Accent5 2 2 6 3 10 2" xfId="16373"/>
    <cellStyle name="40 % - Accent5 2 2 6 3 11" xfId="14801"/>
    <cellStyle name="40 % - Accent5 2 2 6 3 2" xfId="1436"/>
    <cellStyle name="40 % - Accent5 2 2 6 3 2 2" xfId="9299"/>
    <cellStyle name="40 % - Accent5 2 2 6 3 2 2 2" xfId="23443"/>
    <cellStyle name="40 % - Accent5 2 2 6 3 2 3" xfId="3011"/>
    <cellStyle name="40 % - Accent5 2 2 6 3 2 3 2" xfId="17158"/>
    <cellStyle name="40 % - Accent5 2 2 6 3 2 4" xfId="15586"/>
    <cellStyle name="40 % - Accent5 2 2 6 3 3" xfId="3796"/>
    <cellStyle name="40 % - Accent5 2 2 6 3 3 2" xfId="10084"/>
    <cellStyle name="40 % - Accent5 2 2 6 3 3 2 2" xfId="24228"/>
    <cellStyle name="40 % - Accent5 2 2 6 3 3 3" xfId="17943"/>
    <cellStyle name="40 % - Accent5 2 2 6 3 4" xfId="4581"/>
    <cellStyle name="40 % - Accent5 2 2 6 3 4 2" xfId="10869"/>
    <cellStyle name="40 % - Accent5 2 2 6 3 4 2 2" xfId="25013"/>
    <cellStyle name="40 % - Accent5 2 2 6 3 4 3" xfId="18728"/>
    <cellStyle name="40 % - Accent5 2 2 6 3 5" xfId="5370"/>
    <cellStyle name="40 % - Accent5 2 2 6 3 5 2" xfId="11658"/>
    <cellStyle name="40 % - Accent5 2 2 6 3 5 2 2" xfId="25802"/>
    <cellStyle name="40 % - Accent5 2 2 6 3 5 3" xfId="19517"/>
    <cellStyle name="40 % - Accent5 2 2 6 3 6" xfId="6159"/>
    <cellStyle name="40 % - Accent5 2 2 6 3 6 2" xfId="12444"/>
    <cellStyle name="40 % - Accent5 2 2 6 3 6 2 2" xfId="26588"/>
    <cellStyle name="40 % - Accent5 2 2 6 3 6 3" xfId="20303"/>
    <cellStyle name="40 % - Accent5 2 2 6 3 7" xfId="6945"/>
    <cellStyle name="40 % - Accent5 2 2 6 3 7 2" xfId="13230"/>
    <cellStyle name="40 % - Accent5 2 2 6 3 7 2 2" xfId="27374"/>
    <cellStyle name="40 % - Accent5 2 2 6 3 7 3" xfId="21089"/>
    <cellStyle name="40 % - Accent5 2 2 6 3 8" xfId="7729"/>
    <cellStyle name="40 % - Accent5 2 2 6 3 8 2" xfId="14014"/>
    <cellStyle name="40 % - Accent5 2 2 6 3 8 2 2" xfId="28158"/>
    <cellStyle name="40 % - Accent5 2 2 6 3 8 3" xfId="21873"/>
    <cellStyle name="40 % - Accent5 2 2 6 3 9" xfId="8514"/>
    <cellStyle name="40 % - Accent5 2 2 6 3 9 2" xfId="22658"/>
    <cellStyle name="40 % - Accent5 2 2 6 4" xfId="1044"/>
    <cellStyle name="40 % - Accent5 2 2 6 4 2" xfId="8907"/>
    <cellStyle name="40 % - Accent5 2 2 6 4 2 2" xfId="23051"/>
    <cellStyle name="40 % - Accent5 2 2 6 4 3" xfId="2619"/>
    <cellStyle name="40 % - Accent5 2 2 6 4 3 2" xfId="16766"/>
    <cellStyle name="40 % - Accent5 2 2 6 4 4" xfId="15194"/>
    <cellStyle name="40 % - Accent5 2 2 6 5" xfId="3404"/>
    <cellStyle name="40 % - Accent5 2 2 6 5 2" xfId="9692"/>
    <cellStyle name="40 % - Accent5 2 2 6 5 2 2" xfId="23836"/>
    <cellStyle name="40 % - Accent5 2 2 6 5 3" xfId="17551"/>
    <cellStyle name="40 % - Accent5 2 2 6 6" xfId="4189"/>
    <cellStyle name="40 % - Accent5 2 2 6 6 2" xfId="10477"/>
    <cellStyle name="40 % - Accent5 2 2 6 6 2 2" xfId="24621"/>
    <cellStyle name="40 % - Accent5 2 2 6 6 3" xfId="18336"/>
    <cellStyle name="40 % - Accent5 2 2 6 7" xfId="4978"/>
    <cellStyle name="40 % - Accent5 2 2 6 7 2" xfId="11266"/>
    <cellStyle name="40 % - Accent5 2 2 6 7 2 2" xfId="25410"/>
    <cellStyle name="40 % - Accent5 2 2 6 7 3" xfId="19125"/>
    <cellStyle name="40 % - Accent5 2 2 6 8" xfId="5767"/>
    <cellStyle name="40 % - Accent5 2 2 6 8 2" xfId="12052"/>
    <cellStyle name="40 % - Accent5 2 2 6 8 2 2" xfId="26196"/>
    <cellStyle name="40 % - Accent5 2 2 6 8 3" xfId="19911"/>
    <cellStyle name="40 % - Accent5 2 2 6 9" xfId="6553"/>
    <cellStyle name="40 % - Accent5 2 2 6 9 2" xfId="12838"/>
    <cellStyle name="40 % - Accent5 2 2 6 9 2 2" xfId="26982"/>
    <cellStyle name="40 % - Accent5 2 2 6 9 3" xfId="20697"/>
    <cellStyle name="40 % - Accent5 2 2 7" xfId="277"/>
    <cellStyle name="40 % - Accent5 2 2 7 10" xfId="7365"/>
    <cellStyle name="40 % - Accent5 2 2 7 10 2" xfId="13650"/>
    <cellStyle name="40 % - Accent5 2 2 7 10 2 2" xfId="27794"/>
    <cellStyle name="40 % - Accent5 2 2 7 10 3" xfId="21509"/>
    <cellStyle name="40 % - Accent5 2 2 7 11" xfId="8150"/>
    <cellStyle name="40 % - Accent5 2 2 7 11 2" xfId="22294"/>
    <cellStyle name="40 % - Accent5 2 2 7 12" xfId="1862"/>
    <cellStyle name="40 % - Accent5 2 2 7 12 2" xfId="16009"/>
    <cellStyle name="40 % - Accent5 2 2 7 13" xfId="14437"/>
    <cellStyle name="40 % - Accent5 2 2 7 2" xfId="473"/>
    <cellStyle name="40 % - Accent5 2 2 7 2 10" xfId="8346"/>
    <cellStyle name="40 % - Accent5 2 2 7 2 10 2" xfId="22490"/>
    <cellStyle name="40 % - Accent5 2 2 7 2 11" xfId="2058"/>
    <cellStyle name="40 % - Accent5 2 2 7 2 11 2" xfId="16205"/>
    <cellStyle name="40 % - Accent5 2 2 7 2 12" xfId="14633"/>
    <cellStyle name="40 % - Accent5 2 2 7 2 2" xfId="870"/>
    <cellStyle name="40 % - Accent5 2 2 7 2 2 10" xfId="2450"/>
    <cellStyle name="40 % - Accent5 2 2 7 2 2 10 2" xfId="16597"/>
    <cellStyle name="40 % - Accent5 2 2 7 2 2 11" xfId="15025"/>
    <cellStyle name="40 % - Accent5 2 2 7 2 2 2" xfId="1660"/>
    <cellStyle name="40 % - Accent5 2 2 7 2 2 2 2" xfId="9523"/>
    <cellStyle name="40 % - Accent5 2 2 7 2 2 2 2 2" xfId="23667"/>
    <cellStyle name="40 % - Accent5 2 2 7 2 2 2 3" xfId="3235"/>
    <cellStyle name="40 % - Accent5 2 2 7 2 2 2 3 2" xfId="17382"/>
    <cellStyle name="40 % - Accent5 2 2 7 2 2 2 4" xfId="15810"/>
    <cellStyle name="40 % - Accent5 2 2 7 2 2 3" xfId="4020"/>
    <cellStyle name="40 % - Accent5 2 2 7 2 2 3 2" xfId="10308"/>
    <cellStyle name="40 % - Accent5 2 2 7 2 2 3 2 2" xfId="24452"/>
    <cellStyle name="40 % - Accent5 2 2 7 2 2 3 3" xfId="18167"/>
    <cellStyle name="40 % - Accent5 2 2 7 2 2 4" xfId="4805"/>
    <cellStyle name="40 % - Accent5 2 2 7 2 2 4 2" xfId="11093"/>
    <cellStyle name="40 % - Accent5 2 2 7 2 2 4 2 2" xfId="25237"/>
    <cellStyle name="40 % - Accent5 2 2 7 2 2 4 3" xfId="18952"/>
    <cellStyle name="40 % - Accent5 2 2 7 2 2 5" xfId="5594"/>
    <cellStyle name="40 % - Accent5 2 2 7 2 2 5 2" xfId="11882"/>
    <cellStyle name="40 % - Accent5 2 2 7 2 2 5 2 2" xfId="26026"/>
    <cellStyle name="40 % - Accent5 2 2 7 2 2 5 3" xfId="19741"/>
    <cellStyle name="40 % - Accent5 2 2 7 2 2 6" xfId="6383"/>
    <cellStyle name="40 % - Accent5 2 2 7 2 2 6 2" xfId="12668"/>
    <cellStyle name="40 % - Accent5 2 2 7 2 2 6 2 2" xfId="26812"/>
    <cellStyle name="40 % - Accent5 2 2 7 2 2 6 3" xfId="20527"/>
    <cellStyle name="40 % - Accent5 2 2 7 2 2 7" xfId="7169"/>
    <cellStyle name="40 % - Accent5 2 2 7 2 2 7 2" xfId="13454"/>
    <cellStyle name="40 % - Accent5 2 2 7 2 2 7 2 2" xfId="27598"/>
    <cellStyle name="40 % - Accent5 2 2 7 2 2 7 3" xfId="21313"/>
    <cellStyle name="40 % - Accent5 2 2 7 2 2 8" xfId="7953"/>
    <cellStyle name="40 % - Accent5 2 2 7 2 2 8 2" xfId="14238"/>
    <cellStyle name="40 % - Accent5 2 2 7 2 2 8 2 2" xfId="28382"/>
    <cellStyle name="40 % - Accent5 2 2 7 2 2 8 3" xfId="22097"/>
    <cellStyle name="40 % - Accent5 2 2 7 2 2 9" xfId="8738"/>
    <cellStyle name="40 % - Accent5 2 2 7 2 2 9 2" xfId="22882"/>
    <cellStyle name="40 % - Accent5 2 2 7 2 3" xfId="1268"/>
    <cellStyle name="40 % - Accent5 2 2 7 2 3 2" xfId="9131"/>
    <cellStyle name="40 % - Accent5 2 2 7 2 3 2 2" xfId="23275"/>
    <cellStyle name="40 % - Accent5 2 2 7 2 3 3" xfId="2843"/>
    <cellStyle name="40 % - Accent5 2 2 7 2 3 3 2" xfId="16990"/>
    <cellStyle name="40 % - Accent5 2 2 7 2 3 4" xfId="15418"/>
    <cellStyle name="40 % - Accent5 2 2 7 2 4" xfId="3628"/>
    <cellStyle name="40 % - Accent5 2 2 7 2 4 2" xfId="9916"/>
    <cellStyle name="40 % - Accent5 2 2 7 2 4 2 2" xfId="24060"/>
    <cellStyle name="40 % - Accent5 2 2 7 2 4 3" xfId="17775"/>
    <cellStyle name="40 % - Accent5 2 2 7 2 5" xfId="4413"/>
    <cellStyle name="40 % - Accent5 2 2 7 2 5 2" xfId="10701"/>
    <cellStyle name="40 % - Accent5 2 2 7 2 5 2 2" xfId="24845"/>
    <cellStyle name="40 % - Accent5 2 2 7 2 5 3" xfId="18560"/>
    <cellStyle name="40 % - Accent5 2 2 7 2 6" xfId="5202"/>
    <cellStyle name="40 % - Accent5 2 2 7 2 6 2" xfId="11490"/>
    <cellStyle name="40 % - Accent5 2 2 7 2 6 2 2" xfId="25634"/>
    <cellStyle name="40 % - Accent5 2 2 7 2 6 3" xfId="19349"/>
    <cellStyle name="40 % - Accent5 2 2 7 2 7" xfId="5991"/>
    <cellStyle name="40 % - Accent5 2 2 7 2 7 2" xfId="12276"/>
    <cellStyle name="40 % - Accent5 2 2 7 2 7 2 2" xfId="26420"/>
    <cellStyle name="40 % - Accent5 2 2 7 2 7 3" xfId="20135"/>
    <cellStyle name="40 % - Accent5 2 2 7 2 8" xfId="6777"/>
    <cellStyle name="40 % - Accent5 2 2 7 2 8 2" xfId="13062"/>
    <cellStyle name="40 % - Accent5 2 2 7 2 8 2 2" xfId="27206"/>
    <cellStyle name="40 % - Accent5 2 2 7 2 8 3" xfId="20921"/>
    <cellStyle name="40 % - Accent5 2 2 7 2 9" xfId="7561"/>
    <cellStyle name="40 % - Accent5 2 2 7 2 9 2" xfId="13846"/>
    <cellStyle name="40 % - Accent5 2 2 7 2 9 2 2" xfId="27990"/>
    <cellStyle name="40 % - Accent5 2 2 7 2 9 3" xfId="21705"/>
    <cellStyle name="40 % - Accent5 2 2 7 3" xfId="674"/>
    <cellStyle name="40 % - Accent5 2 2 7 3 10" xfId="2254"/>
    <cellStyle name="40 % - Accent5 2 2 7 3 10 2" xfId="16401"/>
    <cellStyle name="40 % - Accent5 2 2 7 3 11" xfId="14829"/>
    <cellStyle name="40 % - Accent5 2 2 7 3 2" xfId="1464"/>
    <cellStyle name="40 % - Accent5 2 2 7 3 2 2" xfId="9327"/>
    <cellStyle name="40 % - Accent5 2 2 7 3 2 2 2" xfId="23471"/>
    <cellStyle name="40 % - Accent5 2 2 7 3 2 3" xfId="3039"/>
    <cellStyle name="40 % - Accent5 2 2 7 3 2 3 2" xfId="17186"/>
    <cellStyle name="40 % - Accent5 2 2 7 3 2 4" xfId="15614"/>
    <cellStyle name="40 % - Accent5 2 2 7 3 3" xfId="3824"/>
    <cellStyle name="40 % - Accent5 2 2 7 3 3 2" xfId="10112"/>
    <cellStyle name="40 % - Accent5 2 2 7 3 3 2 2" xfId="24256"/>
    <cellStyle name="40 % - Accent5 2 2 7 3 3 3" xfId="17971"/>
    <cellStyle name="40 % - Accent5 2 2 7 3 4" xfId="4609"/>
    <cellStyle name="40 % - Accent5 2 2 7 3 4 2" xfId="10897"/>
    <cellStyle name="40 % - Accent5 2 2 7 3 4 2 2" xfId="25041"/>
    <cellStyle name="40 % - Accent5 2 2 7 3 4 3" xfId="18756"/>
    <cellStyle name="40 % - Accent5 2 2 7 3 5" xfId="5398"/>
    <cellStyle name="40 % - Accent5 2 2 7 3 5 2" xfId="11686"/>
    <cellStyle name="40 % - Accent5 2 2 7 3 5 2 2" xfId="25830"/>
    <cellStyle name="40 % - Accent5 2 2 7 3 5 3" xfId="19545"/>
    <cellStyle name="40 % - Accent5 2 2 7 3 6" xfId="6187"/>
    <cellStyle name="40 % - Accent5 2 2 7 3 6 2" xfId="12472"/>
    <cellStyle name="40 % - Accent5 2 2 7 3 6 2 2" xfId="26616"/>
    <cellStyle name="40 % - Accent5 2 2 7 3 6 3" xfId="20331"/>
    <cellStyle name="40 % - Accent5 2 2 7 3 7" xfId="6973"/>
    <cellStyle name="40 % - Accent5 2 2 7 3 7 2" xfId="13258"/>
    <cellStyle name="40 % - Accent5 2 2 7 3 7 2 2" xfId="27402"/>
    <cellStyle name="40 % - Accent5 2 2 7 3 7 3" xfId="21117"/>
    <cellStyle name="40 % - Accent5 2 2 7 3 8" xfId="7757"/>
    <cellStyle name="40 % - Accent5 2 2 7 3 8 2" xfId="14042"/>
    <cellStyle name="40 % - Accent5 2 2 7 3 8 2 2" xfId="28186"/>
    <cellStyle name="40 % - Accent5 2 2 7 3 8 3" xfId="21901"/>
    <cellStyle name="40 % - Accent5 2 2 7 3 9" xfId="8542"/>
    <cellStyle name="40 % - Accent5 2 2 7 3 9 2" xfId="22686"/>
    <cellStyle name="40 % - Accent5 2 2 7 4" xfId="1072"/>
    <cellStyle name="40 % - Accent5 2 2 7 4 2" xfId="8935"/>
    <cellStyle name="40 % - Accent5 2 2 7 4 2 2" xfId="23079"/>
    <cellStyle name="40 % - Accent5 2 2 7 4 3" xfId="2647"/>
    <cellStyle name="40 % - Accent5 2 2 7 4 3 2" xfId="16794"/>
    <cellStyle name="40 % - Accent5 2 2 7 4 4" xfId="15222"/>
    <cellStyle name="40 % - Accent5 2 2 7 5" xfId="3432"/>
    <cellStyle name="40 % - Accent5 2 2 7 5 2" xfId="9720"/>
    <cellStyle name="40 % - Accent5 2 2 7 5 2 2" xfId="23864"/>
    <cellStyle name="40 % - Accent5 2 2 7 5 3" xfId="17579"/>
    <cellStyle name="40 % - Accent5 2 2 7 6" xfId="4217"/>
    <cellStyle name="40 % - Accent5 2 2 7 6 2" xfId="10505"/>
    <cellStyle name="40 % - Accent5 2 2 7 6 2 2" xfId="24649"/>
    <cellStyle name="40 % - Accent5 2 2 7 6 3" xfId="18364"/>
    <cellStyle name="40 % - Accent5 2 2 7 7" xfId="5006"/>
    <cellStyle name="40 % - Accent5 2 2 7 7 2" xfId="11294"/>
    <cellStyle name="40 % - Accent5 2 2 7 7 2 2" xfId="25438"/>
    <cellStyle name="40 % - Accent5 2 2 7 7 3" xfId="19153"/>
    <cellStyle name="40 % - Accent5 2 2 7 8" xfId="5795"/>
    <cellStyle name="40 % - Accent5 2 2 7 8 2" xfId="12080"/>
    <cellStyle name="40 % - Accent5 2 2 7 8 2 2" xfId="26224"/>
    <cellStyle name="40 % - Accent5 2 2 7 8 3" xfId="19939"/>
    <cellStyle name="40 % - Accent5 2 2 7 9" xfId="6581"/>
    <cellStyle name="40 % - Accent5 2 2 7 9 2" xfId="12866"/>
    <cellStyle name="40 % - Accent5 2 2 7 9 2 2" xfId="27010"/>
    <cellStyle name="40 % - Accent5 2 2 7 9 3" xfId="20725"/>
    <cellStyle name="40 % - Accent5 2 2 8" xfId="305"/>
    <cellStyle name="40 % - Accent5 2 2 8 10" xfId="8178"/>
    <cellStyle name="40 % - Accent5 2 2 8 10 2" xfId="22322"/>
    <cellStyle name="40 % - Accent5 2 2 8 11" xfId="1890"/>
    <cellStyle name="40 % - Accent5 2 2 8 11 2" xfId="16037"/>
    <cellStyle name="40 % - Accent5 2 2 8 12" xfId="14465"/>
    <cellStyle name="40 % - Accent5 2 2 8 2" xfId="702"/>
    <cellStyle name="40 % - Accent5 2 2 8 2 10" xfId="2282"/>
    <cellStyle name="40 % - Accent5 2 2 8 2 10 2" xfId="16429"/>
    <cellStyle name="40 % - Accent5 2 2 8 2 11" xfId="14857"/>
    <cellStyle name="40 % - Accent5 2 2 8 2 2" xfId="1492"/>
    <cellStyle name="40 % - Accent5 2 2 8 2 2 2" xfId="9355"/>
    <cellStyle name="40 % - Accent5 2 2 8 2 2 2 2" xfId="23499"/>
    <cellStyle name="40 % - Accent5 2 2 8 2 2 3" xfId="3067"/>
    <cellStyle name="40 % - Accent5 2 2 8 2 2 3 2" xfId="17214"/>
    <cellStyle name="40 % - Accent5 2 2 8 2 2 4" xfId="15642"/>
    <cellStyle name="40 % - Accent5 2 2 8 2 3" xfId="3852"/>
    <cellStyle name="40 % - Accent5 2 2 8 2 3 2" xfId="10140"/>
    <cellStyle name="40 % - Accent5 2 2 8 2 3 2 2" xfId="24284"/>
    <cellStyle name="40 % - Accent5 2 2 8 2 3 3" xfId="17999"/>
    <cellStyle name="40 % - Accent5 2 2 8 2 4" xfId="4637"/>
    <cellStyle name="40 % - Accent5 2 2 8 2 4 2" xfId="10925"/>
    <cellStyle name="40 % - Accent5 2 2 8 2 4 2 2" xfId="25069"/>
    <cellStyle name="40 % - Accent5 2 2 8 2 4 3" xfId="18784"/>
    <cellStyle name="40 % - Accent5 2 2 8 2 5" xfId="5426"/>
    <cellStyle name="40 % - Accent5 2 2 8 2 5 2" xfId="11714"/>
    <cellStyle name="40 % - Accent5 2 2 8 2 5 2 2" xfId="25858"/>
    <cellStyle name="40 % - Accent5 2 2 8 2 5 3" xfId="19573"/>
    <cellStyle name="40 % - Accent5 2 2 8 2 6" xfId="6215"/>
    <cellStyle name="40 % - Accent5 2 2 8 2 6 2" xfId="12500"/>
    <cellStyle name="40 % - Accent5 2 2 8 2 6 2 2" xfId="26644"/>
    <cellStyle name="40 % - Accent5 2 2 8 2 6 3" xfId="20359"/>
    <cellStyle name="40 % - Accent5 2 2 8 2 7" xfId="7001"/>
    <cellStyle name="40 % - Accent5 2 2 8 2 7 2" xfId="13286"/>
    <cellStyle name="40 % - Accent5 2 2 8 2 7 2 2" xfId="27430"/>
    <cellStyle name="40 % - Accent5 2 2 8 2 7 3" xfId="21145"/>
    <cellStyle name="40 % - Accent5 2 2 8 2 8" xfId="7785"/>
    <cellStyle name="40 % - Accent5 2 2 8 2 8 2" xfId="14070"/>
    <cellStyle name="40 % - Accent5 2 2 8 2 8 2 2" xfId="28214"/>
    <cellStyle name="40 % - Accent5 2 2 8 2 8 3" xfId="21929"/>
    <cellStyle name="40 % - Accent5 2 2 8 2 9" xfId="8570"/>
    <cellStyle name="40 % - Accent5 2 2 8 2 9 2" xfId="22714"/>
    <cellStyle name="40 % - Accent5 2 2 8 3" xfId="1100"/>
    <cellStyle name="40 % - Accent5 2 2 8 3 2" xfId="8963"/>
    <cellStyle name="40 % - Accent5 2 2 8 3 2 2" xfId="23107"/>
    <cellStyle name="40 % - Accent5 2 2 8 3 3" xfId="2675"/>
    <cellStyle name="40 % - Accent5 2 2 8 3 3 2" xfId="16822"/>
    <cellStyle name="40 % - Accent5 2 2 8 3 4" xfId="15250"/>
    <cellStyle name="40 % - Accent5 2 2 8 4" xfId="3460"/>
    <cellStyle name="40 % - Accent5 2 2 8 4 2" xfId="9748"/>
    <cellStyle name="40 % - Accent5 2 2 8 4 2 2" xfId="23892"/>
    <cellStyle name="40 % - Accent5 2 2 8 4 3" xfId="17607"/>
    <cellStyle name="40 % - Accent5 2 2 8 5" xfId="4245"/>
    <cellStyle name="40 % - Accent5 2 2 8 5 2" xfId="10533"/>
    <cellStyle name="40 % - Accent5 2 2 8 5 2 2" xfId="24677"/>
    <cellStyle name="40 % - Accent5 2 2 8 5 3" xfId="18392"/>
    <cellStyle name="40 % - Accent5 2 2 8 6" xfId="5034"/>
    <cellStyle name="40 % - Accent5 2 2 8 6 2" xfId="11322"/>
    <cellStyle name="40 % - Accent5 2 2 8 6 2 2" xfId="25466"/>
    <cellStyle name="40 % - Accent5 2 2 8 6 3" xfId="19181"/>
    <cellStyle name="40 % - Accent5 2 2 8 7" xfId="5823"/>
    <cellStyle name="40 % - Accent5 2 2 8 7 2" xfId="12108"/>
    <cellStyle name="40 % - Accent5 2 2 8 7 2 2" xfId="26252"/>
    <cellStyle name="40 % - Accent5 2 2 8 7 3" xfId="19967"/>
    <cellStyle name="40 % - Accent5 2 2 8 8" xfId="6609"/>
    <cellStyle name="40 % - Accent5 2 2 8 8 2" xfId="12894"/>
    <cellStyle name="40 % - Accent5 2 2 8 8 2 2" xfId="27038"/>
    <cellStyle name="40 % - Accent5 2 2 8 8 3" xfId="20753"/>
    <cellStyle name="40 % - Accent5 2 2 8 9" xfId="7393"/>
    <cellStyle name="40 % - Accent5 2 2 8 9 2" xfId="13678"/>
    <cellStyle name="40 % - Accent5 2 2 8 9 2 2" xfId="27822"/>
    <cellStyle name="40 % - Accent5 2 2 8 9 3" xfId="21537"/>
    <cellStyle name="40 % - Accent5 2 2 9" xfId="506"/>
    <cellStyle name="40 % - Accent5 2 2 9 10" xfId="2086"/>
    <cellStyle name="40 % - Accent5 2 2 9 10 2" xfId="16233"/>
    <cellStyle name="40 % - Accent5 2 2 9 11" xfId="14661"/>
    <cellStyle name="40 % - Accent5 2 2 9 2" xfId="1296"/>
    <cellStyle name="40 % - Accent5 2 2 9 2 2" xfId="9159"/>
    <cellStyle name="40 % - Accent5 2 2 9 2 2 2" xfId="23303"/>
    <cellStyle name="40 % - Accent5 2 2 9 2 3" xfId="2871"/>
    <cellStyle name="40 % - Accent5 2 2 9 2 3 2" xfId="17018"/>
    <cellStyle name="40 % - Accent5 2 2 9 2 4" xfId="15446"/>
    <cellStyle name="40 % - Accent5 2 2 9 3" xfId="3656"/>
    <cellStyle name="40 % - Accent5 2 2 9 3 2" xfId="9944"/>
    <cellStyle name="40 % - Accent5 2 2 9 3 2 2" xfId="24088"/>
    <cellStyle name="40 % - Accent5 2 2 9 3 3" xfId="17803"/>
    <cellStyle name="40 % - Accent5 2 2 9 4" xfId="4441"/>
    <cellStyle name="40 % - Accent5 2 2 9 4 2" xfId="10729"/>
    <cellStyle name="40 % - Accent5 2 2 9 4 2 2" xfId="24873"/>
    <cellStyle name="40 % - Accent5 2 2 9 4 3" xfId="18588"/>
    <cellStyle name="40 % - Accent5 2 2 9 5" xfId="5230"/>
    <cellStyle name="40 % - Accent5 2 2 9 5 2" xfId="11518"/>
    <cellStyle name="40 % - Accent5 2 2 9 5 2 2" xfId="25662"/>
    <cellStyle name="40 % - Accent5 2 2 9 5 3" xfId="19377"/>
    <cellStyle name="40 % - Accent5 2 2 9 6" xfId="6019"/>
    <cellStyle name="40 % - Accent5 2 2 9 6 2" xfId="12304"/>
    <cellStyle name="40 % - Accent5 2 2 9 6 2 2" xfId="26448"/>
    <cellStyle name="40 % - Accent5 2 2 9 6 3" xfId="20163"/>
    <cellStyle name="40 % - Accent5 2 2 9 7" xfId="6805"/>
    <cellStyle name="40 % - Accent5 2 2 9 7 2" xfId="13090"/>
    <cellStyle name="40 % - Accent5 2 2 9 7 2 2" xfId="27234"/>
    <cellStyle name="40 % - Accent5 2 2 9 7 3" xfId="20949"/>
    <cellStyle name="40 % - Accent5 2 2 9 8" xfId="7589"/>
    <cellStyle name="40 % - Accent5 2 2 9 8 2" xfId="13874"/>
    <cellStyle name="40 % - Accent5 2 2 9 8 2 2" xfId="28018"/>
    <cellStyle name="40 % - Accent5 2 2 9 8 3" xfId="21733"/>
    <cellStyle name="40 % - Accent5 2 2 9 9" xfId="8374"/>
    <cellStyle name="40 % - Accent5 2 2 9 9 2" xfId="22518"/>
    <cellStyle name="40 % - Accent5 2 20" xfId="14255"/>
    <cellStyle name="40 % - Accent5 2 3" xfId="122"/>
    <cellStyle name="40 % - Accent5 2 3 10" xfId="7211"/>
    <cellStyle name="40 % - Accent5 2 3 10 2" xfId="13496"/>
    <cellStyle name="40 % - Accent5 2 3 10 2 2" xfId="27640"/>
    <cellStyle name="40 % - Accent5 2 3 10 3" xfId="21355"/>
    <cellStyle name="40 % - Accent5 2 3 11" xfId="7996"/>
    <cellStyle name="40 % - Accent5 2 3 11 2" xfId="22140"/>
    <cellStyle name="40 % - Accent5 2 3 12" xfId="1708"/>
    <cellStyle name="40 % - Accent5 2 3 12 2" xfId="15855"/>
    <cellStyle name="40 % - Accent5 2 3 13" xfId="14283"/>
    <cellStyle name="40 % - Accent5 2 3 2" xfId="319"/>
    <cellStyle name="40 % - Accent5 2 3 2 10" xfId="8192"/>
    <cellStyle name="40 % - Accent5 2 3 2 10 2" xfId="22336"/>
    <cellStyle name="40 % - Accent5 2 3 2 11" xfId="1904"/>
    <cellStyle name="40 % - Accent5 2 3 2 11 2" xfId="16051"/>
    <cellStyle name="40 % - Accent5 2 3 2 12" xfId="14479"/>
    <cellStyle name="40 % - Accent5 2 3 2 2" xfId="716"/>
    <cellStyle name="40 % - Accent5 2 3 2 2 10" xfId="2296"/>
    <cellStyle name="40 % - Accent5 2 3 2 2 10 2" xfId="16443"/>
    <cellStyle name="40 % - Accent5 2 3 2 2 11" xfId="14871"/>
    <cellStyle name="40 % - Accent5 2 3 2 2 2" xfId="1506"/>
    <cellStyle name="40 % - Accent5 2 3 2 2 2 2" xfId="9369"/>
    <cellStyle name="40 % - Accent5 2 3 2 2 2 2 2" xfId="23513"/>
    <cellStyle name="40 % - Accent5 2 3 2 2 2 3" xfId="3081"/>
    <cellStyle name="40 % - Accent5 2 3 2 2 2 3 2" xfId="17228"/>
    <cellStyle name="40 % - Accent5 2 3 2 2 2 4" xfId="15656"/>
    <cellStyle name="40 % - Accent5 2 3 2 2 3" xfId="3866"/>
    <cellStyle name="40 % - Accent5 2 3 2 2 3 2" xfId="10154"/>
    <cellStyle name="40 % - Accent5 2 3 2 2 3 2 2" xfId="24298"/>
    <cellStyle name="40 % - Accent5 2 3 2 2 3 3" xfId="18013"/>
    <cellStyle name="40 % - Accent5 2 3 2 2 4" xfId="4651"/>
    <cellStyle name="40 % - Accent5 2 3 2 2 4 2" xfId="10939"/>
    <cellStyle name="40 % - Accent5 2 3 2 2 4 2 2" xfId="25083"/>
    <cellStyle name="40 % - Accent5 2 3 2 2 4 3" xfId="18798"/>
    <cellStyle name="40 % - Accent5 2 3 2 2 5" xfId="5440"/>
    <cellStyle name="40 % - Accent5 2 3 2 2 5 2" xfId="11728"/>
    <cellStyle name="40 % - Accent5 2 3 2 2 5 2 2" xfId="25872"/>
    <cellStyle name="40 % - Accent5 2 3 2 2 5 3" xfId="19587"/>
    <cellStyle name="40 % - Accent5 2 3 2 2 6" xfId="6229"/>
    <cellStyle name="40 % - Accent5 2 3 2 2 6 2" xfId="12514"/>
    <cellStyle name="40 % - Accent5 2 3 2 2 6 2 2" xfId="26658"/>
    <cellStyle name="40 % - Accent5 2 3 2 2 6 3" xfId="20373"/>
    <cellStyle name="40 % - Accent5 2 3 2 2 7" xfId="7015"/>
    <cellStyle name="40 % - Accent5 2 3 2 2 7 2" xfId="13300"/>
    <cellStyle name="40 % - Accent5 2 3 2 2 7 2 2" xfId="27444"/>
    <cellStyle name="40 % - Accent5 2 3 2 2 7 3" xfId="21159"/>
    <cellStyle name="40 % - Accent5 2 3 2 2 8" xfId="7799"/>
    <cellStyle name="40 % - Accent5 2 3 2 2 8 2" xfId="14084"/>
    <cellStyle name="40 % - Accent5 2 3 2 2 8 2 2" xfId="28228"/>
    <cellStyle name="40 % - Accent5 2 3 2 2 8 3" xfId="21943"/>
    <cellStyle name="40 % - Accent5 2 3 2 2 9" xfId="8584"/>
    <cellStyle name="40 % - Accent5 2 3 2 2 9 2" xfId="22728"/>
    <cellStyle name="40 % - Accent5 2 3 2 3" xfId="1114"/>
    <cellStyle name="40 % - Accent5 2 3 2 3 2" xfId="8977"/>
    <cellStyle name="40 % - Accent5 2 3 2 3 2 2" xfId="23121"/>
    <cellStyle name="40 % - Accent5 2 3 2 3 3" xfId="2689"/>
    <cellStyle name="40 % - Accent5 2 3 2 3 3 2" xfId="16836"/>
    <cellStyle name="40 % - Accent5 2 3 2 3 4" xfId="15264"/>
    <cellStyle name="40 % - Accent5 2 3 2 4" xfId="3474"/>
    <cellStyle name="40 % - Accent5 2 3 2 4 2" xfId="9762"/>
    <cellStyle name="40 % - Accent5 2 3 2 4 2 2" xfId="23906"/>
    <cellStyle name="40 % - Accent5 2 3 2 4 3" xfId="17621"/>
    <cellStyle name="40 % - Accent5 2 3 2 5" xfId="4259"/>
    <cellStyle name="40 % - Accent5 2 3 2 5 2" xfId="10547"/>
    <cellStyle name="40 % - Accent5 2 3 2 5 2 2" xfId="24691"/>
    <cellStyle name="40 % - Accent5 2 3 2 5 3" xfId="18406"/>
    <cellStyle name="40 % - Accent5 2 3 2 6" xfId="5048"/>
    <cellStyle name="40 % - Accent5 2 3 2 6 2" xfId="11336"/>
    <cellStyle name="40 % - Accent5 2 3 2 6 2 2" xfId="25480"/>
    <cellStyle name="40 % - Accent5 2 3 2 6 3" xfId="19195"/>
    <cellStyle name="40 % - Accent5 2 3 2 7" xfId="5837"/>
    <cellStyle name="40 % - Accent5 2 3 2 7 2" xfId="12122"/>
    <cellStyle name="40 % - Accent5 2 3 2 7 2 2" xfId="26266"/>
    <cellStyle name="40 % - Accent5 2 3 2 7 3" xfId="19981"/>
    <cellStyle name="40 % - Accent5 2 3 2 8" xfId="6623"/>
    <cellStyle name="40 % - Accent5 2 3 2 8 2" xfId="12908"/>
    <cellStyle name="40 % - Accent5 2 3 2 8 2 2" xfId="27052"/>
    <cellStyle name="40 % - Accent5 2 3 2 8 3" xfId="20767"/>
    <cellStyle name="40 % - Accent5 2 3 2 9" xfId="7407"/>
    <cellStyle name="40 % - Accent5 2 3 2 9 2" xfId="13692"/>
    <cellStyle name="40 % - Accent5 2 3 2 9 2 2" xfId="27836"/>
    <cellStyle name="40 % - Accent5 2 3 2 9 3" xfId="21551"/>
    <cellStyle name="40 % - Accent5 2 3 3" xfId="520"/>
    <cellStyle name="40 % - Accent5 2 3 3 10" xfId="2100"/>
    <cellStyle name="40 % - Accent5 2 3 3 10 2" xfId="16247"/>
    <cellStyle name="40 % - Accent5 2 3 3 11" xfId="14675"/>
    <cellStyle name="40 % - Accent5 2 3 3 2" xfId="1310"/>
    <cellStyle name="40 % - Accent5 2 3 3 2 2" xfId="9173"/>
    <cellStyle name="40 % - Accent5 2 3 3 2 2 2" xfId="23317"/>
    <cellStyle name="40 % - Accent5 2 3 3 2 3" xfId="2885"/>
    <cellStyle name="40 % - Accent5 2 3 3 2 3 2" xfId="17032"/>
    <cellStyle name="40 % - Accent5 2 3 3 2 4" xfId="15460"/>
    <cellStyle name="40 % - Accent5 2 3 3 3" xfId="3670"/>
    <cellStyle name="40 % - Accent5 2 3 3 3 2" xfId="9958"/>
    <cellStyle name="40 % - Accent5 2 3 3 3 2 2" xfId="24102"/>
    <cellStyle name="40 % - Accent5 2 3 3 3 3" xfId="17817"/>
    <cellStyle name="40 % - Accent5 2 3 3 4" xfId="4455"/>
    <cellStyle name="40 % - Accent5 2 3 3 4 2" xfId="10743"/>
    <cellStyle name="40 % - Accent5 2 3 3 4 2 2" xfId="24887"/>
    <cellStyle name="40 % - Accent5 2 3 3 4 3" xfId="18602"/>
    <cellStyle name="40 % - Accent5 2 3 3 5" xfId="5244"/>
    <cellStyle name="40 % - Accent5 2 3 3 5 2" xfId="11532"/>
    <cellStyle name="40 % - Accent5 2 3 3 5 2 2" xfId="25676"/>
    <cellStyle name="40 % - Accent5 2 3 3 5 3" xfId="19391"/>
    <cellStyle name="40 % - Accent5 2 3 3 6" xfId="6033"/>
    <cellStyle name="40 % - Accent5 2 3 3 6 2" xfId="12318"/>
    <cellStyle name="40 % - Accent5 2 3 3 6 2 2" xfId="26462"/>
    <cellStyle name="40 % - Accent5 2 3 3 6 3" xfId="20177"/>
    <cellStyle name="40 % - Accent5 2 3 3 7" xfId="6819"/>
    <cellStyle name="40 % - Accent5 2 3 3 7 2" xfId="13104"/>
    <cellStyle name="40 % - Accent5 2 3 3 7 2 2" xfId="27248"/>
    <cellStyle name="40 % - Accent5 2 3 3 7 3" xfId="20963"/>
    <cellStyle name="40 % - Accent5 2 3 3 8" xfId="7603"/>
    <cellStyle name="40 % - Accent5 2 3 3 8 2" xfId="13888"/>
    <cellStyle name="40 % - Accent5 2 3 3 8 2 2" xfId="28032"/>
    <cellStyle name="40 % - Accent5 2 3 3 8 3" xfId="21747"/>
    <cellStyle name="40 % - Accent5 2 3 3 9" xfId="8388"/>
    <cellStyle name="40 % - Accent5 2 3 3 9 2" xfId="22532"/>
    <cellStyle name="40 % - Accent5 2 3 4" xfId="918"/>
    <cellStyle name="40 % - Accent5 2 3 4 2" xfId="8781"/>
    <cellStyle name="40 % - Accent5 2 3 4 2 2" xfId="22925"/>
    <cellStyle name="40 % - Accent5 2 3 4 3" xfId="2493"/>
    <cellStyle name="40 % - Accent5 2 3 4 3 2" xfId="16640"/>
    <cellStyle name="40 % - Accent5 2 3 4 4" xfId="15068"/>
    <cellStyle name="40 % - Accent5 2 3 5" xfId="3278"/>
    <cellStyle name="40 % - Accent5 2 3 5 2" xfId="9566"/>
    <cellStyle name="40 % - Accent5 2 3 5 2 2" xfId="23710"/>
    <cellStyle name="40 % - Accent5 2 3 5 3" xfId="17425"/>
    <cellStyle name="40 % - Accent5 2 3 6" xfId="4063"/>
    <cellStyle name="40 % - Accent5 2 3 6 2" xfId="10351"/>
    <cellStyle name="40 % - Accent5 2 3 6 2 2" xfId="24495"/>
    <cellStyle name="40 % - Accent5 2 3 6 3" xfId="18210"/>
    <cellStyle name="40 % - Accent5 2 3 7" xfId="4852"/>
    <cellStyle name="40 % - Accent5 2 3 7 2" xfId="11140"/>
    <cellStyle name="40 % - Accent5 2 3 7 2 2" xfId="25284"/>
    <cellStyle name="40 % - Accent5 2 3 7 3" xfId="18999"/>
    <cellStyle name="40 % - Accent5 2 3 8" xfId="5641"/>
    <cellStyle name="40 % - Accent5 2 3 8 2" xfId="11926"/>
    <cellStyle name="40 % - Accent5 2 3 8 2 2" xfId="26070"/>
    <cellStyle name="40 % - Accent5 2 3 8 3" xfId="19785"/>
    <cellStyle name="40 % - Accent5 2 3 9" xfId="6427"/>
    <cellStyle name="40 % - Accent5 2 3 9 2" xfId="12712"/>
    <cellStyle name="40 % - Accent5 2 3 9 2 2" xfId="26856"/>
    <cellStyle name="40 % - Accent5 2 3 9 3" xfId="20571"/>
    <cellStyle name="40 % - Accent5 2 4" xfId="151"/>
    <cellStyle name="40 % - Accent5 2 4 10" xfId="7239"/>
    <cellStyle name="40 % - Accent5 2 4 10 2" xfId="13524"/>
    <cellStyle name="40 % - Accent5 2 4 10 2 2" xfId="27668"/>
    <cellStyle name="40 % - Accent5 2 4 10 3" xfId="21383"/>
    <cellStyle name="40 % - Accent5 2 4 11" xfId="8024"/>
    <cellStyle name="40 % - Accent5 2 4 11 2" xfId="22168"/>
    <cellStyle name="40 % - Accent5 2 4 12" xfId="1736"/>
    <cellStyle name="40 % - Accent5 2 4 12 2" xfId="15883"/>
    <cellStyle name="40 % - Accent5 2 4 13" xfId="14311"/>
    <cellStyle name="40 % - Accent5 2 4 2" xfId="347"/>
    <cellStyle name="40 % - Accent5 2 4 2 10" xfId="8220"/>
    <cellStyle name="40 % - Accent5 2 4 2 10 2" xfId="22364"/>
    <cellStyle name="40 % - Accent5 2 4 2 11" xfId="1932"/>
    <cellStyle name="40 % - Accent5 2 4 2 11 2" xfId="16079"/>
    <cellStyle name="40 % - Accent5 2 4 2 12" xfId="14507"/>
    <cellStyle name="40 % - Accent5 2 4 2 2" xfId="744"/>
    <cellStyle name="40 % - Accent5 2 4 2 2 10" xfId="2324"/>
    <cellStyle name="40 % - Accent5 2 4 2 2 10 2" xfId="16471"/>
    <cellStyle name="40 % - Accent5 2 4 2 2 11" xfId="14899"/>
    <cellStyle name="40 % - Accent5 2 4 2 2 2" xfId="1534"/>
    <cellStyle name="40 % - Accent5 2 4 2 2 2 2" xfId="9397"/>
    <cellStyle name="40 % - Accent5 2 4 2 2 2 2 2" xfId="23541"/>
    <cellStyle name="40 % - Accent5 2 4 2 2 2 3" xfId="3109"/>
    <cellStyle name="40 % - Accent5 2 4 2 2 2 3 2" xfId="17256"/>
    <cellStyle name="40 % - Accent5 2 4 2 2 2 4" xfId="15684"/>
    <cellStyle name="40 % - Accent5 2 4 2 2 3" xfId="3894"/>
    <cellStyle name="40 % - Accent5 2 4 2 2 3 2" xfId="10182"/>
    <cellStyle name="40 % - Accent5 2 4 2 2 3 2 2" xfId="24326"/>
    <cellStyle name="40 % - Accent5 2 4 2 2 3 3" xfId="18041"/>
    <cellStyle name="40 % - Accent5 2 4 2 2 4" xfId="4679"/>
    <cellStyle name="40 % - Accent5 2 4 2 2 4 2" xfId="10967"/>
    <cellStyle name="40 % - Accent5 2 4 2 2 4 2 2" xfId="25111"/>
    <cellStyle name="40 % - Accent5 2 4 2 2 4 3" xfId="18826"/>
    <cellStyle name="40 % - Accent5 2 4 2 2 5" xfId="5468"/>
    <cellStyle name="40 % - Accent5 2 4 2 2 5 2" xfId="11756"/>
    <cellStyle name="40 % - Accent5 2 4 2 2 5 2 2" xfId="25900"/>
    <cellStyle name="40 % - Accent5 2 4 2 2 5 3" xfId="19615"/>
    <cellStyle name="40 % - Accent5 2 4 2 2 6" xfId="6257"/>
    <cellStyle name="40 % - Accent5 2 4 2 2 6 2" xfId="12542"/>
    <cellStyle name="40 % - Accent5 2 4 2 2 6 2 2" xfId="26686"/>
    <cellStyle name="40 % - Accent5 2 4 2 2 6 3" xfId="20401"/>
    <cellStyle name="40 % - Accent5 2 4 2 2 7" xfId="7043"/>
    <cellStyle name="40 % - Accent5 2 4 2 2 7 2" xfId="13328"/>
    <cellStyle name="40 % - Accent5 2 4 2 2 7 2 2" xfId="27472"/>
    <cellStyle name="40 % - Accent5 2 4 2 2 7 3" xfId="21187"/>
    <cellStyle name="40 % - Accent5 2 4 2 2 8" xfId="7827"/>
    <cellStyle name="40 % - Accent5 2 4 2 2 8 2" xfId="14112"/>
    <cellStyle name="40 % - Accent5 2 4 2 2 8 2 2" xfId="28256"/>
    <cellStyle name="40 % - Accent5 2 4 2 2 8 3" xfId="21971"/>
    <cellStyle name="40 % - Accent5 2 4 2 2 9" xfId="8612"/>
    <cellStyle name="40 % - Accent5 2 4 2 2 9 2" xfId="22756"/>
    <cellStyle name="40 % - Accent5 2 4 2 3" xfId="1142"/>
    <cellStyle name="40 % - Accent5 2 4 2 3 2" xfId="9005"/>
    <cellStyle name="40 % - Accent5 2 4 2 3 2 2" xfId="23149"/>
    <cellStyle name="40 % - Accent5 2 4 2 3 3" xfId="2717"/>
    <cellStyle name="40 % - Accent5 2 4 2 3 3 2" xfId="16864"/>
    <cellStyle name="40 % - Accent5 2 4 2 3 4" xfId="15292"/>
    <cellStyle name="40 % - Accent5 2 4 2 4" xfId="3502"/>
    <cellStyle name="40 % - Accent5 2 4 2 4 2" xfId="9790"/>
    <cellStyle name="40 % - Accent5 2 4 2 4 2 2" xfId="23934"/>
    <cellStyle name="40 % - Accent5 2 4 2 4 3" xfId="17649"/>
    <cellStyle name="40 % - Accent5 2 4 2 5" xfId="4287"/>
    <cellStyle name="40 % - Accent5 2 4 2 5 2" xfId="10575"/>
    <cellStyle name="40 % - Accent5 2 4 2 5 2 2" xfId="24719"/>
    <cellStyle name="40 % - Accent5 2 4 2 5 3" xfId="18434"/>
    <cellStyle name="40 % - Accent5 2 4 2 6" xfId="5076"/>
    <cellStyle name="40 % - Accent5 2 4 2 6 2" xfId="11364"/>
    <cellStyle name="40 % - Accent5 2 4 2 6 2 2" xfId="25508"/>
    <cellStyle name="40 % - Accent5 2 4 2 6 3" xfId="19223"/>
    <cellStyle name="40 % - Accent5 2 4 2 7" xfId="5865"/>
    <cellStyle name="40 % - Accent5 2 4 2 7 2" xfId="12150"/>
    <cellStyle name="40 % - Accent5 2 4 2 7 2 2" xfId="26294"/>
    <cellStyle name="40 % - Accent5 2 4 2 7 3" xfId="20009"/>
    <cellStyle name="40 % - Accent5 2 4 2 8" xfId="6651"/>
    <cellStyle name="40 % - Accent5 2 4 2 8 2" xfId="12936"/>
    <cellStyle name="40 % - Accent5 2 4 2 8 2 2" xfId="27080"/>
    <cellStyle name="40 % - Accent5 2 4 2 8 3" xfId="20795"/>
    <cellStyle name="40 % - Accent5 2 4 2 9" xfId="7435"/>
    <cellStyle name="40 % - Accent5 2 4 2 9 2" xfId="13720"/>
    <cellStyle name="40 % - Accent5 2 4 2 9 2 2" xfId="27864"/>
    <cellStyle name="40 % - Accent5 2 4 2 9 3" xfId="21579"/>
    <cellStyle name="40 % - Accent5 2 4 3" xfId="548"/>
    <cellStyle name="40 % - Accent5 2 4 3 10" xfId="2128"/>
    <cellStyle name="40 % - Accent5 2 4 3 10 2" xfId="16275"/>
    <cellStyle name="40 % - Accent5 2 4 3 11" xfId="14703"/>
    <cellStyle name="40 % - Accent5 2 4 3 2" xfId="1338"/>
    <cellStyle name="40 % - Accent5 2 4 3 2 2" xfId="9201"/>
    <cellStyle name="40 % - Accent5 2 4 3 2 2 2" xfId="23345"/>
    <cellStyle name="40 % - Accent5 2 4 3 2 3" xfId="2913"/>
    <cellStyle name="40 % - Accent5 2 4 3 2 3 2" xfId="17060"/>
    <cellStyle name="40 % - Accent5 2 4 3 2 4" xfId="15488"/>
    <cellStyle name="40 % - Accent5 2 4 3 3" xfId="3698"/>
    <cellStyle name="40 % - Accent5 2 4 3 3 2" xfId="9986"/>
    <cellStyle name="40 % - Accent5 2 4 3 3 2 2" xfId="24130"/>
    <cellStyle name="40 % - Accent5 2 4 3 3 3" xfId="17845"/>
    <cellStyle name="40 % - Accent5 2 4 3 4" xfId="4483"/>
    <cellStyle name="40 % - Accent5 2 4 3 4 2" xfId="10771"/>
    <cellStyle name="40 % - Accent5 2 4 3 4 2 2" xfId="24915"/>
    <cellStyle name="40 % - Accent5 2 4 3 4 3" xfId="18630"/>
    <cellStyle name="40 % - Accent5 2 4 3 5" xfId="5272"/>
    <cellStyle name="40 % - Accent5 2 4 3 5 2" xfId="11560"/>
    <cellStyle name="40 % - Accent5 2 4 3 5 2 2" xfId="25704"/>
    <cellStyle name="40 % - Accent5 2 4 3 5 3" xfId="19419"/>
    <cellStyle name="40 % - Accent5 2 4 3 6" xfId="6061"/>
    <cellStyle name="40 % - Accent5 2 4 3 6 2" xfId="12346"/>
    <cellStyle name="40 % - Accent5 2 4 3 6 2 2" xfId="26490"/>
    <cellStyle name="40 % - Accent5 2 4 3 6 3" xfId="20205"/>
    <cellStyle name="40 % - Accent5 2 4 3 7" xfId="6847"/>
    <cellStyle name="40 % - Accent5 2 4 3 7 2" xfId="13132"/>
    <cellStyle name="40 % - Accent5 2 4 3 7 2 2" xfId="27276"/>
    <cellStyle name="40 % - Accent5 2 4 3 7 3" xfId="20991"/>
    <cellStyle name="40 % - Accent5 2 4 3 8" xfId="7631"/>
    <cellStyle name="40 % - Accent5 2 4 3 8 2" xfId="13916"/>
    <cellStyle name="40 % - Accent5 2 4 3 8 2 2" xfId="28060"/>
    <cellStyle name="40 % - Accent5 2 4 3 8 3" xfId="21775"/>
    <cellStyle name="40 % - Accent5 2 4 3 9" xfId="8416"/>
    <cellStyle name="40 % - Accent5 2 4 3 9 2" xfId="22560"/>
    <cellStyle name="40 % - Accent5 2 4 4" xfId="946"/>
    <cellStyle name="40 % - Accent5 2 4 4 2" xfId="8809"/>
    <cellStyle name="40 % - Accent5 2 4 4 2 2" xfId="22953"/>
    <cellStyle name="40 % - Accent5 2 4 4 3" xfId="2521"/>
    <cellStyle name="40 % - Accent5 2 4 4 3 2" xfId="16668"/>
    <cellStyle name="40 % - Accent5 2 4 4 4" xfId="15096"/>
    <cellStyle name="40 % - Accent5 2 4 5" xfId="3306"/>
    <cellStyle name="40 % - Accent5 2 4 5 2" xfId="9594"/>
    <cellStyle name="40 % - Accent5 2 4 5 2 2" xfId="23738"/>
    <cellStyle name="40 % - Accent5 2 4 5 3" xfId="17453"/>
    <cellStyle name="40 % - Accent5 2 4 6" xfId="4091"/>
    <cellStyle name="40 % - Accent5 2 4 6 2" xfId="10379"/>
    <cellStyle name="40 % - Accent5 2 4 6 2 2" xfId="24523"/>
    <cellStyle name="40 % - Accent5 2 4 6 3" xfId="18238"/>
    <cellStyle name="40 % - Accent5 2 4 7" xfId="4880"/>
    <cellStyle name="40 % - Accent5 2 4 7 2" xfId="11168"/>
    <cellStyle name="40 % - Accent5 2 4 7 2 2" xfId="25312"/>
    <cellStyle name="40 % - Accent5 2 4 7 3" xfId="19027"/>
    <cellStyle name="40 % - Accent5 2 4 8" xfId="5669"/>
    <cellStyle name="40 % - Accent5 2 4 8 2" xfId="11954"/>
    <cellStyle name="40 % - Accent5 2 4 8 2 2" xfId="26098"/>
    <cellStyle name="40 % - Accent5 2 4 8 3" xfId="19813"/>
    <cellStyle name="40 % - Accent5 2 4 9" xfId="6455"/>
    <cellStyle name="40 % - Accent5 2 4 9 2" xfId="12740"/>
    <cellStyle name="40 % - Accent5 2 4 9 2 2" xfId="26884"/>
    <cellStyle name="40 % - Accent5 2 4 9 3" xfId="20599"/>
    <cellStyle name="40 % - Accent5 2 5" xfId="179"/>
    <cellStyle name="40 % - Accent5 2 5 10" xfId="7267"/>
    <cellStyle name="40 % - Accent5 2 5 10 2" xfId="13552"/>
    <cellStyle name="40 % - Accent5 2 5 10 2 2" xfId="27696"/>
    <cellStyle name="40 % - Accent5 2 5 10 3" xfId="21411"/>
    <cellStyle name="40 % - Accent5 2 5 11" xfId="8052"/>
    <cellStyle name="40 % - Accent5 2 5 11 2" xfId="22196"/>
    <cellStyle name="40 % - Accent5 2 5 12" xfId="1764"/>
    <cellStyle name="40 % - Accent5 2 5 12 2" xfId="15911"/>
    <cellStyle name="40 % - Accent5 2 5 13" xfId="14339"/>
    <cellStyle name="40 % - Accent5 2 5 2" xfId="375"/>
    <cellStyle name="40 % - Accent5 2 5 2 10" xfId="8248"/>
    <cellStyle name="40 % - Accent5 2 5 2 10 2" xfId="22392"/>
    <cellStyle name="40 % - Accent5 2 5 2 11" xfId="1960"/>
    <cellStyle name="40 % - Accent5 2 5 2 11 2" xfId="16107"/>
    <cellStyle name="40 % - Accent5 2 5 2 12" xfId="14535"/>
    <cellStyle name="40 % - Accent5 2 5 2 2" xfId="772"/>
    <cellStyle name="40 % - Accent5 2 5 2 2 10" xfId="2352"/>
    <cellStyle name="40 % - Accent5 2 5 2 2 10 2" xfId="16499"/>
    <cellStyle name="40 % - Accent5 2 5 2 2 11" xfId="14927"/>
    <cellStyle name="40 % - Accent5 2 5 2 2 2" xfId="1562"/>
    <cellStyle name="40 % - Accent5 2 5 2 2 2 2" xfId="9425"/>
    <cellStyle name="40 % - Accent5 2 5 2 2 2 2 2" xfId="23569"/>
    <cellStyle name="40 % - Accent5 2 5 2 2 2 3" xfId="3137"/>
    <cellStyle name="40 % - Accent5 2 5 2 2 2 3 2" xfId="17284"/>
    <cellStyle name="40 % - Accent5 2 5 2 2 2 4" xfId="15712"/>
    <cellStyle name="40 % - Accent5 2 5 2 2 3" xfId="3922"/>
    <cellStyle name="40 % - Accent5 2 5 2 2 3 2" xfId="10210"/>
    <cellStyle name="40 % - Accent5 2 5 2 2 3 2 2" xfId="24354"/>
    <cellStyle name="40 % - Accent5 2 5 2 2 3 3" xfId="18069"/>
    <cellStyle name="40 % - Accent5 2 5 2 2 4" xfId="4707"/>
    <cellStyle name="40 % - Accent5 2 5 2 2 4 2" xfId="10995"/>
    <cellStyle name="40 % - Accent5 2 5 2 2 4 2 2" xfId="25139"/>
    <cellStyle name="40 % - Accent5 2 5 2 2 4 3" xfId="18854"/>
    <cellStyle name="40 % - Accent5 2 5 2 2 5" xfId="5496"/>
    <cellStyle name="40 % - Accent5 2 5 2 2 5 2" xfId="11784"/>
    <cellStyle name="40 % - Accent5 2 5 2 2 5 2 2" xfId="25928"/>
    <cellStyle name="40 % - Accent5 2 5 2 2 5 3" xfId="19643"/>
    <cellStyle name="40 % - Accent5 2 5 2 2 6" xfId="6285"/>
    <cellStyle name="40 % - Accent5 2 5 2 2 6 2" xfId="12570"/>
    <cellStyle name="40 % - Accent5 2 5 2 2 6 2 2" xfId="26714"/>
    <cellStyle name="40 % - Accent5 2 5 2 2 6 3" xfId="20429"/>
    <cellStyle name="40 % - Accent5 2 5 2 2 7" xfId="7071"/>
    <cellStyle name="40 % - Accent5 2 5 2 2 7 2" xfId="13356"/>
    <cellStyle name="40 % - Accent5 2 5 2 2 7 2 2" xfId="27500"/>
    <cellStyle name="40 % - Accent5 2 5 2 2 7 3" xfId="21215"/>
    <cellStyle name="40 % - Accent5 2 5 2 2 8" xfId="7855"/>
    <cellStyle name="40 % - Accent5 2 5 2 2 8 2" xfId="14140"/>
    <cellStyle name="40 % - Accent5 2 5 2 2 8 2 2" xfId="28284"/>
    <cellStyle name="40 % - Accent5 2 5 2 2 8 3" xfId="21999"/>
    <cellStyle name="40 % - Accent5 2 5 2 2 9" xfId="8640"/>
    <cellStyle name="40 % - Accent5 2 5 2 2 9 2" xfId="22784"/>
    <cellStyle name="40 % - Accent5 2 5 2 3" xfId="1170"/>
    <cellStyle name="40 % - Accent5 2 5 2 3 2" xfId="9033"/>
    <cellStyle name="40 % - Accent5 2 5 2 3 2 2" xfId="23177"/>
    <cellStyle name="40 % - Accent5 2 5 2 3 3" xfId="2745"/>
    <cellStyle name="40 % - Accent5 2 5 2 3 3 2" xfId="16892"/>
    <cellStyle name="40 % - Accent5 2 5 2 3 4" xfId="15320"/>
    <cellStyle name="40 % - Accent5 2 5 2 4" xfId="3530"/>
    <cellStyle name="40 % - Accent5 2 5 2 4 2" xfId="9818"/>
    <cellStyle name="40 % - Accent5 2 5 2 4 2 2" xfId="23962"/>
    <cellStyle name="40 % - Accent5 2 5 2 4 3" xfId="17677"/>
    <cellStyle name="40 % - Accent5 2 5 2 5" xfId="4315"/>
    <cellStyle name="40 % - Accent5 2 5 2 5 2" xfId="10603"/>
    <cellStyle name="40 % - Accent5 2 5 2 5 2 2" xfId="24747"/>
    <cellStyle name="40 % - Accent5 2 5 2 5 3" xfId="18462"/>
    <cellStyle name="40 % - Accent5 2 5 2 6" xfId="5104"/>
    <cellStyle name="40 % - Accent5 2 5 2 6 2" xfId="11392"/>
    <cellStyle name="40 % - Accent5 2 5 2 6 2 2" xfId="25536"/>
    <cellStyle name="40 % - Accent5 2 5 2 6 3" xfId="19251"/>
    <cellStyle name="40 % - Accent5 2 5 2 7" xfId="5893"/>
    <cellStyle name="40 % - Accent5 2 5 2 7 2" xfId="12178"/>
    <cellStyle name="40 % - Accent5 2 5 2 7 2 2" xfId="26322"/>
    <cellStyle name="40 % - Accent5 2 5 2 7 3" xfId="20037"/>
    <cellStyle name="40 % - Accent5 2 5 2 8" xfId="6679"/>
    <cellStyle name="40 % - Accent5 2 5 2 8 2" xfId="12964"/>
    <cellStyle name="40 % - Accent5 2 5 2 8 2 2" xfId="27108"/>
    <cellStyle name="40 % - Accent5 2 5 2 8 3" xfId="20823"/>
    <cellStyle name="40 % - Accent5 2 5 2 9" xfId="7463"/>
    <cellStyle name="40 % - Accent5 2 5 2 9 2" xfId="13748"/>
    <cellStyle name="40 % - Accent5 2 5 2 9 2 2" xfId="27892"/>
    <cellStyle name="40 % - Accent5 2 5 2 9 3" xfId="21607"/>
    <cellStyle name="40 % - Accent5 2 5 3" xfId="576"/>
    <cellStyle name="40 % - Accent5 2 5 3 10" xfId="2156"/>
    <cellStyle name="40 % - Accent5 2 5 3 10 2" xfId="16303"/>
    <cellStyle name="40 % - Accent5 2 5 3 11" xfId="14731"/>
    <cellStyle name="40 % - Accent5 2 5 3 2" xfId="1366"/>
    <cellStyle name="40 % - Accent5 2 5 3 2 2" xfId="9229"/>
    <cellStyle name="40 % - Accent5 2 5 3 2 2 2" xfId="23373"/>
    <cellStyle name="40 % - Accent5 2 5 3 2 3" xfId="2941"/>
    <cellStyle name="40 % - Accent5 2 5 3 2 3 2" xfId="17088"/>
    <cellStyle name="40 % - Accent5 2 5 3 2 4" xfId="15516"/>
    <cellStyle name="40 % - Accent5 2 5 3 3" xfId="3726"/>
    <cellStyle name="40 % - Accent5 2 5 3 3 2" xfId="10014"/>
    <cellStyle name="40 % - Accent5 2 5 3 3 2 2" xfId="24158"/>
    <cellStyle name="40 % - Accent5 2 5 3 3 3" xfId="17873"/>
    <cellStyle name="40 % - Accent5 2 5 3 4" xfId="4511"/>
    <cellStyle name="40 % - Accent5 2 5 3 4 2" xfId="10799"/>
    <cellStyle name="40 % - Accent5 2 5 3 4 2 2" xfId="24943"/>
    <cellStyle name="40 % - Accent5 2 5 3 4 3" xfId="18658"/>
    <cellStyle name="40 % - Accent5 2 5 3 5" xfId="5300"/>
    <cellStyle name="40 % - Accent5 2 5 3 5 2" xfId="11588"/>
    <cellStyle name="40 % - Accent5 2 5 3 5 2 2" xfId="25732"/>
    <cellStyle name="40 % - Accent5 2 5 3 5 3" xfId="19447"/>
    <cellStyle name="40 % - Accent5 2 5 3 6" xfId="6089"/>
    <cellStyle name="40 % - Accent5 2 5 3 6 2" xfId="12374"/>
    <cellStyle name="40 % - Accent5 2 5 3 6 2 2" xfId="26518"/>
    <cellStyle name="40 % - Accent5 2 5 3 6 3" xfId="20233"/>
    <cellStyle name="40 % - Accent5 2 5 3 7" xfId="6875"/>
    <cellStyle name="40 % - Accent5 2 5 3 7 2" xfId="13160"/>
    <cellStyle name="40 % - Accent5 2 5 3 7 2 2" xfId="27304"/>
    <cellStyle name="40 % - Accent5 2 5 3 7 3" xfId="21019"/>
    <cellStyle name="40 % - Accent5 2 5 3 8" xfId="7659"/>
    <cellStyle name="40 % - Accent5 2 5 3 8 2" xfId="13944"/>
    <cellStyle name="40 % - Accent5 2 5 3 8 2 2" xfId="28088"/>
    <cellStyle name="40 % - Accent5 2 5 3 8 3" xfId="21803"/>
    <cellStyle name="40 % - Accent5 2 5 3 9" xfId="8444"/>
    <cellStyle name="40 % - Accent5 2 5 3 9 2" xfId="22588"/>
    <cellStyle name="40 % - Accent5 2 5 4" xfId="974"/>
    <cellStyle name="40 % - Accent5 2 5 4 2" xfId="8837"/>
    <cellStyle name="40 % - Accent5 2 5 4 2 2" xfId="22981"/>
    <cellStyle name="40 % - Accent5 2 5 4 3" xfId="2549"/>
    <cellStyle name="40 % - Accent5 2 5 4 3 2" xfId="16696"/>
    <cellStyle name="40 % - Accent5 2 5 4 4" xfId="15124"/>
    <cellStyle name="40 % - Accent5 2 5 5" xfId="3334"/>
    <cellStyle name="40 % - Accent5 2 5 5 2" xfId="9622"/>
    <cellStyle name="40 % - Accent5 2 5 5 2 2" xfId="23766"/>
    <cellStyle name="40 % - Accent5 2 5 5 3" xfId="17481"/>
    <cellStyle name="40 % - Accent5 2 5 6" xfId="4119"/>
    <cellStyle name="40 % - Accent5 2 5 6 2" xfId="10407"/>
    <cellStyle name="40 % - Accent5 2 5 6 2 2" xfId="24551"/>
    <cellStyle name="40 % - Accent5 2 5 6 3" xfId="18266"/>
    <cellStyle name="40 % - Accent5 2 5 7" xfId="4908"/>
    <cellStyle name="40 % - Accent5 2 5 7 2" xfId="11196"/>
    <cellStyle name="40 % - Accent5 2 5 7 2 2" xfId="25340"/>
    <cellStyle name="40 % - Accent5 2 5 7 3" xfId="19055"/>
    <cellStyle name="40 % - Accent5 2 5 8" xfId="5697"/>
    <cellStyle name="40 % - Accent5 2 5 8 2" xfId="11982"/>
    <cellStyle name="40 % - Accent5 2 5 8 2 2" xfId="26126"/>
    <cellStyle name="40 % - Accent5 2 5 8 3" xfId="19841"/>
    <cellStyle name="40 % - Accent5 2 5 9" xfId="6483"/>
    <cellStyle name="40 % - Accent5 2 5 9 2" xfId="12768"/>
    <cellStyle name="40 % - Accent5 2 5 9 2 2" xfId="26912"/>
    <cellStyle name="40 % - Accent5 2 5 9 3" xfId="20627"/>
    <cellStyle name="40 % - Accent5 2 6" xfId="207"/>
    <cellStyle name="40 % - Accent5 2 6 10" xfId="7295"/>
    <cellStyle name="40 % - Accent5 2 6 10 2" xfId="13580"/>
    <cellStyle name="40 % - Accent5 2 6 10 2 2" xfId="27724"/>
    <cellStyle name="40 % - Accent5 2 6 10 3" xfId="21439"/>
    <cellStyle name="40 % - Accent5 2 6 11" xfId="8080"/>
    <cellStyle name="40 % - Accent5 2 6 11 2" xfId="22224"/>
    <cellStyle name="40 % - Accent5 2 6 12" xfId="1792"/>
    <cellStyle name="40 % - Accent5 2 6 12 2" xfId="15939"/>
    <cellStyle name="40 % - Accent5 2 6 13" xfId="14367"/>
    <cellStyle name="40 % - Accent5 2 6 2" xfId="403"/>
    <cellStyle name="40 % - Accent5 2 6 2 10" xfId="8276"/>
    <cellStyle name="40 % - Accent5 2 6 2 10 2" xfId="22420"/>
    <cellStyle name="40 % - Accent5 2 6 2 11" xfId="1988"/>
    <cellStyle name="40 % - Accent5 2 6 2 11 2" xfId="16135"/>
    <cellStyle name="40 % - Accent5 2 6 2 12" xfId="14563"/>
    <cellStyle name="40 % - Accent5 2 6 2 2" xfId="800"/>
    <cellStyle name="40 % - Accent5 2 6 2 2 10" xfId="2380"/>
    <cellStyle name="40 % - Accent5 2 6 2 2 10 2" xfId="16527"/>
    <cellStyle name="40 % - Accent5 2 6 2 2 11" xfId="14955"/>
    <cellStyle name="40 % - Accent5 2 6 2 2 2" xfId="1590"/>
    <cellStyle name="40 % - Accent5 2 6 2 2 2 2" xfId="9453"/>
    <cellStyle name="40 % - Accent5 2 6 2 2 2 2 2" xfId="23597"/>
    <cellStyle name="40 % - Accent5 2 6 2 2 2 3" xfId="3165"/>
    <cellStyle name="40 % - Accent5 2 6 2 2 2 3 2" xfId="17312"/>
    <cellStyle name="40 % - Accent5 2 6 2 2 2 4" xfId="15740"/>
    <cellStyle name="40 % - Accent5 2 6 2 2 3" xfId="3950"/>
    <cellStyle name="40 % - Accent5 2 6 2 2 3 2" xfId="10238"/>
    <cellStyle name="40 % - Accent5 2 6 2 2 3 2 2" xfId="24382"/>
    <cellStyle name="40 % - Accent5 2 6 2 2 3 3" xfId="18097"/>
    <cellStyle name="40 % - Accent5 2 6 2 2 4" xfId="4735"/>
    <cellStyle name="40 % - Accent5 2 6 2 2 4 2" xfId="11023"/>
    <cellStyle name="40 % - Accent5 2 6 2 2 4 2 2" xfId="25167"/>
    <cellStyle name="40 % - Accent5 2 6 2 2 4 3" xfId="18882"/>
    <cellStyle name="40 % - Accent5 2 6 2 2 5" xfId="5524"/>
    <cellStyle name="40 % - Accent5 2 6 2 2 5 2" xfId="11812"/>
    <cellStyle name="40 % - Accent5 2 6 2 2 5 2 2" xfId="25956"/>
    <cellStyle name="40 % - Accent5 2 6 2 2 5 3" xfId="19671"/>
    <cellStyle name="40 % - Accent5 2 6 2 2 6" xfId="6313"/>
    <cellStyle name="40 % - Accent5 2 6 2 2 6 2" xfId="12598"/>
    <cellStyle name="40 % - Accent5 2 6 2 2 6 2 2" xfId="26742"/>
    <cellStyle name="40 % - Accent5 2 6 2 2 6 3" xfId="20457"/>
    <cellStyle name="40 % - Accent5 2 6 2 2 7" xfId="7099"/>
    <cellStyle name="40 % - Accent5 2 6 2 2 7 2" xfId="13384"/>
    <cellStyle name="40 % - Accent5 2 6 2 2 7 2 2" xfId="27528"/>
    <cellStyle name="40 % - Accent5 2 6 2 2 7 3" xfId="21243"/>
    <cellStyle name="40 % - Accent5 2 6 2 2 8" xfId="7883"/>
    <cellStyle name="40 % - Accent5 2 6 2 2 8 2" xfId="14168"/>
    <cellStyle name="40 % - Accent5 2 6 2 2 8 2 2" xfId="28312"/>
    <cellStyle name="40 % - Accent5 2 6 2 2 8 3" xfId="22027"/>
    <cellStyle name="40 % - Accent5 2 6 2 2 9" xfId="8668"/>
    <cellStyle name="40 % - Accent5 2 6 2 2 9 2" xfId="22812"/>
    <cellStyle name="40 % - Accent5 2 6 2 3" xfId="1198"/>
    <cellStyle name="40 % - Accent5 2 6 2 3 2" xfId="9061"/>
    <cellStyle name="40 % - Accent5 2 6 2 3 2 2" xfId="23205"/>
    <cellStyle name="40 % - Accent5 2 6 2 3 3" xfId="2773"/>
    <cellStyle name="40 % - Accent5 2 6 2 3 3 2" xfId="16920"/>
    <cellStyle name="40 % - Accent5 2 6 2 3 4" xfId="15348"/>
    <cellStyle name="40 % - Accent5 2 6 2 4" xfId="3558"/>
    <cellStyle name="40 % - Accent5 2 6 2 4 2" xfId="9846"/>
    <cellStyle name="40 % - Accent5 2 6 2 4 2 2" xfId="23990"/>
    <cellStyle name="40 % - Accent5 2 6 2 4 3" xfId="17705"/>
    <cellStyle name="40 % - Accent5 2 6 2 5" xfId="4343"/>
    <cellStyle name="40 % - Accent5 2 6 2 5 2" xfId="10631"/>
    <cellStyle name="40 % - Accent5 2 6 2 5 2 2" xfId="24775"/>
    <cellStyle name="40 % - Accent5 2 6 2 5 3" xfId="18490"/>
    <cellStyle name="40 % - Accent5 2 6 2 6" xfId="5132"/>
    <cellStyle name="40 % - Accent5 2 6 2 6 2" xfId="11420"/>
    <cellStyle name="40 % - Accent5 2 6 2 6 2 2" xfId="25564"/>
    <cellStyle name="40 % - Accent5 2 6 2 6 3" xfId="19279"/>
    <cellStyle name="40 % - Accent5 2 6 2 7" xfId="5921"/>
    <cellStyle name="40 % - Accent5 2 6 2 7 2" xfId="12206"/>
    <cellStyle name="40 % - Accent5 2 6 2 7 2 2" xfId="26350"/>
    <cellStyle name="40 % - Accent5 2 6 2 7 3" xfId="20065"/>
    <cellStyle name="40 % - Accent5 2 6 2 8" xfId="6707"/>
    <cellStyle name="40 % - Accent5 2 6 2 8 2" xfId="12992"/>
    <cellStyle name="40 % - Accent5 2 6 2 8 2 2" xfId="27136"/>
    <cellStyle name="40 % - Accent5 2 6 2 8 3" xfId="20851"/>
    <cellStyle name="40 % - Accent5 2 6 2 9" xfId="7491"/>
    <cellStyle name="40 % - Accent5 2 6 2 9 2" xfId="13776"/>
    <cellStyle name="40 % - Accent5 2 6 2 9 2 2" xfId="27920"/>
    <cellStyle name="40 % - Accent5 2 6 2 9 3" xfId="21635"/>
    <cellStyle name="40 % - Accent5 2 6 3" xfId="604"/>
    <cellStyle name="40 % - Accent5 2 6 3 10" xfId="2184"/>
    <cellStyle name="40 % - Accent5 2 6 3 10 2" xfId="16331"/>
    <cellStyle name="40 % - Accent5 2 6 3 11" xfId="14759"/>
    <cellStyle name="40 % - Accent5 2 6 3 2" xfId="1394"/>
    <cellStyle name="40 % - Accent5 2 6 3 2 2" xfId="9257"/>
    <cellStyle name="40 % - Accent5 2 6 3 2 2 2" xfId="23401"/>
    <cellStyle name="40 % - Accent5 2 6 3 2 3" xfId="2969"/>
    <cellStyle name="40 % - Accent5 2 6 3 2 3 2" xfId="17116"/>
    <cellStyle name="40 % - Accent5 2 6 3 2 4" xfId="15544"/>
    <cellStyle name="40 % - Accent5 2 6 3 3" xfId="3754"/>
    <cellStyle name="40 % - Accent5 2 6 3 3 2" xfId="10042"/>
    <cellStyle name="40 % - Accent5 2 6 3 3 2 2" xfId="24186"/>
    <cellStyle name="40 % - Accent5 2 6 3 3 3" xfId="17901"/>
    <cellStyle name="40 % - Accent5 2 6 3 4" xfId="4539"/>
    <cellStyle name="40 % - Accent5 2 6 3 4 2" xfId="10827"/>
    <cellStyle name="40 % - Accent5 2 6 3 4 2 2" xfId="24971"/>
    <cellStyle name="40 % - Accent5 2 6 3 4 3" xfId="18686"/>
    <cellStyle name="40 % - Accent5 2 6 3 5" xfId="5328"/>
    <cellStyle name="40 % - Accent5 2 6 3 5 2" xfId="11616"/>
    <cellStyle name="40 % - Accent5 2 6 3 5 2 2" xfId="25760"/>
    <cellStyle name="40 % - Accent5 2 6 3 5 3" xfId="19475"/>
    <cellStyle name="40 % - Accent5 2 6 3 6" xfId="6117"/>
    <cellStyle name="40 % - Accent5 2 6 3 6 2" xfId="12402"/>
    <cellStyle name="40 % - Accent5 2 6 3 6 2 2" xfId="26546"/>
    <cellStyle name="40 % - Accent5 2 6 3 6 3" xfId="20261"/>
    <cellStyle name="40 % - Accent5 2 6 3 7" xfId="6903"/>
    <cellStyle name="40 % - Accent5 2 6 3 7 2" xfId="13188"/>
    <cellStyle name="40 % - Accent5 2 6 3 7 2 2" xfId="27332"/>
    <cellStyle name="40 % - Accent5 2 6 3 7 3" xfId="21047"/>
    <cellStyle name="40 % - Accent5 2 6 3 8" xfId="7687"/>
    <cellStyle name="40 % - Accent5 2 6 3 8 2" xfId="13972"/>
    <cellStyle name="40 % - Accent5 2 6 3 8 2 2" xfId="28116"/>
    <cellStyle name="40 % - Accent5 2 6 3 8 3" xfId="21831"/>
    <cellStyle name="40 % - Accent5 2 6 3 9" xfId="8472"/>
    <cellStyle name="40 % - Accent5 2 6 3 9 2" xfId="22616"/>
    <cellStyle name="40 % - Accent5 2 6 4" xfId="1002"/>
    <cellStyle name="40 % - Accent5 2 6 4 2" xfId="8865"/>
    <cellStyle name="40 % - Accent5 2 6 4 2 2" xfId="23009"/>
    <cellStyle name="40 % - Accent5 2 6 4 3" xfId="2577"/>
    <cellStyle name="40 % - Accent5 2 6 4 3 2" xfId="16724"/>
    <cellStyle name="40 % - Accent5 2 6 4 4" xfId="15152"/>
    <cellStyle name="40 % - Accent5 2 6 5" xfId="3362"/>
    <cellStyle name="40 % - Accent5 2 6 5 2" xfId="9650"/>
    <cellStyle name="40 % - Accent5 2 6 5 2 2" xfId="23794"/>
    <cellStyle name="40 % - Accent5 2 6 5 3" xfId="17509"/>
    <cellStyle name="40 % - Accent5 2 6 6" xfId="4147"/>
    <cellStyle name="40 % - Accent5 2 6 6 2" xfId="10435"/>
    <cellStyle name="40 % - Accent5 2 6 6 2 2" xfId="24579"/>
    <cellStyle name="40 % - Accent5 2 6 6 3" xfId="18294"/>
    <cellStyle name="40 % - Accent5 2 6 7" xfId="4936"/>
    <cellStyle name="40 % - Accent5 2 6 7 2" xfId="11224"/>
    <cellStyle name="40 % - Accent5 2 6 7 2 2" xfId="25368"/>
    <cellStyle name="40 % - Accent5 2 6 7 3" xfId="19083"/>
    <cellStyle name="40 % - Accent5 2 6 8" xfId="5725"/>
    <cellStyle name="40 % - Accent5 2 6 8 2" xfId="12010"/>
    <cellStyle name="40 % - Accent5 2 6 8 2 2" xfId="26154"/>
    <cellStyle name="40 % - Accent5 2 6 8 3" xfId="19869"/>
    <cellStyle name="40 % - Accent5 2 6 9" xfId="6511"/>
    <cellStyle name="40 % - Accent5 2 6 9 2" xfId="12796"/>
    <cellStyle name="40 % - Accent5 2 6 9 2 2" xfId="26940"/>
    <cellStyle name="40 % - Accent5 2 6 9 3" xfId="20655"/>
    <cellStyle name="40 % - Accent5 2 7" xfId="235"/>
    <cellStyle name="40 % - Accent5 2 7 10" xfId="7323"/>
    <cellStyle name="40 % - Accent5 2 7 10 2" xfId="13608"/>
    <cellStyle name="40 % - Accent5 2 7 10 2 2" xfId="27752"/>
    <cellStyle name="40 % - Accent5 2 7 10 3" xfId="21467"/>
    <cellStyle name="40 % - Accent5 2 7 11" xfId="8108"/>
    <cellStyle name="40 % - Accent5 2 7 11 2" xfId="22252"/>
    <cellStyle name="40 % - Accent5 2 7 12" xfId="1820"/>
    <cellStyle name="40 % - Accent5 2 7 12 2" xfId="15967"/>
    <cellStyle name="40 % - Accent5 2 7 13" xfId="14395"/>
    <cellStyle name="40 % - Accent5 2 7 2" xfId="431"/>
    <cellStyle name="40 % - Accent5 2 7 2 10" xfId="8304"/>
    <cellStyle name="40 % - Accent5 2 7 2 10 2" xfId="22448"/>
    <cellStyle name="40 % - Accent5 2 7 2 11" xfId="2016"/>
    <cellStyle name="40 % - Accent5 2 7 2 11 2" xfId="16163"/>
    <cellStyle name="40 % - Accent5 2 7 2 12" xfId="14591"/>
    <cellStyle name="40 % - Accent5 2 7 2 2" xfId="828"/>
    <cellStyle name="40 % - Accent5 2 7 2 2 10" xfId="2408"/>
    <cellStyle name="40 % - Accent5 2 7 2 2 10 2" xfId="16555"/>
    <cellStyle name="40 % - Accent5 2 7 2 2 11" xfId="14983"/>
    <cellStyle name="40 % - Accent5 2 7 2 2 2" xfId="1618"/>
    <cellStyle name="40 % - Accent5 2 7 2 2 2 2" xfId="9481"/>
    <cellStyle name="40 % - Accent5 2 7 2 2 2 2 2" xfId="23625"/>
    <cellStyle name="40 % - Accent5 2 7 2 2 2 3" xfId="3193"/>
    <cellStyle name="40 % - Accent5 2 7 2 2 2 3 2" xfId="17340"/>
    <cellStyle name="40 % - Accent5 2 7 2 2 2 4" xfId="15768"/>
    <cellStyle name="40 % - Accent5 2 7 2 2 3" xfId="3978"/>
    <cellStyle name="40 % - Accent5 2 7 2 2 3 2" xfId="10266"/>
    <cellStyle name="40 % - Accent5 2 7 2 2 3 2 2" xfId="24410"/>
    <cellStyle name="40 % - Accent5 2 7 2 2 3 3" xfId="18125"/>
    <cellStyle name="40 % - Accent5 2 7 2 2 4" xfId="4763"/>
    <cellStyle name="40 % - Accent5 2 7 2 2 4 2" xfId="11051"/>
    <cellStyle name="40 % - Accent5 2 7 2 2 4 2 2" xfId="25195"/>
    <cellStyle name="40 % - Accent5 2 7 2 2 4 3" xfId="18910"/>
    <cellStyle name="40 % - Accent5 2 7 2 2 5" xfId="5552"/>
    <cellStyle name="40 % - Accent5 2 7 2 2 5 2" xfId="11840"/>
    <cellStyle name="40 % - Accent5 2 7 2 2 5 2 2" xfId="25984"/>
    <cellStyle name="40 % - Accent5 2 7 2 2 5 3" xfId="19699"/>
    <cellStyle name="40 % - Accent5 2 7 2 2 6" xfId="6341"/>
    <cellStyle name="40 % - Accent5 2 7 2 2 6 2" xfId="12626"/>
    <cellStyle name="40 % - Accent5 2 7 2 2 6 2 2" xfId="26770"/>
    <cellStyle name="40 % - Accent5 2 7 2 2 6 3" xfId="20485"/>
    <cellStyle name="40 % - Accent5 2 7 2 2 7" xfId="7127"/>
    <cellStyle name="40 % - Accent5 2 7 2 2 7 2" xfId="13412"/>
    <cellStyle name="40 % - Accent5 2 7 2 2 7 2 2" xfId="27556"/>
    <cellStyle name="40 % - Accent5 2 7 2 2 7 3" xfId="21271"/>
    <cellStyle name="40 % - Accent5 2 7 2 2 8" xfId="7911"/>
    <cellStyle name="40 % - Accent5 2 7 2 2 8 2" xfId="14196"/>
    <cellStyle name="40 % - Accent5 2 7 2 2 8 2 2" xfId="28340"/>
    <cellStyle name="40 % - Accent5 2 7 2 2 8 3" xfId="22055"/>
    <cellStyle name="40 % - Accent5 2 7 2 2 9" xfId="8696"/>
    <cellStyle name="40 % - Accent5 2 7 2 2 9 2" xfId="22840"/>
    <cellStyle name="40 % - Accent5 2 7 2 3" xfId="1226"/>
    <cellStyle name="40 % - Accent5 2 7 2 3 2" xfId="9089"/>
    <cellStyle name="40 % - Accent5 2 7 2 3 2 2" xfId="23233"/>
    <cellStyle name="40 % - Accent5 2 7 2 3 3" xfId="2801"/>
    <cellStyle name="40 % - Accent5 2 7 2 3 3 2" xfId="16948"/>
    <cellStyle name="40 % - Accent5 2 7 2 3 4" xfId="15376"/>
    <cellStyle name="40 % - Accent5 2 7 2 4" xfId="3586"/>
    <cellStyle name="40 % - Accent5 2 7 2 4 2" xfId="9874"/>
    <cellStyle name="40 % - Accent5 2 7 2 4 2 2" xfId="24018"/>
    <cellStyle name="40 % - Accent5 2 7 2 4 3" xfId="17733"/>
    <cellStyle name="40 % - Accent5 2 7 2 5" xfId="4371"/>
    <cellStyle name="40 % - Accent5 2 7 2 5 2" xfId="10659"/>
    <cellStyle name="40 % - Accent5 2 7 2 5 2 2" xfId="24803"/>
    <cellStyle name="40 % - Accent5 2 7 2 5 3" xfId="18518"/>
    <cellStyle name="40 % - Accent5 2 7 2 6" xfId="5160"/>
    <cellStyle name="40 % - Accent5 2 7 2 6 2" xfId="11448"/>
    <cellStyle name="40 % - Accent5 2 7 2 6 2 2" xfId="25592"/>
    <cellStyle name="40 % - Accent5 2 7 2 6 3" xfId="19307"/>
    <cellStyle name="40 % - Accent5 2 7 2 7" xfId="5949"/>
    <cellStyle name="40 % - Accent5 2 7 2 7 2" xfId="12234"/>
    <cellStyle name="40 % - Accent5 2 7 2 7 2 2" xfId="26378"/>
    <cellStyle name="40 % - Accent5 2 7 2 7 3" xfId="20093"/>
    <cellStyle name="40 % - Accent5 2 7 2 8" xfId="6735"/>
    <cellStyle name="40 % - Accent5 2 7 2 8 2" xfId="13020"/>
    <cellStyle name="40 % - Accent5 2 7 2 8 2 2" xfId="27164"/>
    <cellStyle name="40 % - Accent5 2 7 2 8 3" xfId="20879"/>
    <cellStyle name="40 % - Accent5 2 7 2 9" xfId="7519"/>
    <cellStyle name="40 % - Accent5 2 7 2 9 2" xfId="13804"/>
    <cellStyle name="40 % - Accent5 2 7 2 9 2 2" xfId="27948"/>
    <cellStyle name="40 % - Accent5 2 7 2 9 3" xfId="21663"/>
    <cellStyle name="40 % - Accent5 2 7 3" xfId="632"/>
    <cellStyle name="40 % - Accent5 2 7 3 10" xfId="2212"/>
    <cellStyle name="40 % - Accent5 2 7 3 10 2" xfId="16359"/>
    <cellStyle name="40 % - Accent5 2 7 3 11" xfId="14787"/>
    <cellStyle name="40 % - Accent5 2 7 3 2" xfId="1422"/>
    <cellStyle name="40 % - Accent5 2 7 3 2 2" xfId="9285"/>
    <cellStyle name="40 % - Accent5 2 7 3 2 2 2" xfId="23429"/>
    <cellStyle name="40 % - Accent5 2 7 3 2 3" xfId="2997"/>
    <cellStyle name="40 % - Accent5 2 7 3 2 3 2" xfId="17144"/>
    <cellStyle name="40 % - Accent5 2 7 3 2 4" xfId="15572"/>
    <cellStyle name="40 % - Accent5 2 7 3 3" xfId="3782"/>
    <cellStyle name="40 % - Accent5 2 7 3 3 2" xfId="10070"/>
    <cellStyle name="40 % - Accent5 2 7 3 3 2 2" xfId="24214"/>
    <cellStyle name="40 % - Accent5 2 7 3 3 3" xfId="17929"/>
    <cellStyle name="40 % - Accent5 2 7 3 4" xfId="4567"/>
    <cellStyle name="40 % - Accent5 2 7 3 4 2" xfId="10855"/>
    <cellStyle name="40 % - Accent5 2 7 3 4 2 2" xfId="24999"/>
    <cellStyle name="40 % - Accent5 2 7 3 4 3" xfId="18714"/>
    <cellStyle name="40 % - Accent5 2 7 3 5" xfId="5356"/>
    <cellStyle name="40 % - Accent5 2 7 3 5 2" xfId="11644"/>
    <cellStyle name="40 % - Accent5 2 7 3 5 2 2" xfId="25788"/>
    <cellStyle name="40 % - Accent5 2 7 3 5 3" xfId="19503"/>
    <cellStyle name="40 % - Accent5 2 7 3 6" xfId="6145"/>
    <cellStyle name="40 % - Accent5 2 7 3 6 2" xfId="12430"/>
    <cellStyle name="40 % - Accent5 2 7 3 6 2 2" xfId="26574"/>
    <cellStyle name="40 % - Accent5 2 7 3 6 3" xfId="20289"/>
    <cellStyle name="40 % - Accent5 2 7 3 7" xfId="6931"/>
    <cellStyle name="40 % - Accent5 2 7 3 7 2" xfId="13216"/>
    <cellStyle name="40 % - Accent5 2 7 3 7 2 2" xfId="27360"/>
    <cellStyle name="40 % - Accent5 2 7 3 7 3" xfId="21075"/>
    <cellStyle name="40 % - Accent5 2 7 3 8" xfId="7715"/>
    <cellStyle name="40 % - Accent5 2 7 3 8 2" xfId="14000"/>
    <cellStyle name="40 % - Accent5 2 7 3 8 2 2" xfId="28144"/>
    <cellStyle name="40 % - Accent5 2 7 3 8 3" xfId="21859"/>
    <cellStyle name="40 % - Accent5 2 7 3 9" xfId="8500"/>
    <cellStyle name="40 % - Accent5 2 7 3 9 2" xfId="22644"/>
    <cellStyle name="40 % - Accent5 2 7 4" xfId="1030"/>
    <cellStyle name="40 % - Accent5 2 7 4 2" xfId="8893"/>
    <cellStyle name="40 % - Accent5 2 7 4 2 2" xfId="23037"/>
    <cellStyle name="40 % - Accent5 2 7 4 3" xfId="2605"/>
    <cellStyle name="40 % - Accent5 2 7 4 3 2" xfId="16752"/>
    <cellStyle name="40 % - Accent5 2 7 4 4" xfId="15180"/>
    <cellStyle name="40 % - Accent5 2 7 5" xfId="3390"/>
    <cellStyle name="40 % - Accent5 2 7 5 2" xfId="9678"/>
    <cellStyle name="40 % - Accent5 2 7 5 2 2" xfId="23822"/>
    <cellStyle name="40 % - Accent5 2 7 5 3" xfId="17537"/>
    <cellStyle name="40 % - Accent5 2 7 6" xfId="4175"/>
    <cellStyle name="40 % - Accent5 2 7 6 2" xfId="10463"/>
    <cellStyle name="40 % - Accent5 2 7 6 2 2" xfId="24607"/>
    <cellStyle name="40 % - Accent5 2 7 6 3" xfId="18322"/>
    <cellStyle name="40 % - Accent5 2 7 7" xfId="4964"/>
    <cellStyle name="40 % - Accent5 2 7 7 2" xfId="11252"/>
    <cellStyle name="40 % - Accent5 2 7 7 2 2" xfId="25396"/>
    <cellStyle name="40 % - Accent5 2 7 7 3" xfId="19111"/>
    <cellStyle name="40 % - Accent5 2 7 8" xfId="5753"/>
    <cellStyle name="40 % - Accent5 2 7 8 2" xfId="12038"/>
    <cellStyle name="40 % - Accent5 2 7 8 2 2" xfId="26182"/>
    <cellStyle name="40 % - Accent5 2 7 8 3" xfId="19897"/>
    <cellStyle name="40 % - Accent5 2 7 9" xfId="6539"/>
    <cellStyle name="40 % - Accent5 2 7 9 2" xfId="12824"/>
    <cellStyle name="40 % - Accent5 2 7 9 2 2" xfId="26968"/>
    <cellStyle name="40 % - Accent5 2 7 9 3" xfId="20683"/>
    <cellStyle name="40 % - Accent5 2 8" xfId="263"/>
    <cellStyle name="40 % - Accent5 2 8 10" xfId="7351"/>
    <cellStyle name="40 % - Accent5 2 8 10 2" xfId="13636"/>
    <cellStyle name="40 % - Accent5 2 8 10 2 2" xfId="27780"/>
    <cellStyle name="40 % - Accent5 2 8 10 3" xfId="21495"/>
    <cellStyle name="40 % - Accent5 2 8 11" xfId="8136"/>
    <cellStyle name="40 % - Accent5 2 8 11 2" xfId="22280"/>
    <cellStyle name="40 % - Accent5 2 8 12" xfId="1848"/>
    <cellStyle name="40 % - Accent5 2 8 12 2" xfId="15995"/>
    <cellStyle name="40 % - Accent5 2 8 13" xfId="14423"/>
    <cellStyle name="40 % - Accent5 2 8 2" xfId="459"/>
    <cellStyle name="40 % - Accent5 2 8 2 10" xfId="8332"/>
    <cellStyle name="40 % - Accent5 2 8 2 10 2" xfId="22476"/>
    <cellStyle name="40 % - Accent5 2 8 2 11" xfId="2044"/>
    <cellStyle name="40 % - Accent5 2 8 2 11 2" xfId="16191"/>
    <cellStyle name="40 % - Accent5 2 8 2 12" xfId="14619"/>
    <cellStyle name="40 % - Accent5 2 8 2 2" xfId="856"/>
    <cellStyle name="40 % - Accent5 2 8 2 2 10" xfId="2436"/>
    <cellStyle name="40 % - Accent5 2 8 2 2 10 2" xfId="16583"/>
    <cellStyle name="40 % - Accent5 2 8 2 2 11" xfId="15011"/>
    <cellStyle name="40 % - Accent5 2 8 2 2 2" xfId="1646"/>
    <cellStyle name="40 % - Accent5 2 8 2 2 2 2" xfId="9509"/>
    <cellStyle name="40 % - Accent5 2 8 2 2 2 2 2" xfId="23653"/>
    <cellStyle name="40 % - Accent5 2 8 2 2 2 3" xfId="3221"/>
    <cellStyle name="40 % - Accent5 2 8 2 2 2 3 2" xfId="17368"/>
    <cellStyle name="40 % - Accent5 2 8 2 2 2 4" xfId="15796"/>
    <cellStyle name="40 % - Accent5 2 8 2 2 3" xfId="4006"/>
    <cellStyle name="40 % - Accent5 2 8 2 2 3 2" xfId="10294"/>
    <cellStyle name="40 % - Accent5 2 8 2 2 3 2 2" xfId="24438"/>
    <cellStyle name="40 % - Accent5 2 8 2 2 3 3" xfId="18153"/>
    <cellStyle name="40 % - Accent5 2 8 2 2 4" xfId="4791"/>
    <cellStyle name="40 % - Accent5 2 8 2 2 4 2" xfId="11079"/>
    <cellStyle name="40 % - Accent5 2 8 2 2 4 2 2" xfId="25223"/>
    <cellStyle name="40 % - Accent5 2 8 2 2 4 3" xfId="18938"/>
    <cellStyle name="40 % - Accent5 2 8 2 2 5" xfId="5580"/>
    <cellStyle name="40 % - Accent5 2 8 2 2 5 2" xfId="11868"/>
    <cellStyle name="40 % - Accent5 2 8 2 2 5 2 2" xfId="26012"/>
    <cellStyle name="40 % - Accent5 2 8 2 2 5 3" xfId="19727"/>
    <cellStyle name="40 % - Accent5 2 8 2 2 6" xfId="6369"/>
    <cellStyle name="40 % - Accent5 2 8 2 2 6 2" xfId="12654"/>
    <cellStyle name="40 % - Accent5 2 8 2 2 6 2 2" xfId="26798"/>
    <cellStyle name="40 % - Accent5 2 8 2 2 6 3" xfId="20513"/>
    <cellStyle name="40 % - Accent5 2 8 2 2 7" xfId="7155"/>
    <cellStyle name="40 % - Accent5 2 8 2 2 7 2" xfId="13440"/>
    <cellStyle name="40 % - Accent5 2 8 2 2 7 2 2" xfId="27584"/>
    <cellStyle name="40 % - Accent5 2 8 2 2 7 3" xfId="21299"/>
    <cellStyle name="40 % - Accent5 2 8 2 2 8" xfId="7939"/>
    <cellStyle name="40 % - Accent5 2 8 2 2 8 2" xfId="14224"/>
    <cellStyle name="40 % - Accent5 2 8 2 2 8 2 2" xfId="28368"/>
    <cellStyle name="40 % - Accent5 2 8 2 2 8 3" xfId="22083"/>
    <cellStyle name="40 % - Accent5 2 8 2 2 9" xfId="8724"/>
    <cellStyle name="40 % - Accent5 2 8 2 2 9 2" xfId="22868"/>
    <cellStyle name="40 % - Accent5 2 8 2 3" xfId="1254"/>
    <cellStyle name="40 % - Accent5 2 8 2 3 2" xfId="9117"/>
    <cellStyle name="40 % - Accent5 2 8 2 3 2 2" xfId="23261"/>
    <cellStyle name="40 % - Accent5 2 8 2 3 3" xfId="2829"/>
    <cellStyle name="40 % - Accent5 2 8 2 3 3 2" xfId="16976"/>
    <cellStyle name="40 % - Accent5 2 8 2 3 4" xfId="15404"/>
    <cellStyle name="40 % - Accent5 2 8 2 4" xfId="3614"/>
    <cellStyle name="40 % - Accent5 2 8 2 4 2" xfId="9902"/>
    <cellStyle name="40 % - Accent5 2 8 2 4 2 2" xfId="24046"/>
    <cellStyle name="40 % - Accent5 2 8 2 4 3" xfId="17761"/>
    <cellStyle name="40 % - Accent5 2 8 2 5" xfId="4399"/>
    <cellStyle name="40 % - Accent5 2 8 2 5 2" xfId="10687"/>
    <cellStyle name="40 % - Accent5 2 8 2 5 2 2" xfId="24831"/>
    <cellStyle name="40 % - Accent5 2 8 2 5 3" xfId="18546"/>
    <cellStyle name="40 % - Accent5 2 8 2 6" xfId="5188"/>
    <cellStyle name="40 % - Accent5 2 8 2 6 2" xfId="11476"/>
    <cellStyle name="40 % - Accent5 2 8 2 6 2 2" xfId="25620"/>
    <cellStyle name="40 % - Accent5 2 8 2 6 3" xfId="19335"/>
    <cellStyle name="40 % - Accent5 2 8 2 7" xfId="5977"/>
    <cellStyle name="40 % - Accent5 2 8 2 7 2" xfId="12262"/>
    <cellStyle name="40 % - Accent5 2 8 2 7 2 2" xfId="26406"/>
    <cellStyle name="40 % - Accent5 2 8 2 7 3" xfId="20121"/>
    <cellStyle name="40 % - Accent5 2 8 2 8" xfId="6763"/>
    <cellStyle name="40 % - Accent5 2 8 2 8 2" xfId="13048"/>
    <cellStyle name="40 % - Accent5 2 8 2 8 2 2" xfId="27192"/>
    <cellStyle name="40 % - Accent5 2 8 2 8 3" xfId="20907"/>
    <cellStyle name="40 % - Accent5 2 8 2 9" xfId="7547"/>
    <cellStyle name="40 % - Accent5 2 8 2 9 2" xfId="13832"/>
    <cellStyle name="40 % - Accent5 2 8 2 9 2 2" xfId="27976"/>
    <cellStyle name="40 % - Accent5 2 8 2 9 3" xfId="21691"/>
    <cellStyle name="40 % - Accent5 2 8 3" xfId="660"/>
    <cellStyle name="40 % - Accent5 2 8 3 10" xfId="2240"/>
    <cellStyle name="40 % - Accent5 2 8 3 10 2" xfId="16387"/>
    <cellStyle name="40 % - Accent5 2 8 3 11" xfId="14815"/>
    <cellStyle name="40 % - Accent5 2 8 3 2" xfId="1450"/>
    <cellStyle name="40 % - Accent5 2 8 3 2 2" xfId="9313"/>
    <cellStyle name="40 % - Accent5 2 8 3 2 2 2" xfId="23457"/>
    <cellStyle name="40 % - Accent5 2 8 3 2 3" xfId="3025"/>
    <cellStyle name="40 % - Accent5 2 8 3 2 3 2" xfId="17172"/>
    <cellStyle name="40 % - Accent5 2 8 3 2 4" xfId="15600"/>
    <cellStyle name="40 % - Accent5 2 8 3 3" xfId="3810"/>
    <cellStyle name="40 % - Accent5 2 8 3 3 2" xfId="10098"/>
    <cellStyle name="40 % - Accent5 2 8 3 3 2 2" xfId="24242"/>
    <cellStyle name="40 % - Accent5 2 8 3 3 3" xfId="17957"/>
    <cellStyle name="40 % - Accent5 2 8 3 4" xfId="4595"/>
    <cellStyle name="40 % - Accent5 2 8 3 4 2" xfId="10883"/>
    <cellStyle name="40 % - Accent5 2 8 3 4 2 2" xfId="25027"/>
    <cellStyle name="40 % - Accent5 2 8 3 4 3" xfId="18742"/>
    <cellStyle name="40 % - Accent5 2 8 3 5" xfId="5384"/>
    <cellStyle name="40 % - Accent5 2 8 3 5 2" xfId="11672"/>
    <cellStyle name="40 % - Accent5 2 8 3 5 2 2" xfId="25816"/>
    <cellStyle name="40 % - Accent5 2 8 3 5 3" xfId="19531"/>
    <cellStyle name="40 % - Accent5 2 8 3 6" xfId="6173"/>
    <cellStyle name="40 % - Accent5 2 8 3 6 2" xfId="12458"/>
    <cellStyle name="40 % - Accent5 2 8 3 6 2 2" xfId="26602"/>
    <cellStyle name="40 % - Accent5 2 8 3 6 3" xfId="20317"/>
    <cellStyle name="40 % - Accent5 2 8 3 7" xfId="6959"/>
    <cellStyle name="40 % - Accent5 2 8 3 7 2" xfId="13244"/>
    <cellStyle name="40 % - Accent5 2 8 3 7 2 2" xfId="27388"/>
    <cellStyle name="40 % - Accent5 2 8 3 7 3" xfId="21103"/>
    <cellStyle name="40 % - Accent5 2 8 3 8" xfId="7743"/>
    <cellStyle name="40 % - Accent5 2 8 3 8 2" xfId="14028"/>
    <cellStyle name="40 % - Accent5 2 8 3 8 2 2" xfId="28172"/>
    <cellStyle name="40 % - Accent5 2 8 3 8 3" xfId="21887"/>
    <cellStyle name="40 % - Accent5 2 8 3 9" xfId="8528"/>
    <cellStyle name="40 % - Accent5 2 8 3 9 2" xfId="22672"/>
    <cellStyle name="40 % - Accent5 2 8 4" xfId="1058"/>
    <cellStyle name="40 % - Accent5 2 8 4 2" xfId="8921"/>
    <cellStyle name="40 % - Accent5 2 8 4 2 2" xfId="23065"/>
    <cellStyle name="40 % - Accent5 2 8 4 3" xfId="2633"/>
    <cellStyle name="40 % - Accent5 2 8 4 3 2" xfId="16780"/>
    <cellStyle name="40 % - Accent5 2 8 4 4" xfId="15208"/>
    <cellStyle name="40 % - Accent5 2 8 5" xfId="3418"/>
    <cellStyle name="40 % - Accent5 2 8 5 2" xfId="9706"/>
    <cellStyle name="40 % - Accent5 2 8 5 2 2" xfId="23850"/>
    <cellStyle name="40 % - Accent5 2 8 5 3" xfId="17565"/>
    <cellStyle name="40 % - Accent5 2 8 6" xfId="4203"/>
    <cellStyle name="40 % - Accent5 2 8 6 2" xfId="10491"/>
    <cellStyle name="40 % - Accent5 2 8 6 2 2" xfId="24635"/>
    <cellStyle name="40 % - Accent5 2 8 6 3" xfId="18350"/>
    <cellStyle name="40 % - Accent5 2 8 7" xfId="4992"/>
    <cellStyle name="40 % - Accent5 2 8 7 2" xfId="11280"/>
    <cellStyle name="40 % - Accent5 2 8 7 2 2" xfId="25424"/>
    <cellStyle name="40 % - Accent5 2 8 7 3" xfId="19139"/>
    <cellStyle name="40 % - Accent5 2 8 8" xfId="5781"/>
    <cellStyle name="40 % - Accent5 2 8 8 2" xfId="12066"/>
    <cellStyle name="40 % - Accent5 2 8 8 2 2" xfId="26210"/>
    <cellStyle name="40 % - Accent5 2 8 8 3" xfId="19925"/>
    <cellStyle name="40 % - Accent5 2 8 9" xfId="6567"/>
    <cellStyle name="40 % - Accent5 2 8 9 2" xfId="12852"/>
    <cellStyle name="40 % - Accent5 2 8 9 2 2" xfId="26996"/>
    <cellStyle name="40 % - Accent5 2 8 9 3" xfId="20711"/>
    <cellStyle name="40 % - Accent5 2 9" xfId="291"/>
    <cellStyle name="40 % - Accent5 2 9 10" xfId="8164"/>
    <cellStyle name="40 % - Accent5 2 9 10 2" xfId="22308"/>
    <cellStyle name="40 % - Accent5 2 9 11" xfId="1876"/>
    <cellStyle name="40 % - Accent5 2 9 11 2" xfId="16023"/>
    <cellStyle name="40 % - Accent5 2 9 12" xfId="14451"/>
    <cellStyle name="40 % - Accent5 2 9 2" xfId="688"/>
    <cellStyle name="40 % - Accent5 2 9 2 10" xfId="2268"/>
    <cellStyle name="40 % - Accent5 2 9 2 10 2" xfId="16415"/>
    <cellStyle name="40 % - Accent5 2 9 2 11" xfId="14843"/>
    <cellStyle name="40 % - Accent5 2 9 2 2" xfId="1478"/>
    <cellStyle name="40 % - Accent5 2 9 2 2 2" xfId="9341"/>
    <cellStyle name="40 % - Accent5 2 9 2 2 2 2" xfId="23485"/>
    <cellStyle name="40 % - Accent5 2 9 2 2 3" xfId="3053"/>
    <cellStyle name="40 % - Accent5 2 9 2 2 3 2" xfId="17200"/>
    <cellStyle name="40 % - Accent5 2 9 2 2 4" xfId="15628"/>
    <cellStyle name="40 % - Accent5 2 9 2 3" xfId="3838"/>
    <cellStyle name="40 % - Accent5 2 9 2 3 2" xfId="10126"/>
    <cellStyle name="40 % - Accent5 2 9 2 3 2 2" xfId="24270"/>
    <cellStyle name="40 % - Accent5 2 9 2 3 3" xfId="17985"/>
    <cellStyle name="40 % - Accent5 2 9 2 4" xfId="4623"/>
    <cellStyle name="40 % - Accent5 2 9 2 4 2" xfId="10911"/>
    <cellStyle name="40 % - Accent5 2 9 2 4 2 2" xfId="25055"/>
    <cellStyle name="40 % - Accent5 2 9 2 4 3" xfId="18770"/>
    <cellStyle name="40 % - Accent5 2 9 2 5" xfId="5412"/>
    <cellStyle name="40 % - Accent5 2 9 2 5 2" xfId="11700"/>
    <cellStyle name="40 % - Accent5 2 9 2 5 2 2" xfId="25844"/>
    <cellStyle name="40 % - Accent5 2 9 2 5 3" xfId="19559"/>
    <cellStyle name="40 % - Accent5 2 9 2 6" xfId="6201"/>
    <cellStyle name="40 % - Accent5 2 9 2 6 2" xfId="12486"/>
    <cellStyle name="40 % - Accent5 2 9 2 6 2 2" xfId="26630"/>
    <cellStyle name="40 % - Accent5 2 9 2 6 3" xfId="20345"/>
    <cellStyle name="40 % - Accent5 2 9 2 7" xfId="6987"/>
    <cellStyle name="40 % - Accent5 2 9 2 7 2" xfId="13272"/>
    <cellStyle name="40 % - Accent5 2 9 2 7 2 2" xfId="27416"/>
    <cellStyle name="40 % - Accent5 2 9 2 7 3" xfId="21131"/>
    <cellStyle name="40 % - Accent5 2 9 2 8" xfId="7771"/>
    <cellStyle name="40 % - Accent5 2 9 2 8 2" xfId="14056"/>
    <cellStyle name="40 % - Accent5 2 9 2 8 2 2" xfId="28200"/>
    <cellStyle name="40 % - Accent5 2 9 2 8 3" xfId="21915"/>
    <cellStyle name="40 % - Accent5 2 9 2 9" xfId="8556"/>
    <cellStyle name="40 % - Accent5 2 9 2 9 2" xfId="22700"/>
    <cellStyle name="40 % - Accent5 2 9 3" xfId="1086"/>
    <cellStyle name="40 % - Accent5 2 9 3 2" xfId="8949"/>
    <cellStyle name="40 % - Accent5 2 9 3 2 2" xfId="23093"/>
    <cellStyle name="40 % - Accent5 2 9 3 3" xfId="2661"/>
    <cellStyle name="40 % - Accent5 2 9 3 3 2" xfId="16808"/>
    <cellStyle name="40 % - Accent5 2 9 3 4" xfId="15236"/>
    <cellStyle name="40 % - Accent5 2 9 4" xfId="3446"/>
    <cellStyle name="40 % - Accent5 2 9 4 2" xfId="9734"/>
    <cellStyle name="40 % - Accent5 2 9 4 2 2" xfId="23878"/>
    <cellStyle name="40 % - Accent5 2 9 4 3" xfId="17593"/>
    <cellStyle name="40 % - Accent5 2 9 5" xfId="4231"/>
    <cellStyle name="40 % - Accent5 2 9 5 2" xfId="10519"/>
    <cellStyle name="40 % - Accent5 2 9 5 2 2" xfId="24663"/>
    <cellStyle name="40 % - Accent5 2 9 5 3" xfId="18378"/>
    <cellStyle name="40 % - Accent5 2 9 6" xfId="5020"/>
    <cellStyle name="40 % - Accent5 2 9 6 2" xfId="11308"/>
    <cellStyle name="40 % - Accent5 2 9 6 2 2" xfId="25452"/>
    <cellStyle name="40 % - Accent5 2 9 6 3" xfId="19167"/>
    <cellStyle name="40 % - Accent5 2 9 7" xfId="5809"/>
    <cellStyle name="40 % - Accent5 2 9 7 2" xfId="12094"/>
    <cellStyle name="40 % - Accent5 2 9 7 2 2" xfId="26238"/>
    <cellStyle name="40 % - Accent5 2 9 7 3" xfId="19953"/>
    <cellStyle name="40 % - Accent5 2 9 8" xfId="6595"/>
    <cellStyle name="40 % - Accent5 2 9 8 2" xfId="12880"/>
    <cellStyle name="40 % - Accent5 2 9 8 2 2" xfId="27024"/>
    <cellStyle name="40 % - Accent5 2 9 8 3" xfId="20739"/>
    <cellStyle name="40 % - Accent5 2 9 9" xfId="7379"/>
    <cellStyle name="40 % - Accent5 2 9 9 2" xfId="13664"/>
    <cellStyle name="40 % - Accent5 2 9 9 2 2" xfId="27808"/>
    <cellStyle name="40 % - Accent5 2 9 9 3" xfId="21523"/>
    <cellStyle name="40 % - Accent6" xfId="23" builtinId="51" customBuiltin="1"/>
    <cellStyle name="40 % - Accent6 2" xfId="24"/>
    <cellStyle name="40 % - Accent6 2 10" xfId="493"/>
    <cellStyle name="40 % - Accent6 2 10 10" xfId="2073"/>
    <cellStyle name="40 % - Accent6 2 10 10 2" xfId="16220"/>
    <cellStyle name="40 % - Accent6 2 10 11" xfId="14648"/>
    <cellStyle name="40 % - Accent6 2 10 2" xfId="1283"/>
    <cellStyle name="40 % - Accent6 2 10 2 2" xfId="9146"/>
    <cellStyle name="40 % - Accent6 2 10 2 2 2" xfId="23290"/>
    <cellStyle name="40 % - Accent6 2 10 2 3" xfId="2858"/>
    <cellStyle name="40 % - Accent6 2 10 2 3 2" xfId="17005"/>
    <cellStyle name="40 % - Accent6 2 10 2 4" xfId="15433"/>
    <cellStyle name="40 % - Accent6 2 10 3" xfId="3643"/>
    <cellStyle name="40 % - Accent6 2 10 3 2" xfId="9931"/>
    <cellStyle name="40 % - Accent6 2 10 3 2 2" xfId="24075"/>
    <cellStyle name="40 % - Accent6 2 10 3 3" xfId="17790"/>
    <cellStyle name="40 % - Accent6 2 10 4" xfId="4428"/>
    <cellStyle name="40 % - Accent6 2 10 4 2" xfId="10716"/>
    <cellStyle name="40 % - Accent6 2 10 4 2 2" xfId="24860"/>
    <cellStyle name="40 % - Accent6 2 10 4 3" xfId="18575"/>
    <cellStyle name="40 % - Accent6 2 10 5" xfId="5217"/>
    <cellStyle name="40 % - Accent6 2 10 5 2" xfId="11505"/>
    <cellStyle name="40 % - Accent6 2 10 5 2 2" xfId="25649"/>
    <cellStyle name="40 % - Accent6 2 10 5 3" xfId="19364"/>
    <cellStyle name="40 % - Accent6 2 10 6" xfId="6006"/>
    <cellStyle name="40 % - Accent6 2 10 6 2" xfId="12291"/>
    <cellStyle name="40 % - Accent6 2 10 6 2 2" xfId="26435"/>
    <cellStyle name="40 % - Accent6 2 10 6 3" xfId="20150"/>
    <cellStyle name="40 % - Accent6 2 10 7" xfId="6792"/>
    <cellStyle name="40 % - Accent6 2 10 7 2" xfId="13077"/>
    <cellStyle name="40 % - Accent6 2 10 7 2 2" xfId="27221"/>
    <cellStyle name="40 % - Accent6 2 10 7 3" xfId="20936"/>
    <cellStyle name="40 % - Accent6 2 10 8" xfId="7576"/>
    <cellStyle name="40 % - Accent6 2 10 8 2" xfId="13861"/>
    <cellStyle name="40 % - Accent6 2 10 8 2 2" xfId="28005"/>
    <cellStyle name="40 % - Accent6 2 10 8 3" xfId="21720"/>
    <cellStyle name="40 % - Accent6 2 10 9" xfId="8361"/>
    <cellStyle name="40 % - Accent6 2 10 9 2" xfId="22505"/>
    <cellStyle name="40 % - Accent6 2 11" xfId="891"/>
    <cellStyle name="40 % - Accent6 2 11 2" xfId="8754"/>
    <cellStyle name="40 % - Accent6 2 11 2 2" xfId="22898"/>
    <cellStyle name="40 % - Accent6 2 11 3" xfId="2466"/>
    <cellStyle name="40 % - Accent6 2 11 3 2" xfId="16613"/>
    <cellStyle name="40 % - Accent6 2 11 4" xfId="15041"/>
    <cellStyle name="40 % - Accent6 2 12" xfId="3251"/>
    <cellStyle name="40 % - Accent6 2 12 2" xfId="9539"/>
    <cellStyle name="40 % - Accent6 2 12 2 2" xfId="23683"/>
    <cellStyle name="40 % - Accent6 2 12 3" xfId="17398"/>
    <cellStyle name="40 % - Accent6 2 13" xfId="4036"/>
    <cellStyle name="40 % - Accent6 2 13 2" xfId="10324"/>
    <cellStyle name="40 % - Accent6 2 13 2 2" xfId="24468"/>
    <cellStyle name="40 % - Accent6 2 13 3" xfId="18183"/>
    <cellStyle name="40 % - Accent6 2 14" xfId="4825"/>
    <cellStyle name="40 % - Accent6 2 14 2" xfId="11113"/>
    <cellStyle name="40 % - Accent6 2 14 2 2" xfId="25257"/>
    <cellStyle name="40 % - Accent6 2 14 3" xfId="18972"/>
    <cellStyle name="40 % - Accent6 2 15" xfId="5614"/>
    <cellStyle name="40 % - Accent6 2 15 2" xfId="11899"/>
    <cellStyle name="40 % - Accent6 2 15 2 2" xfId="26043"/>
    <cellStyle name="40 % - Accent6 2 15 3" xfId="19758"/>
    <cellStyle name="40 % - Accent6 2 16" xfId="6400"/>
    <cellStyle name="40 % - Accent6 2 16 2" xfId="12685"/>
    <cellStyle name="40 % - Accent6 2 16 2 2" xfId="26829"/>
    <cellStyle name="40 % - Accent6 2 16 3" xfId="20544"/>
    <cellStyle name="40 % - Accent6 2 17" xfId="7184"/>
    <cellStyle name="40 % - Accent6 2 17 2" xfId="13469"/>
    <cellStyle name="40 % - Accent6 2 17 2 2" xfId="27613"/>
    <cellStyle name="40 % - Accent6 2 17 3" xfId="21328"/>
    <cellStyle name="40 % - Accent6 2 18" xfId="7969"/>
    <cellStyle name="40 % - Accent6 2 18 2" xfId="22113"/>
    <cellStyle name="40 % - Accent6 2 19" xfId="1681"/>
    <cellStyle name="40 % - Accent6 2 19 2" xfId="15828"/>
    <cellStyle name="40 % - Accent6 2 2" xfId="107"/>
    <cellStyle name="40 % - Accent6 2 2 10" xfId="905"/>
    <cellStyle name="40 % - Accent6 2 2 10 2" xfId="8768"/>
    <cellStyle name="40 % - Accent6 2 2 10 2 2" xfId="22912"/>
    <cellStyle name="40 % - Accent6 2 2 10 3" xfId="2480"/>
    <cellStyle name="40 % - Accent6 2 2 10 3 2" xfId="16627"/>
    <cellStyle name="40 % - Accent6 2 2 10 4" xfId="15055"/>
    <cellStyle name="40 % - Accent6 2 2 11" xfId="3265"/>
    <cellStyle name="40 % - Accent6 2 2 11 2" xfId="9553"/>
    <cellStyle name="40 % - Accent6 2 2 11 2 2" xfId="23697"/>
    <cellStyle name="40 % - Accent6 2 2 11 3" xfId="17412"/>
    <cellStyle name="40 % - Accent6 2 2 12" xfId="4050"/>
    <cellStyle name="40 % - Accent6 2 2 12 2" xfId="10338"/>
    <cellStyle name="40 % - Accent6 2 2 12 2 2" xfId="24482"/>
    <cellStyle name="40 % - Accent6 2 2 12 3" xfId="18197"/>
    <cellStyle name="40 % - Accent6 2 2 13" xfId="4839"/>
    <cellStyle name="40 % - Accent6 2 2 13 2" xfId="11127"/>
    <cellStyle name="40 % - Accent6 2 2 13 2 2" xfId="25271"/>
    <cellStyle name="40 % - Accent6 2 2 13 3" xfId="18986"/>
    <cellStyle name="40 % - Accent6 2 2 14" xfId="5628"/>
    <cellStyle name="40 % - Accent6 2 2 14 2" xfId="11913"/>
    <cellStyle name="40 % - Accent6 2 2 14 2 2" xfId="26057"/>
    <cellStyle name="40 % - Accent6 2 2 14 3" xfId="19772"/>
    <cellStyle name="40 % - Accent6 2 2 15" xfId="6414"/>
    <cellStyle name="40 % - Accent6 2 2 15 2" xfId="12699"/>
    <cellStyle name="40 % - Accent6 2 2 15 2 2" xfId="26843"/>
    <cellStyle name="40 % - Accent6 2 2 15 3" xfId="20558"/>
    <cellStyle name="40 % - Accent6 2 2 16" xfId="7198"/>
    <cellStyle name="40 % - Accent6 2 2 16 2" xfId="13483"/>
    <cellStyle name="40 % - Accent6 2 2 16 2 2" xfId="27627"/>
    <cellStyle name="40 % - Accent6 2 2 16 3" xfId="21342"/>
    <cellStyle name="40 % - Accent6 2 2 17" xfId="7983"/>
    <cellStyle name="40 % - Accent6 2 2 17 2" xfId="22127"/>
    <cellStyle name="40 % - Accent6 2 2 18" xfId="1695"/>
    <cellStyle name="40 % - Accent6 2 2 18 2" xfId="15842"/>
    <cellStyle name="40 % - Accent6 2 2 19" xfId="14270"/>
    <cellStyle name="40 % - Accent6 2 2 2" xfId="138"/>
    <cellStyle name="40 % - Accent6 2 2 2 10" xfId="7226"/>
    <cellStyle name="40 % - Accent6 2 2 2 10 2" xfId="13511"/>
    <cellStyle name="40 % - Accent6 2 2 2 10 2 2" xfId="27655"/>
    <cellStyle name="40 % - Accent6 2 2 2 10 3" xfId="21370"/>
    <cellStyle name="40 % - Accent6 2 2 2 11" xfId="8011"/>
    <cellStyle name="40 % - Accent6 2 2 2 11 2" xfId="22155"/>
    <cellStyle name="40 % - Accent6 2 2 2 12" xfId="1723"/>
    <cellStyle name="40 % - Accent6 2 2 2 12 2" xfId="15870"/>
    <cellStyle name="40 % - Accent6 2 2 2 13" xfId="14298"/>
    <cellStyle name="40 % - Accent6 2 2 2 2" xfId="334"/>
    <cellStyle name="40 % - Accent6 2 2 2 2 10" xfId="8207"/>
    <cellStyle name="40 % - Accent6 2 2 2 2 10 2" xfId="22351"/>
    <cellStyle name="40 % - Accent6 2 2 2 2 11" xfId="1919"/>
    <cellStyle name="40 % - Accent6 2 2 2 2 11 2" xfId="16066"/>
    <cellStyle name="40 % - Accent6 2 2 2 2 12" xfId="14494"/>
    <cellStyle name="40 % - Accent6 2 2 2 2 2" xfId="731"/>
    <cellStyle name="40 % - Accent6 2 2 2 2 2 10" xfId="2311"/>
    <cellStyle name="40 % - Accent6 2 2 2 2 2 10 2" xfId="16458"/>
    <cellStyle name="40 % - Accent6 2 2 2 2 2 11" xfId="14886"/>
    <cellStyle name="40 % - Accent6 2 2 2 2 2 2" xfId="1521"/>
    <cellStyle name="40 % - Accent6 2 2 2 2 2 2 2" xfId="9384"/>
    <cellStyle name="40 % - Accent6 2 2 2 2 2 2 2 2" xfId="23528"/>
    <cellStyle name="40 % - Accent6 2 2 2 2 2 2 3" xfId="3096"/>
    <cellStyle name="40 % - Accent6 2 2 2 2 2 2 3 2" xfId="17243"/>
    <cellStyle name="40 % - Accent6 2 2 2 2 2 2 4" xfId="15671"/>
    <cellStyle name="40 % - Accent6 2 2 2 2 2 3" xfId="3881"/>
    <cellStyle name="40 % - Accent6 2 2 2 2 2 3 2" xfId="10169"/>
    <cellStyle name="40 % - Accent6 2 2 2 2 2 3 2 2" xfId="24313"/>
    <cellStyle name="40 % - Accent6 2 2 2 2 2 3 3" xfId="18028"/>
    <cellStyle name="40 % - Accent6 2 2 2 2 2 4" xfId="4666"/>
    <cellStyle name="40 % - Accent6 2 2 2 2 2 4 2" xfId="10954"/>
    <cellStyle name="40 % - Accent6 2 2 2 2 2 4 2 2" xfId="25098"/>
    <cellStyle name="40 % - Accent6 2 2 2 2 2 4 3" xfId="18813"/>
    <cellStyle name="40 % - Accent6 2 2 2 2 2 5" xfId="5455"/>
    <cellStyle name="40 % - Accent6 2 2 2 2 2 5 2" xfId="11743"/>
    <cellStyle name="40 % - Accent6 2 2 2 2 2 5 2 2" xfId="25887"/>
    <cellStyle name="40 % - Accent6 2 2 2 2 2 5 3" xfId="19602"/>
    <cellStyle name="40 % - Accent6 2 2 2 2 2 6" xfId="6244"/>
    <cellStyle name="40 % - Accent6 2 2 2 2 2 6 2" xfId="12529"/>
    <cellStyle name="40 % - Accent6 2 2 2 2 2 6 2 2" xfId="26673"/>
    <cellStyle name="40 % - Accent6 2 2 2 2 2 6 3" xfId="20388"/>
    <cellStyle name="40 % - Accent6 2 2 2 2 2 7" xfId="7030"/>
    <cellStyle name="40 % - Accent6 2 2 2 2 2 7 2" xfId="13315"/>
    <cellStyle name="40 % - Accent6 2 2 2 2 2 7 2 2" xfId="27459"/>
    <cellStyle name="40 % - Accent6 2 2 2 2 2 7 3" xfId="21174"/>
    <cellStyle name="40 % - Accent6 2 2 2 2 2 8" xfId="7814"/>
    <cellStyle name="40 % - Accent6 2 2 2 2 2 8 2" xfId="14099"/>
    <cellStyle name="40 % - Accent6 2 2 2 2 2 8 2 2" xfId="28243"/>
    <cellStyle name="40 % - Accent6 2 2 2 2 2 8 3" xfId="21958"/>
    <cellStyle name="40 % - Accent6 2 2 2 2 2 9" xfId="8599"/>
    <cellStyle name="40 % - Accent6 2 2 2 2 2 9 2" xfId="22743"/>
    <cellStyle name="40 % - Accent6 2 2 2 2 3" xfId="1129"/>
    <cellStyle name="40 % - Accent6 2 2 2 2 3 2" xfId="8992"/>
    <cellStyle name="40 % - Accent6 2 2 2 2 3 2 2" xfId="23136"/>
    <cellStyle name="40 % - Accent6 2 2 2 2 3 3" xfId="2704"/>
    <cellStyle name="40 % - Accent6 2 2 2 2 3 3 2" xfId="16851"/>
    <cellStyle name="40 % - Accent6 2 2 2 2 3 4" xfId="15279"/>
    <cellStyle name="40 % - Accent6 2 2 2 2 4" xfId="3489"/>
    <cellStyle name="40 % - Accent6 2 2 2 2 4 2" xfId="9777"/>
    <cellStyle name="40 % - Accent6 2 2 2 2 4 2 2" xfId="23921"/>
    <cellStyle name="40 % - Accent6 2 2 2 2 4 3" xfId="17636"/>
    <cellStyle name="40 % - Accent6 2 2 2 2 5" xfId="4274"/>
    <cellStyle name="40 % - Accent6 2 2 2 2 5 2" xfId="10562"/>
    <cellStyle name="40 % - Accent6 2 2 2 2 5 2 2" xfId="24706"/>
    <cellStyle name="40 % - Accent6 2 2 2 2 5 3" xfId="18421"/>
    <cellStyle name="40 % - Accent6 2 2 2 2 6" xfId="5063"/>
    <cellStyle name="40 % - Accent6 2 2 2 2 6 2" xfId="11351"/>
    <cellStyle name="40 % - Accent6 2 2 2 2 6 2 2" xfId="25495"/>
    <cellStyle name="40 % - Accent6 2 2 2 2 6 3" xfId="19210"/>
    <cellStyle name="40 % - Accent6 2 2 2 2 7" xfId="5852"/>
    <cellStyle name="40 % - Accent6 2 2 2 2 7 2" xfId="12137"/>
    <cellStyle name="40 % - Accent6 2 2 2 2 7 2 2" xfId="26281"/>
    <cellStyle name="40 % - Accent6 2 2 2 2 7 3" xfId="19996"/>
    <cellStyle name="40 % - Accent6 2 2 2 2 8" xfId="6638"/>
    <cellStyle name="40 % - Accent6 2 2 2 2 8 2" xfId="12923"/>
    <cellStyle name="40 % - Accent6 2 2 2 2 8 2 2" xfId="27067"/>
    <cellStyle name="40 % - Accent6 2 2 2 2 8 3" xfId="20782"/>
    <cellStyle name="40 % - Accent6 2 2 2 2 9" xfId="7422"/>
    <cellStyle name="40 % - Accent6 2 2 2 2 9 2" xfId="13707"/>
    <cellStyle name="40 % - Accent6 2 2 2 2 9 2 2" xfId="27851"/>
    <cellStyle name="40 % - Accent6 2 2 2 2 9 3" xfId="21566"/>
    <cellStyle name="40 % - Accent6 2 2 2 3" xfId="535"/>
    <cellStyle name="40 % - Accent6 2 2 2 3 10" xfId="2115"/>
    <cellStyle name="40 % - Accent6 2 2 2 3 10 2" xfId="16262"/>
    <cellStyle name="40 % - Accent6 2 2 2 3 11" xfId="14690"/>
    <cellStyle name="40 % - Accent6 2 2 2 3 2" xfId="1325"/>
    <cellStyle name="40 % - Accent6 2 2 2 3 2 2" xfId="9188"/>
    <cellStyle name="40 % - Accent6 2 2 2 3 2 2 2" xfId="23332"/>
    <cellStyle name="40 % - Accent6 2 2 2 3 2 3" xfId="2900"/>
    <cellStyle name="40 % - Accent6 2 2 2 3 2 3 2" xfId="17047"/>
    <cellStyle name="40 % - Accent6 2 2 2 3 2 4" xfId="15475"/>
    <cellStyle name="40 % - Accent6 2 2 2 3 3" xfId="3685"/>
    <cellStyle name="40 % - Accent6 2 2 2 3 3 2" xfId="9973"/>
    <cellStyle name="40 % - Accent6 2 2 2 3 3 2 2" xfId="24117"/>
    <cellStyle name="40 % - Accent6 2 2 2 3 3 3" xfId="17832"/>
    <cellStyle name="40 % - Accent6 2 2 2 3 4" xfId="4470"/>
    <cellStyle name="40 % - Accent6 2 2 2 3 4 2" xfId="10758"/>
    <cellStyle name="40 % - Accent6 2 2 2 3 4 2 2" xfId="24902"/>
    <cellStyle name="40 % - Accent6 2 2 2 3 4 3" xfId="18617"/>
    <cellStyle name="40 % - Accent6 2 2 2 3 5" xfId="5259"/>
    <cellStyle name="40 % - Accent6 2 2 2 3 5 2" xfId="11547"/>
    <cellStyle name="40 % - Accent6 2 2 2 3 5 2 2" xfId="25691"/>
    <cellStyle name="40 % - Accent6 2 2 2 3 5 3" xfId="19406"/>
    <cellStyle name="40 % - Accent6 2 2 2 3 6" xfId="6048"/>
    <cellStyle name="40 % - Accent6 2 2 2 3 6 2" xfId="12333"/>
    <cellStyle name="40 % - Accent6 2 2 2 3 6 2 2" xfId="26477"/>
    <cellStyle name="40 % - Accent6 2 2 2 3 6 3" xfId="20192"/>
    <cellStyle name="40 % - Accent6 2 2 2 3 7" xfId="6834"/>
    <cellStyle name="40 % - Accent6 2 2 2 3 7 2" xfId="13119"/>
    <cellStyle name="40 % - Accent6 2 2 2 3 7 2 2" xfId="27263"/>
    <cellStyle name="40 % - Accent6 2 2 2 3 7 3" xfId="20978"/>
    <cellStyle name="40 % - Accent6 2 2 2 3 8" xfId="7618"/>
    <cellStyle name="40 % - Accent6 2 2 2 3 8 2" xfId="13903"/>
    <cellStyle name="40 % - Accent6 2 2 2 3 8 2 2" xfId="28047"/>
    <cellStyle name="40 % - Accent6 2 2 2 3 8 3" xfId="21762"/>
    <cellStyle name="40 % - Accent6 2 2 2 3 9" xfId="8403"/>
    <cellStyle name="40 % - Accent6 2 2 2 3 9 2" xfId="22547"/>
    <cellStyle name="40 % - Accent6 2 2 2 4" xfId="933"/>
    <cellStyle name="40 % - Accent6 2 2 2 4 2" xfId="8796"/>
    <cellStyle name="40 % - Accent6 2 2 2 4 2 2" xfId="22940"/>
    <cellStyle name="40 % - Accent6 2 2 2 4 3" xfId="2508"/>
    <cellStyle name="40 % - Accent6 2 2 2 4 3 2" xfId="16655"/>
    <cellStyle name="40 % - Accent6 2 2 2 4 4" xfId="15083"/>
    <cellStyle name="40 % - Accent6 2 2 2 5" xfId="3293"/>
    <cellStyle name="40 % - Accent6 2 2 2 5 2" xfId="9581"/>
    <cellStyle name="40 % - Accent6 2 2 2 5 2 2" xfId="23725"/>
    <cellStyle name="40 % - Accent6 2 2 2 5 3" xfId="17440"/>
    <cellStyle name="40 % - Accent6 2 2 2 6" xfId="4078"/>
    <cellStyle name="40 % - Accent6 2 2 2 6 2" xfId="10366"/>
    <cellStyle name="40 % - Accent6 2 2 2 6 2 2" xfId="24510"/>
    <cellStyle name="40 % - Accent6 2 2 2 6 3" xfId="18225"/>
    <cellStyle name="40 % - Accent6 2 2 2 7" xfId="4867"/>
    <cellStyle name="40 % - Accent6 2 2 2 7 2" xfId="11155"/>
    <cellStyle name="40 % - Accent6 2 2 2 7 2 2" xfId="25299"/>
    <cellStyle name="40 % - Accent6 2 2 2 7 3" xfId="19014"/>
    <cellStyle name="40 % - Accent6 2 2 2 8" xfId="5656"/>
    <cellStyle name="40 % - Accent6 2 2 2 8 2" xfId="11941"/>
    <cellStyle name="40 % - Accent6 2 2 2 8 2 2" xfId="26085"/>
    <cellStyle name="40 % - Accent6 2 2 2 8 3" xfId="19800"/>
    <cellStyle name="40 % - Accent6 2 2 2 9" xfId="6442"/>
    <cellStyle name="40 % - Accent6 2 2 2 9 2" xfId="12727"/>
    <cellStyle name="40 % - Accent6 2 2 2 9 2 2" xfId="26871"/>
    <cellStyle name="40 % - Accent6 2 2 2 9 3" xfId="20586"/>
    <cellStyle name="40 % - Accent6 2 2 3" xfId="166"/>
    <cellStyle name="40 % - Accent6 2 2 3 10" xfId="7254"/>
    <cellStyle name="40 % - Accent6 2 2 3 10 2" xfId="13539"/>
    <cellStyle name="40 % - Accent6 2 2 3 10 2 2" xfId="27683"/>
    <cellStyle name="40 % - Accent6 2 2 3 10 3" xfId="21398"/>
    <cellStyle name="40 % - Accent6 2 2 3 11" xfId="8039"/>
    <cellStyle name="40 % - Accent6 2 2 3 11 2" xfId="22183"/>
    <cellStyle name="40 % - Accent6 2 2 3 12" xfId="1751"/>
    <cellStyle name="40 % - Accent6 2 2 3 12 2" xfId="15898"/>
    <cellStyle name="40 % - Accent6 2 2 3 13" xfId="14326"/>
    <cellStyle name="40 % - Accent6 2 2 3 2" xfId="362"/>
    <cellStyle name="40 % - Accent6 2 2 3 2 10" xfId="8235"/>
    <cellStyle name="40 % - Accent6 2 2 3 2 10 2" xfId="22379"/>
    <cellStyle name="40 % - Accent6 2 2 3 2 11" xfId="1947"/>
    <cellStyle name="40 % - Accent6 2 2 3 2 11 2" xfId="16094"/>
    <cellStyle name="40 % - Accent6 2 2 3 2 12" xfId="14522"/>
    <cellStyle name="40 % - Accent6 2 2 3 2 2" xfId="759"/>
    <cellStyle name="40 % - Accent6 2 2 3 2 2 10" xfId="2339"/>
    <cellStyle name="40 % - Accent6 2 2 3 2 2 10 2" xfId="16486"/>
    <cellStyle name="40 % - Accent6 2 2 3 2 2 11" xfId="14914"/>
    <cellStyle name="40 % - Accent6 2 2 3 2 2 2" xfId="1549"/>
    <cellStyle name="40 % - Accent6 2 2 3 2 2 2 2" xfId="9412"/>
    <cellStyle name="40 % - Accent6 2 2 3 2 2 2 2 2" xfId="23556"/>
    <cellStyle name="40 % - Accent6 2 2 3 2 2 2 3" xfId="3124"/>
    <cellStyle name="40 % - Accent6 2 2 3 2 2 2 3 2" xfId="17271"/>
    <cellStyle name="40 % - Accent6 2 2 3 2 2 2 4" xfId="15699"/>
    <cellStyle name="40 % - Accent6 2 2 3 2 2 3" xfId="3909"/>
    <cellStyle name="40 % - Accent6 2 2 3 2 2 3 2" xfId="10197"/>
    <cellStyle name="40 % - Accent6 2 2 3 2 2 3 2 2" xfId="24341"/>
    <cellStyle name="40 % - Accent6 2 2 3 2 2 3 3" xfId="18056"/>
    <cellStyle name="40 % - Accent6 2 2 3 2 2 4" xfId="4694"/>
    <cellStyle name="40 % - Accent6 2 2 3 2 2 4 2" xfId="10982"/>
    <cellStyle name="40 % - Accent6 2 2 3 2 2 4 2 2" xfId="25126"/>
    <cellStyle name="40 % - Accent6 2 2 3 2 2 4 3" xfId="18841"/>
    <cellStyle name="40 % - Accent6 2 2 3 2 2 5" xfId="5483"/>
    <cellStyle name="40 % - Accent6 2 2 3 2 2 5 2" xfId="11771"/>
    <cellStyle name="40 % - Accent6 2 2 3 2 2 5 2 2" xfId="25915"/>
    <cellStyle name="40 % - Accent6 2 2 3 2 2 5 3" xfId="19630"/>
    <cellStyle name="40 % - Accent6 2 2 3 2 2 6" xfId="6272"/>
    <cellStyle name="40 % - Accent6 2 2 3 2 2 6 2" xfId="12557"/>
    <cellStyle name="40 % - Accent6 2 2 3 2 2 6 2 2" xfId="26701"/>
    <cellStyle name="40 % - Accent6 2 2 3 2 2 6 3" xfId="20416"/>
    <cellStyle name="40 % - Accent6 2 2 3 2 2 7" xfId="7058"/>
    <cellStyle name="40 % - Accent6 2 2 3 2 2 7 2" xfId="13343"/>
    <cellStyle name="40 % - Accent6 2 2 3 2 2 7 2 2" xfId="27487"/>
    <cellStyle name="40 % - Accent6 2 2 3 2 2 7 3" xfId="21202"/>
    <cellStyle name="40 % - Accent6 2 2 3 2 2 8" xfId="7842"/>
    <cellStyle name="40 % - Accent6 2 2 3 2 2 8 2" xfId="14127"/>
    <cellStyle name="40 % - Accent6 2 2 3 2 2 8 2 2" xfId="28271"/>
    <cellStyle name="40 % - Accent6 2 2 3 2 2 8 3" xfId="21986"/>
    <cellStyle name="40 % - Accent6 2 2 3 2 2 9" xfId="8627"/>
    <cellStyle name="40 % - Accent6 2 2 3 2 2 9 2" xfId="22771"/>
    <cellStyle name="40 % - Accent6 2 2 3 2 3" xfId="1157"/>
    <cellStyle name="40 % - Accent6 2 2 3 2 3 2" xfId="9020"/>
    <cellStyle name="40 % - Accent6 2 2 3 2 3 2 2" xfId="23164"/>
    <cellStyle name="40 % - Accent6 2 2 3 2 3 3" xfId="2732"/>
    <cellStyle name="40 % - Accent6 2 2 3 2 3 3 2" xfId="16879"/>
    <cellStyle name="40 % - Accent6 2 2 3 2 3 4" xfId="15307"/>
    <cellStyle name="40 % - Accent6 2 2 3 2 4" xfId="3517"/>
    <cellStyle name="40 % - Accent6 2 2 3 2 4 2" xfId="9805"/>
    <cellStyle name="40 % - Accent6 2 2 3 2 4 2 2" xfId="23949"/>
    <cellStyle name="40 % - Accent6 2 2 3 2 4 3" xfId="17664"/>
    <cellStyle name="40 % - Accent6 2 2 3 2 5" xfId="4302"/>
    <cellStyle name="40 % - Accent6 2 2 3 2 5 2" xfId="10590"/>
    <cellStyle name="40 % - Accent6 2 2 3 2 5 2 2" xfId="24734"/>
    <cellStyle name="40 % - Accent6 2 2 3 2 5 3" xfId="18449"/>
    <cellStyle name="40 % - Accent6 2 2 3 2 6" xfId="5091"/>
    <cellStyle name="40 % - Accent6 2 2 3 2 6 2" xfId="11379"/>
    <cellStyle name="40 % - Accent6 2 2 3 2 6 2 2" xfId="25523"/>
    <cellStyle name="40 % - Accent6 2 2 3 2 6 3" xfId="19238"/>
    <cellStyle name="40 % - Accent6 2 2 3 2 7" xfId="5880"/>
    <cellStyle name="40 % - Accent6 2 2 3 2 7 2" xfId="12165"/>
    <cellStyle name="40 % - Accent6 2 2 3 2 7 2 2" xfId="26309"/>
    <cellStyle name="40 % - Accent6 2 2 3 2 7 3" xfId="20024"/>
    <cellStyle name="40 % - Accent6 2 2 3 2 8" xfId="6666"/>
    <cellStyle name="40 % - Accent6 2 2 3 2 8 2" xfId="12951"/>
    <cellStyle name="40 % - Accent6 2 2 3 2 8 2 2" xfId="27095"/>
    <cellStyle name="40 % - Accent6 2 2 3 2 8 3" xfId="20810"/>
    <cellStyle name="40 % - Accent6 2 2 3 2 9" xfId="7450"/>
    <cellStyle name="40 % - Accent6 2 2 3 2 9 2" xfId="13735"/>
    <cellStyle name="40 % - Accent6 2 2 3 2 9 2 2" xfId="27879"/>
    <cellStyle name="40 % - Accent6 2 2 3 2 9 3" xfId="21594"/>
    <cellStyle name="40 % - Accent6 2 2 3 3" xfId="563"/>
    <cellStyle name="40 % - Accent6 2 2 3 3 10" xfId="2143"/>
    <cellStyle name="40 % - Accent6 2 2 3 3 10 2" xfId="16290"/>
    <cellStyle name="40 % - Accent6 2 2 3 3 11" xfId="14718"/>
    <cellStyle name="40 % - Accent6 2 2 3 3 2" xfId="1353"/>
    <cellStyle name="40 % - Accent6 2 2 3 3 2 2" xfId="9216"/>
    <cellStyle name="40 % - Accent6 2 2 3 3 2 2 2" xfId="23360"/>
    <cellStyle name="40 % - Accent6 2 2 3 3 2 3" xfId="2928"/>
    <cellStyle name="40 % - Accent6 2 2 3 3 2 3 2" xfId="17075"/>
    <cellStyle name="40 % - Accent6 2 2 3 3 2 4" xfId="15503"/>
    <cellStyle name="40 % - Accent6 2 2 3 3 3" xfId="3713"/>
    <cellStyle name="40 % - Accent6 2 2 3 3 3 2" xfId="10001"/>
    <cellStyle name="40 % - Accent6 2 2 3 3 3 2 2" xfId="24145"/>
    <cellStyle name="40 % - Accent6 2 2 3 3 3 3" xfId="17860"/>
    <cellStyle name="40 % - Accent6 2 2 3 3 4" xfId="4498"/>
    <cellStyle name="40 % - Accent6 2 2 3 3 4 2" xfId="10786"/>
    <cellStyle name="40 % - Accent6 2 2 3 3 4 2 2" xfId="24930"/>
    <cellStyle name="40 % - Accent6 2 2 3 3 4 3" xfId="18645"/>
    <cellStyle name="40 % - Accent6 2 2 3 3 5" xfId="5287"/>
    <cellStyle name="40 % - Accent6 2 2 3 3 5 2" xfId="11575"/>
    <cellStyle name="40 % - Accent6 2 2 3 3 5 2 2" xfId="25719"/>
    <cellStyle name="40 % - Accent6 2 2 3 3 5 3" xfId="19434"/>
    <cellStyle name="40 % - Accent6 2 2 3 3 6" xfId="6076"/>
    <cellStyle name="40 % - Accent6 2 2 3 3 6 2" xfId="12361"/>
    <cellStyle name="40 % - Accent6 2 2 3 3 6 2 2" xfId="26505"/>
    <cellStyle name="40 % - Accent6 2 2 3 3 6 3" xfId="20220"/>
    <cellStyle name="40 % - Accent6 2 2 3 3 7" xfId="6862"/>
    <cellStyle name="40 % - Accent6 2 2 3 3 7 2" xfId="13147"/>
    <cellStyle name="40 % - Accent6 2 2 3 3 7 2 2" xfId="27291"/>
    <cellStyle name="40 % - Accent6 2 2 3 3 7 3" xfId="21006"/>
    <cellStyle name="40 % - Accent6 2 2 3 3 8" xfId="7646"/>
    <cellStyle name="40 % - Accent6 2 2 3 3 8 2" xfId="13931"/>
    <cellStyle name="40 % - Accent6 2 2 3 3 8 2 2" xfId="28075"/>
    <cellStyle name="40 % - Accent6 2 2 3 3 8 3" xfId="21790"/>
    <cellStyle name="40 % - Accent6 2 2 3 3 9" xfId="8431"/>
    <cellStyle name="40 % - Accent6 2 2 3 3 9 2" xfId="22575"/>
    <cellStyle name="40 % - Accent6 2 2 3 4" xfId="961"/>
    <cellStyle name="40 % - Accent6 2 2 3 4 2" xfId="8824"/>
    <cellStyle name="40 % - Accent6 2 2 3 4 2 2" xfId="22968"/>
    <cellStyle name="40 % - Accent6 2 2 3 4 3" xfId="2536"/>
    <cellStyle name="40 % - Accent6 2 2 3 4 3 2" xfId="16683"/>
    <cellStyle name="40 % - Accent6 2 2 3 4 4" xfId="15111"/>
    <cellStyle name="40 % - Accent6 2 2 3 5" xfId="3321"/>
    <cellStyle name="40 % - Accent6 2 2 3 5 2" xfId="9609"/>
    <cellStyle name="40 % - Accent6 2 2 3 5 2 2" xfId="23753"/>
    <cellStyle name="40 % - Accent6 2 2 3 5 3" xfId="17468"/>
    <cellStyle name="40 % - Accent6 2 2 3 6" xfId="4106"/>
    <cellStyle name="40 % - Accent6 2 2 3 6 2" xfId="10394"/>
    <cellStyle name="40 % - Accent6 2 2 3 6 2 2" xfId="24538"/>
    <cellStyle name="40 % - Accent6 2 2 3 6 3" xfId="18253"/>
    <cellStyle name="40 % - Accent6 2 2 3 7" xfId="4895"/>
    <cellStyle name="40 % - Accent6 2 2 3 7 2" xfId="11183"/>
    <cellStyle name="40 % - Accent6 2 2 3 7 2 2" xfId="25327"/>
    <cellStyle name="40 % - Accent6 2 2 3 7 3" xfId="19042"/>
    <cellStyle name="40 % - Accent6 2 2 3 8" xfId="5684"/>
    <cellStyle name="40 % - Accent6 2 2 3 8 2" xfId="11969"/>
    <cellStyle name="40 % - Accent6 2 2 3 8 2 2" xfId="26113"/>
    <cellStyle name="40 % - Accent6 2 2 3 8 3" xfId="19828"/>
    <cellStyle name="40 % - Accent6 2 2 3 9" xfId="6470"/>
    <cellStyle name="40 % - Accent6 2 2 3 9 2" xfId="12755"/>
    <cellStyle name="40 % - Accent6 2 2 3 9 2 2" xfId="26899"/>
    <cellStyle name="40 % - Accent6 2 2 3 9 3" xfId="20614"/>
    <cellStyle name="40 % - Accent6 2 2 4" xfId="194"/>
    <cellStyle name="40 % - Accent6 2 2 4 10" xfId="7282"/>
    <cellStyle name="40 % - Accent6 2 2 4 10 2" xfId="13567"/>
    <cellStyle name="40 % - Accent6 2 2 4 10 2 2" xfId="27711"/>
    <cellStyle name="40 % - Accent6 2 2 4 10 3" xfId="21426"/>
    <cellStyle name="40 % - Accent6 2 2 4 11" xfId="8067"/>
    <cellStyle name="40 % - Accent6 2 2 4 11 2" xfId="22211"/>
    <cellStyle name="40 % - Accent6 2 2 4 12" xfId="1779"/>
    <cellStyle name="40 % - Accent6 2 2 4 12 2" xfId="15926"/>
    <cellStyle name="40 % - Accent6 2 2 4 13" xfId="14354"/>
    <cellStyle name="40 % - Accent6 2 2 4 2" xfId="390"/>
    <cellStyle name="40 % - Accent6 2 2 4 2 10" xfId="8263"/>
    <cellStyle name="40 % - Accent6 2 2 4 2 10 2" xfId="22407"/>
    <cellStyle name="40 % - Accent6 2 2 4 2 11" xfId="1975"/>
    <cellStyle name="40 % - Accent6 2 2 4 2 11 2" xfId="16122"/>
    <cellStyle name="40 % - Accent6 2 2 4 2 12" xfId="14550"/>
    <cellStyle name="40 % - Accent6 2 2 4 2 2" xfId="787"/>
    <cellStyle name="40 % - Accent6 2 2 4 2 2 10" xfId="2367"/>
    <cellStyle name="40 % - Accent6 2 2 4 2 2 10 2" xfId="16514"/>
    <cellStyle name="40 % - Accent6 2 2 4 2 2 11" xfId="14942"/>
    <cellStyle name="40 % - Accent6 2 2 4 2 2 2" xfId="1577"/>
    <cellStyle name="40 % - Accent6 2 2 4 2 2 2 2" xfId="9440"/>
    <cellStyle name="40 % - Accent6 2 2 4 2 2 2 2 2" xfId="23584"/>
    <cellStyle name="40 % - Accent6 2 2 4 2 2 2 3" xfId="3152"/>
    <cellStyle name="40 % - Accent6 2 2 4 2 2 2 3 2" xfId="17299"/>
    <cellStyle name="40 % - Accent6 2 2 4 2 2 2 4" xfId="15727"/>
    <cellStyle name="40 % - Accent6 2 2 4 2 2 3" xfId="3937"/>
    <cellStyle name="40 % - Accent6 2 2 4 2 2 3 2" xfId="10225"/>
    <cellStyle name="40 % - Accent6 2 2 4 2 2 3 2 2" xfId="24369"/>
    <cellStyle name="40 % - Accent6 2 2 4 2 2 3 3" xfId="18084"/>
    <cellStyle name="40 % - Accent6 2 2 4 2 2 4" xfId="4722"/>
    <cellStyle name="40 % - Accent6 2 2 4 2 2 4 2" xfId="11010"/>
    <cellStyle name="40 % - Accent6 2 2 4 2 2 4 2 2" xfId="25154"/>
    <cellStyle name="40 % - Accent6 2 2 4 2 2 4 3" xfId="18869"/>
    <cellStyle name="40 % - Accent6 2 2 4 2 2 5" xfId="5511"/>
    <cellStyle name="40 % - Accent6 2 2 4 2 2 5 2" xfId="11799"/>
    <cellStyle name="40 % - Accent6 2 2 4 2 2 5 2 2" xfId="25943"/>
    <cellStyle name="40 % - Accent6 2 2 4 2 2 5 3" xfId="19658"/>
    <cellStyle name="40 % - Accent6 2 2 4 2 2 6" xfId="6300"/>
    <cellStyle name="40 % - Accent6 2 2 4 2 2 6 2" xfId="12585"/>
    <cellStyle name="40 % - Accent6 2 2 4 2 2 6 2 2" xfId="26729"/>
    <cellStyle name="40 % - Accent6 2 2 4 2 2 6 3" xfId="20444"/>
    <cellStyle name="40 % - Accent6 2 2 4 2 2 7" xfId="7086"/>
    <cellStyle name="40 % - Accent6 2 2 4 2 2 7 2" xfId="13371"/>
    <cellStyle name="40 % - Accent6 2 2 4 2 2 7 2 2" xfId="27515"/>
    <cellStyle name="40 % - Accent6 2 2 4 2 2 7 3" xfId="21230"/>
    <cellStyle name="40 % - Accent6 2 2 4 2 2 8" xfId="7870"/>
    <cellStyle name="40 % - Accent6 2 2 4 2 2 8 2" xfId="14155"/>
    <cellStyle name="40 % - Accent6 2 2 4 2 2 8 2 2" xfId="28299"/>
    <cellStyle name="40 % - Accent6 2 2 4 2 2 8 3" xfId="22014"/>
    <cellStyle name="40 % - Accent6 2 2 4 2 2 9" xfId="8655"/>
    <cellStyle name="40 % - Accent6 2 2 4 2 2 9 2" xfId="22799"/>
    <cellStyle name="40 % - Accent6 2 2 4 2 3" xfId="1185"/>
    <cellStyle name="40 % - Accent6 2 2 4 2 3 2" xfId="9048"/>
    <cellStyle name="40 % - Accent6 2 2 4 2 3 2 2" xfId="23192"/>
    <cellStyle name="40 % - Accent6 2 2 4 2 3 3" xfId="2760"/>
    <cellStyle name="40 % - Accent6 2 2 4 2 3 3 2" xfId="16907"/>
    <cellStyle name="40 % - Accent6 2 2 4 2 3 4" xfId="15335"/>
    <cellStyle name="40 % - Accent6 2 2 4 2 4" xfId="3545"/>
    <cellStyle name="40 % - Accent6 2 2 4 2 4 2" xfId="9833"/>
    <cellStyle name="40 % - Accent6 2 2 4 2 4 2 2" xfId="23977"/>
    <cellStyle name="40 % - Accent6 2 2 4 2 4 3" xfId="17692"/>
    <cellStyle name="40 % - Accent6 2 2 4 2 5" xfId="4330"/>
    <cellStyle name="40 % - Accent6 2 2 4 2 5 2" xfId="10618"/>
    <cellStyle name="40 % - Accent6 2 2 4 2 5 2 2" xfId="24762"/>
    <cellStyle name="40 % - Accent6 2 2 4 2 5 3" xfId="18477"/>
    <cellStyle name="40 % - Accent6 2 2 4 2 6" xfId="5119"/>
    <cellStyle name="40 % - Accent6 2 2 4 2 6 2" xfId="11407"/>
    <cellStyle name="40 % - Accent6 2 2 4 2 6 2 2" xfId="25551"/>
    <cellStyle name="40 % - Accent6 2 2 4 2 6 3" xfId="19266"/>
    <cellStyle name="40 % - Accent6 2 2 4 2 7" xfId="5908"/>
    <cellStyle name="40 % - Accent6 2 2 4 2 7 2" xfId="12193"/>
    <cellStyle name="40 % - Accent6 2 2 4 2 7 2 2" xfId="26337"/>
    <cellStyle name="40 % - Accent6 2 2 4 2 7 3" xfId="20052"/>
    <cellStyle name="40 % - Accent6 2 2 4 2 8" xfId="6694"/>
    <cellStyle name="40 % - Accent6 2 2 4 2 8 2" xfId="12979"/>
    <cellStyle name="40 % - Accent6 2 2 4 2 8 2 2" xfId="27123"/>
    <cellStyle name="40 % - Accent6 2 2 4 2 8 3" xfId="20838"/>
    <cellStyle name="40 % - Accent6 2 2 4 2 9" xfId="7478"/>
    <cellStyle name="40 % - Accent6 2 2 4 2 9 2" xfId="13763"/>
    <cellStyle name="40 % - Accent6 2 2 4 2 9 2 2" xfId="27907"/>
    <cellStyle name="40 % - Accent6 2 2 4 2 9 3" xfId="21622"/>
    <cellStyle name="40 % - Accent6 2 2 4 3" xfId="591"/>
    <cellStyle name="40 % - Accent6 2 2 4 3 10" xfId="2171"/>
    <cellStyle name="40 % - Accent6 2 2 4 3 10 2" xfId="16318"/>
    <cellStyle name="40 % - Accent6 2 2 4 3 11" xfId="14746"/>
    <cellStyle name="40 % - Accent6 2 2 4 3 2" xfId="1381"/>
    <cellStyle name="40 % - Accent6 2 2 4 3 2 2" xfId="9244"/>
    <cellStyle name="40 % - Accent6 2 2 4 3 2 2 2" xfId="23388"/>
    <cellStyle name="40 % - Accent6 2 2 4 3 2 3" xfId="2956"/>
    <cellStyle name="40 % - Accent6 2 2 4 3 2 3 2" xfId="17103"/>
    <cellStyle name="40 % - Accent6 2 2 4 3 2 4" xfId="15531"/>
    <cellStyle name="40 % - Accent6 2 2 4 3 3" xfId="3741"/>
    <cellStyle name="40 % - Accent6 2 2 4 3 3 2" xfId="10029"/>
    <cellStyle name="40 % - Accent6 2 2 4 3 3 2 2" xfId="24173"/>
    <cellStyle name="40 % - Accent6 2 2 4 3 3 3" xfId="17888"/>
    <cellStyle name="40 % - Accent6 2 2 4 3 4" xfId="4526"/>
    <cellStyle name="40 % - Accent6 2 2 4 3 4 2" xfId="10814"/>
    <cellStyle name="40 % - Accent6 2 2 4 3 4 2 2" xfId="24958"/>
    <cellStyle name="40 % - Accent6 2 2 4 3 4 3" xfId="18673"/>
    <cellStyle name="40 % - Accent6 2 2 4 3 5" xfId="5315"/>
    <cellStyle name="40 % - Accent6 2 2 4 3 5 2" xfId="11603"/>
    <cellStyle name="40 % - Accent6 2 2 4 3 5 2 2" xfId="25747"/>
    <cellStyle name="40 % - Accent6 2 2 4 3 5 3" xfId="19462"/>
    <cellStyle name="40 % - Accent6 2 2 4 3 6" xfId="6104"/>
    <cellStyle name="40 % - Accent6 2 2 4 3 6 2" xfId="12389"/>
    <cellStyle name="40 % - Accent6 2 2 4 3 6 2 2" xfId="26533"/>
    <cellStyle name="40 % - Accent6 2 2 4 3 6 3" xfId="20248"/>
    <cellStyle name="40 % - Accent6 2 2 4 3 7" xfId="6890"/>
    <cellStyle name="40 % - Accent6 2 2 4 3 7 2" xfId="13175"/>
    <cellStyle name="40 % - Accent6 2 2 4 3 7 2 2" xfId="27319"/>
    <cellStyle name="40 % - Accent6 2 2 4 3 7 3" xfId="21034"/>
    <cellStyle name="40 % - Accent6 2 2 4 3 8" xfId="7674"/>
    <cellStyle name="40 % - Accent6 2 2 4 3 8 2" xfId="13959"/>
    <cellStyle name="40 % - Accent6 2 2 4 3 8 2 2" xfId="28103"/>
    <cellStyle name="40 % - Accent6 2 2 4 3 8 3" xfId="21818"/>
    <cellStyle name="40 % - Accent6 2 2 4 3 9" xfId="8459"/>
    <cellStyle name="40 % - Accent6 2 2 4 3 9 2" xfId="22603"/>
    <cellStyle name="40 % - Accent6 2 2 4 4" xfId="989"/>
    <cellStyle name="40 % - Accent6 2 2 4 4 2" xfId="8852"/>
    <cellStyle name="40 % - Accent6 2 2 4 4 2 2" xfId="22996"/>
    <cellStyle name="40 % - Accent6 2 2 4 4 3" xfId="2564"/>
    <cellStyle name="40 % - Accent6 2 2 4 4 3 2" xfId="16711"/>
    <cellStyle name="40 % - Accent6 2 2 4 4 4" xfId="15139"/>
    <cellStyle name="40 % - Accent6 2 2 4 5" xfId="3349"/>
    <cellStyle name="40 % - Accent6 2 2 4 5 2" xfId="9637"/>
    <cellStyle name="40 % - Accent6 2 2 4 5 2 2" xfId="23781"/>
    <cellStyle name="40 % - Accent6 2 2 4 5 3" xfId="17496"/>
    <cellStyle name="40 % - Accent6 2 2 4 6" xfId="4134"/>
    <cellStyle name="40 % - Accent6 2 2 4 6 2" xfId="10422"/>
    <cellStyle name="40 % - Accent6 2 2 4 6 2 2" xfId="24566"/>
    <cellStyle name="40 % - Accent6 2 2 4 6 3" xfId="18281"/>
    <cellStyle name="40 % - Accent6 2 2 4 7" xfId="4923"/>
    <cellStyle name="40 % - Accent6 2 2 4 7 2" xfId="11211"/>
    <cellStyle name="40 % - Accent6 2 2 4 7 2 2" xfId="25355"/>
    <cellStyle name="40 % - Accent6 2 2 4 7 3" xfId="19070"/>
    <cellStyle name="40 % - Accent6 2 2 4 8" xfId="5712"/>
    <cellStyle name="40 % - Accent6 2 2 4 8 2" xfId="11997"/>
    <cellStyle name="40 % - Accent6 2 2 4 8 2 2" xfId="26141"/>
    <cellStyle name="40 % - Accent6 2 2 4 8 3" xfId="19856"/>
    <cellStyle name="40 % - Accent6 2 2 4 9" xfId="6498"/>
    <cellStyle name="40 % - Accent6 2 2 4 9 2" xfId="12783"/>
    <cellStyle name="40 % - Accent6 2 2 4 9 2 2" xfId="26927"/>
    <cellStyle name="40 % - Accent6 2 2 4 9 3" xfId="20642"/>
    <cellStyle name="40 % - Accent6 2 2 5" xfId="222"/>
    <cellStyle name="40 % - Accent6 2 2 5 10" xfId="7310"/>
    <cellStyle name="40 % - Accent6 2 2 5 10 2" xfId="13595"/>
    <cellStyle name="40 % - Accent6 2 2 5 10 2 2" xfId="27739"/>
    <cellStyle name="40 % - Accent6 2 2 5 10 3" xfId="21454"/>
    <cellStyle name="40 % - Accent6 2 2 5 11" xfId="8095"/>
    <cellStyle name="40 % - Accent6 2 2 5 11 2" xfId="22239"/>
    <cellStyle name="40 % - Accent6 2 2 5 12" xfId="1807"/>
    <cellStyle name="40 % - Accent6 2 2 5 12 2" xfId="15954"/>
    <cellStyle name="40 % - Accent6 2 2 5 13" xfId="14382"/>
    <cellStyle name="40 % - Accent6 2 2 5 2" xfId="418"/>
    <cellStyle name="40 % - Accent6 2 2 5 2 10" xfId="8291"/>
    <cellStyle name="40 % - Accent6 2 2 5 2 10 2" xfId="22435"/>
    <cellStyle name="40 % - Accent6 2 2 5 2 11" xfId="2003"/>
    <cellStyle name="40 % - Accent6 2 2 5 2 11 2" xfId="16150"/>
    <cellStyle name="40 % - Accent6 2 2 5 2 12" xfId="14578"/>
    <cellStyle name="40 % - Accent6 2 2 5 2 2" xfId="815"/>
    <cellStyle name="40 % - Accent6 2 2 5 2 2 10" xfId="2395"/>
    <cellStyle name="40 % - Accent6 2 2 5 2 2 10 2" xfId="16542"/>
    <cellStyle name="40 % - Accent6 2 2 5 2 2 11" xfId="14970"/>
    <cellStyle name="40 % - Accent6 2 2 5 2 2 2" xfId="1605"/>
    <cellStyle name="40 % - Accent6 2 2 5 2 2 2 2" xfId="9468"/>
    <cellStyle name="40 % - Accent6 2 2 5 2 2 2 2 2" xfId="23612"/>
    <cellStyle name="40 % - Accent6 2 2 5 2 2 2 3" xfId="3180"/>
    <cellStyle name="40 % - Accent6 2 2 5 2 2 2 3 2" xfId="17327"/>
    <cellStyle name="40 % - Accent6 2 2 5 2 2 2 4" xfId="15755"/>
    <cellStyle name="40 % - Accent6 2 2 5 2 2 3" xfId="3965"/>
    <cellStyle name="40 % - Accent6 2 2 5 2 2 3 2" xfId="10253"/>
    <cellStyle name="40 % - Accent6 2 2 5 2 2 3 2 2" xfId="24397"/>
    <cellStyle name="40 % - Accent6 2 2 5 2 2 3 3" xfId="18112"/>
    <cellStyle name="40 % - Accent6 2 2 5 2 2 4" xfId="4750"/>
    <cellStyle name="40 % - Accent6 2 2 5 2 2 4 2" xfId="11038"/>
    <cellStyle name="40 % - Accent6 2 2 5 2 2 4 2 2" xfId="25182"/>
    <cellStyle name="40 % - Accent6 2 2 5 2 2 4 3" xfId="18897"/>
    <cellStyle name="40 % - Accent6 2 2 5 2 2 5" xfId="5539"/>
    <cellStyle name="40 % - Accent6 2 2 5 2 2 5 2" xfId="11827"/>
    <cellStyle name="40 % - Accent6 2 2 5 2 2 5 2 2" xfId="25971"/>
    <cellStyle name="40 % - Accent6 2 2 5 2 2 5 3" xfId="19686"/>
    <cellStyle name="40 % - Accent6 2 2 5 2 2 6" xfId="6328"/>
    <cellStyle name="40 % - Accent6 2 2 5 2 2 6 2" xfId="12613"/>
    <cellStyle name="40 % - Accent6 2 2 5 2 2 6 2 2" xfId="26757"/>
    <cellStyle name="40 % - Accent6 2 2 5 2 2 6 3" xfId="20472"/>
    <cellStyle name="40 % - Accent6 2 2 5 2 2 7" xfId="7114"/>
    <cellStyle name="40 % - Accent6 2 2 5 2 2 7 2" xfId="13399"/>
    <cellStyle name="40 % - Accent6 2 2 5 2 2 7 2 2" xfId="27543"/>
    <cellStyle name="40 % - Accent6 2 2 5 2 2 7 3" xfId="21258"/>
    <cellStyle name="40 % - Accent6 2 2 5 2 2 8" xfId="7898"/>
    <cellStyle name="40 % - Accent6 2 2 5 2 2 8 2" xfId="14183"/>
    <cellStyle name="40 % - Accent6 2 2 5 2 2 8 2 2" xfId="28327"/>
    <cellStyle name="40 % - Accent6 2 2 5 2 2 8 3" xfId="22042"/>
    <cellStyle name="40 % - Accent6 2 2 5 2 2 9" xfId="8683"/>
    <cellStyle name="40 % - Accent6 2 2 5 2 2 9 2" xfId="22827"/>
    <cellStyle name="40 % - Accent6 2 2 5 2 3" xfId="1213"/>
    <cellStyle name="40 % - Accent6 2 2 5 2 3 2" xfId="9076"/>
    <cellStyle name="40 % - Accent6 2 2 5 2 3 2 2" xfId="23220"/>
    <cellStyle name="40 % - Accent6 2 2 5 2 3 3" xfId="2788"/>
    <cellStyle name="40 % - Accent6 2 2 5 2 3 3 2" xfId="16935"/>
    <cellStyle name="40 % - Accent6 2 2 5 2 3 4" xfId="15363"/>
    <cellStyle name="40 % - Accent6 2 2 5 2 4" xfId="3573"/>
    <cellStyle name="40 % - Accent6 2 2 5 2 4 2" xfId="9861"/>
    <cellStyle name="40 % - Accent6 2 2 5 2 4 2 2" xfId="24005"/>
    <cellStyle name="40 % - Accent6 2 2 5 2 4 3" xfId="17720"/>
    <cellStyle name="40 % - Accent6 2 2 5 2 5" xfId="4358"/>
    <cellStyle name="40 % - Accent6 2 2 5 2 5 2" xfId="10646"/>
    <cellStyle name="40 % - Accent6 2 2 5 2 5 2 2" xfId="24790"/>
    <cellStyle name="40 % - Accent6 2 2 5 2 5 3" xfId="18505"/>
    <cellStyle name="40 % - Accent6 2 2 5 2 6" xfId="5147"/>
    <cellStyle name="40 % - Accent6 2 2 5 2 6 2" xfId="11435"/>
    <cellStyle name="40 % - Accent6 2 2 5 2 6 2 2" xfId="25579"/>
    <cellStyle name="40 % - Accent6 2 2 5 2 6 3" xfId="19294"/>
    <cellStyle name="40 % - Accent6 2 2 5 2 7" xfId="5936"/>
    <cellStyle name="40 % - Accent6 2 2 5 2 7 2" xfId="12221"/>
    <cellStyle name="40 % - Accent6 2 2 5 2 7 2 2" xfId="26365"/>
    <cellStyle name="40 % - Accent6 2 2 5 2 7 3" xfId="20080"/>
    <cellStyle name="40 % - Accent6 2 2 5 2 8" xfId="6722"/>
    <cellStyle name="40 % - Accent6 2 2 5 2 8 2" xfId="13007"/>
    <cellStyle name="40 % - Accent6 2 2 5 2 8 2 2" xfId="27151"/>
    <cellStyle name="40 % - Accent6 2 2 5 2 8 3" xfId="20866"/>
    <cellStyle name="40 % - Accent6 2 2 5 2 9" xfId="7506"/>
    <cellStyle name="40 % - Accent6 2 2 5 2 9 2" xfId="13791"/>
    <cellStyle name="40 % - Accent6 2 2 5 2 9 2 2" xfId="27935"/>
    <cellStyle name="40 % - Accent6 2 2 5 2 9 3" xfId="21650"/>
    <cellStyle name="40 % - Accent6 2 2 5 3" xfId="619"/>
    <cellStyle name="40 % - Accent6 2 2 5 3 10" xfId="2199"/>
    <cellStyle name="40 % - Accent6 2 2 5 3 10 2" xfId="16346"/>
    <cellStyle name="40 % - Accent6 2 2 5 3 11" xfId="14774"/>
    <cellStyle name="40 % - Accent6 2 2 5 3 2" xfId="1409"/>
    <cellStyle name="40 % - Accent6 2 2 5 3 2 2" xfId="9272"/>
    <cellStyle name="40 % - Accent6 2 2 5 3 2 2 2" xfId="23416"/>
    <cellStyle name="40 % - Accent6 2 2 5 3 2 3" xfId="2984"/>
    <cellStyle name="40 % - Accent6 2 2 5 3 2 3 2" xfId="17131"/>
    <cellStyle name="40 % - Accent6 2 2 5 3 2 4" xfId="15559"/>
    <cellStyle name="40 % - Accent6 2 2 5 3 3" xfId="3769"/>
    <cellStyle name="40 % - Accent6 2 2 5 3 3 2" xfId="10057"/>
    <cellStyle name="40 % - Accent6 2 2 5 3 3 2 2" xfId="24201"/>
    <cellStyle name="40 % - Accent6 2 2 5 3 3 3" xfId="17916"/>
    <cellStyle name="40 % - Accent6 2 2 5 3 4" xfId="4554"/>
    <cellStyle name="40 % - Accent6 2 2 5 3 4 2" xfId="10842"/>
    <cellStyle name="40 % - Accent6 2 2 5 3 4 2 2" xfId="24986"/>
    <cellStyle name="40 % - Accent6 2 2 5 3 4 3" xfId="18701"/>
    <cellStyle name="40 % - Accent6 2 2 5 3 5" xfId="5343"/>
    <cellStyle name="40 % - Accent6 2 2 5 3 5 2" xfId="11631"/>
    <cellStyle name="40 % - Accent6 2 2 5 3 5 2 2" xfId="25775"/>
    <cellStyle name="40 % - Accent6 2 2 5 3 5 3" xfId="19490"/>
    <cellStyle name="40 % - Accent6 2 2 5 3 6" xfId="6132"/>
    <cellStyle name="40 % - Accent6 2 2 5 3 6 2" xfId="12417"/>
    <cellStyle name="40 % - Accent6 2 2 5 3 6 2 2" xfId="26561"/>
    <cellStyle name="40 % - Accent6 2 2 5 3 6 3" xfId="20276"/>
    <cellStyle name="40 % - Accent6 2 2 5 3 7" xfId="6918"/>
    <cellStyle name="40 % - Accent6 2 2 5 3 7 2" xfId="13203"/>
    <cellStyle name="40 % - Accent6 2 2 5 3 7 2 2" xfId="27347"/>
    <cellStyle name="40 % - Accent6 2 2 5 3 7 3" xfId="21062"/>
    <cellStyle name="40 % - Accent6 2 2 5 3 8" xfId="7702"/>
    <cellStyle name="40 % - Accent6 2 2 5 3 8 2" xfId="13987"/>
    <cellStyle name="40 % - Accent6 2 2 5 3 8 2 2" xfId="28131"/>
    <cellStyle name="40 % - Accent6 2 2 5 3 8 3" xfId="21846"/>
    <cellStyle name="40 % - Accent6 2 2 5 3 9" xfId="8487"/>
    <cellStyle name="40 % - Accent6 2 2 5 3 9 2" xfId="22631"/>
    <cellStyle name="40 % - Accent6 2 2 5 4" xfId="1017"/>
    <cellStyle name="40 % - Accent6 2 2 5 4 2" xfId="8880"/>
    <cellStyle name="40 % - Accent6 2 2 5 4 2 2" xfId="23024"/>
    <cellStyle name="40 % - Accent6 2 2 5 4 3" xfId="2592"/>
    <cellStyle name="40 % - Accent6 2 2 5 4 3 2" xfId="16739"/>
    <cellStyle name="40 % - Accent6 2 2 5 4 4" xfId="15167"/>
    <cellStyle name="40 % - Accent6 2 2 5 5" xfId="3377"/>
    <cellStyle name="40 % - Accent6 2 2 5 5 2" xfId="9665"/>
    <cellStyle name="40 % - Accent6 2 2 5 5 2 2" xfId="23809"/>
    <cellStyle name="40 % - Accent6 2 2 5 5 3" xfId="17524"/>
    <cellStyle name="40 % - Accent6 2 2 5 6" xfId="4162"/>
    <cellStyle name="40 % - Accent6 2 2 5 6 2" xfId="10450"/>
    <cellStyle name="40 % - Accent6 2 2 5 6 2 2" xfId="24594"/>
    <cellStyle name="40 % - Accent6 2 2 5 6 3" xfId="18309"/>
    <cellStyle name="40 % - Accent6 2 2 5 7" xfId="4951"/>
    <cellStyle name="40 % - Accent6 2 2 5 7 2" xfId="11239"/>
    <cellStyle name="40 % - Accent6 2 2 5 7 2 2" xfId="25383"/>
    <cellStyle name="40 % - Accent6 2 2 5 7 3" xfId="19098"/>
    <cellStyle name="40 % - Accent6 2 2 5 8" xfId="5740"/>
    <cellStyle name="40 % - Accent6 2 2 5 8 2" xfId="12025"/>
    <cellStyle name="40 % - Accent6 2 2 5 8 2 2" xfId="26169"/>
    <cellStyle name="40 % - Accent6 2 2 5 8 3" xfId="19884"/>
    <cellStyle name="40 % - Accent6 2 2 5 9" xfId="6526"/>
    <cellStyle name="40 % - Accent6 2 2 5 9 2" xfId="12811"/>
    <cellStyle name="40 % - Accent6 2 2 5 9 2 2" xfId="26955"/>
    <cellStyle name="40 % - Accent6 2 2 5 9 3" xfId="20670"/>
    <cellStyle name="40 % - Accent6 2 2 6" xfId="250"/>
    <cellStyle name="40 % - Accent6 2 2 6 10" xfId="7338"/>
    <cellStyle name="40 % - Accent6 2 2 6 10 2" xfId="13623"/>
    <cellStyle name="40 % - Accent6 2 2 6 10 2 2" xfId="27767"/>
    <cellStyle name="40 % - Accent6 2 2 6 10 3" xfId="21482"/>
    <cellStyle name="40 % - Accent6 2 2 6 11" xfId="8123"/>
    <cellStyle name="40 % - Accent6 2 2 6 11 2" xfId="22267"/>
    <cellStyle name="40 % - Accent6 2 2 6 12" xfId="1835"/>
    <cellStyle name="40 % - Accent6 2 2 6 12 2" xfId="15982"/>
    <cellStyle name="40 % - Accent6 2 2 6 13" xfId="14410"/>
    <cellStyle name="40 % - Accent6 2 2 6 2" xfId="446"/>
    <cellStyle name="40 % - Accent6 2 2 6 2 10" xfId="8319"/>
    <cellStyle name="40 % - Accent6 2 2 6 2 10 2" xfId="22463"/>
    <cellStyle name="40 % - Accent6 2 2 6 2 11" xfId="2031"/>
    <cellStyle name="40 % - Accent6 2 2 6 2 11 2" xfId="16178"/>
    <cellStyle name="40 % - Accent6 2 2 6 2 12" xfId="14606"/>
    <cellStyle name="40 % - Accent6 2 2 6 2 2" xfId="843"/>
    <cellStyle name="40 % - Accent6 2 2 6 2 2 10" xfId="2423"/>
    <cellStyle name="40 % - Accent6 2 2 6 2 2 10 2" xfId="16570"/>
    <cellStyle name="40 % - Accent6 2 2 6 2 2 11" xfId="14998"/>
    <cellStyle name="40 % - Accent6 2 2 6 2 2 2" xfId="1633"/>
    <cellStyle name="40 % - Accent6 2 2 6 2 2 2 2" xfId="9496"/>
    <cellStyle name="40 % - Accent6 2 2 6 2 2 2 2 2" xfId="23640"/>
    <cellStyle name="40 % - Accent6 2 2 6 2 2 2 3" xfId="3208"/>
    <cellStyle name="40 % - Accent6 2 2 6 2 2 2 3 2" xfId="17355"/>
    <cellStyle name="40 % - Accent6 2 2 6 2 2 2 4" xfId="15783"/>
    <cellStyle name="40 % - Accent6 2 2 6 2 2 3" xfId="3993"/>
    <cellStyle name="40 % - Accent6 2 2 6 2 2 3 2" xfId="10281"/>
    <cellStyle name="40 % - Accent6 2 2 6 2 2 3 2 2" xfId="24425"/>
    <cellStyle name="40 % - Accent6 2 2 6 2 2 3 3" xfId="18140"/>
    <cellStyle name="40 % - Accent6 2 2 6 2 2 4" xfId="4778"/>
    <cellStyle name="40 % - Accent6 2 2 6 2 2 4 2" xfId="11066"/>
    <cellStyle name="40 % - Accent6 2 2 6 2 2 4 2 2" xfId="25210"/>
    <cellStyle name="40 % - Accent6 2 2 6 2 2 4 3" xfId="18925"/>
    <cellStyle name="40 % - Accent6 2 2 6 2 2 5" xfId="5567"/>
    <cellStyle name="40 % - Accent6 2 2 6 2 2 5 2" xfId="11855"/>
    <cellStyle name="40 % - Accent6 2 2 6 2 2 5 2 2" xfId="25999"/>
    <cellStyle name="40 % - Accent6 2 2 6 2 2 5 3" xfId="19714"/>
    <cellStyle name="40 % - Accent6 2 2 6 2 2 6" xfId="6356"/>
    <cellStyle name="40 % - Accent6 2 2 6 2 2 6 2" xfId="12641"/>
    <cellStyle name="40 % - Accent6 2 2 6 2 2 6 2 2" xfId="26785"/>
    <cellStyle name="40 % - Accent6 2 2 6 2 2 6 3" xfId="20500"/>
    <cellStyle name="40 % - Accent6 2 2 6 2 2 7" xfId="7142"/>
    <cellStyle name="40 % - Accent6 2 2 6 2 2 7 2" xfId="13427"/>
    <cellStyle name="40 % - Accent6 2 2 6 2 2 7 2 2" xfId="27571"/>
    <cellStyle name="40 % - Accent6 2 2 6 2 2 7 3" xfId="21286"/>
    <cellStyle name="40 % - Accent6 2 2 6 2 2 8" xfId="7926"/>
    <cellStyle name="40 % - Accent6 2 2 6 2 2 8 2" xfId="14211"/>
    <cellStyle name="40 % - Accent6 2 2 6 2 2 8 2 2" xfId="28355"/>
    <cellStyle name="40 % - Accent6 2 2 6 2 2 8 3" xfId="22070"/>
    <cellStyle name="40 % - Accent6 2 2 6 2 2 9" xfId="8711"/>
    <cellStyle name="40 % - Accent6 2 2 6 2 2 9 2" xfId="22855"/>
    <cellStyle name="40 % - Accent6 2 2 6 2 3" xfId="1241"/>
    <cellStyle name="40 % - Accent6 2 2 6 2 3 2" xfId="9104"/>
    <cellStyle name="40 % - Accent6 2 2 6 2 3 2 2" xfId="23248"/>
    <cellStyle name="40 % - Accent6 2 2 6 2 3 3" xfId="2816"/>
    <cellStyle name="40 % - Accent6 2 2 6 2 3 3 2" xfId="16963"/>
    <cellStyle name="40 % - Accent6 2 2 6 2 3 4" xfId="15391"/>
    <cellStyle name="40 % - Accent6 2 2 6 2 4" xfId="3601"/>
    <cellStyle name="40 % - Accent6 2 2 6 2 4 2" xfId="9889"/>
    <cellStyle name="40 % - Accent6 2 2 6 2 4 2 2" xfId="24033"/>
    <cellStyle name="40 % - Accent6 2 2 6 2 4 3" xfId="17748"/>
    <cellStyle name="40 % - Accent6 2 2 6 2 5" xfId="4386"/>
    <cellStyle name="40 % - Accent6 2 2 6 2 5 2" xfId="10674"/>
    <cellStyle name="40 % - Accent6 2 2 6 2 5 2 2" xfId="24818"/>
    <cellStyle name="40 % - Accent6 2 2 6 2 5 3" xfId="18533"/>
    <cellStyle name="40 % - Accent6 2 2 6 2 6" xfId="5175"/>
    <cellStyle name="40 % - Accent6 2 2 6 2 6 2" xfId="11463"/>
    <cellStyle name="40 % - Accent6 2 2 6 2 6 2 2" xfId="25607"/>
    <cellStyle name="40 % - Accent6 2 2 6 2 6 3" xfId="19322"/>
    <cellStyle name="40 % - Accent6 2 2 6 2 7" xfId="5964"/>
    <cellStyle name="40 % - Accent6 2 2 6 2 7 2" xfId="12249"/>
    <cellStyle name="40 % - Accent6 2 2 6 2 7 2 2" xfId="26393"/>
    <cellStyle name="40 % - Accent6 2 2 6 2 7 3" xfId="20108"/>
    <cellStyle name="40 % - Accent6 2 2 6 2 8" xfId="6750"/>
    <cellStyle name="40 % - Accent6 2 2 6 2 8 2" xfId="13035"/>
    <cellStyle name="40 % - Accent6 2 2 6 2 8 2 2" xfId="27179"/>
    <cellStyle name="40 % - Accent6 2 2 6 2 8 3" xfId="20894"/>
    <cellStyle name="40 % - Accent6 2 2 6 2 9" xfId="7534"/>
    <cellStyle name="40 % - Accent6 2 2 6 2 9 2" xfId="13819"/>
    <cellStyle name="40 % - Accent6 2 2 6 2 9 2 2" xfId="27963"/>
    <cellStyle name="40 % - Accent6 2 2 6 2 9 3" xfId="21678"/>
    <cellStyle name="40 % - Accent6 2 2 6 3" xfId="647"/>
    <cellStyle name="40 % - Accent6 2 2 6 3 10" xfId="2227"/>
    <cellStyle name="40 % - Accent6 2 2 6 3 10 2" xfId="16374"/>
    <cellStyle name="40 % - Accent6 2 2 6 3 11" xfId="14802"/>
    <cellStyle name="40 % - Accent6 2 2 6 3 2" xfId="1437"/>
    <cellStyle name="40 % - Accent6 2 2 6 3 2 2" xfId="9300"/>
    <cellStyle name="40 % - Accent6 2 2 6 3 2 2 2" xfId="23444"/>
    <cellStyle name="40 % - Accent6 2 2 6 3 2 3" xfId="3012"/>
    <cellStyle name="40 % - Accent6 2 2 6 3 2 3 2" xfId="17159"/>
    <cellStyle name="40 % - Accent6 2 2 6 3 2 4" xfId="15587"/>
    <cellStyle name="40 % - Accent6 2 2 6 3 3" xfId="3797"/>
    <cellStyle name="40 % - Accent6 2 2 6 3 3 2" xfId="10085"/>
    <cellStyle name="40 % - Accent6 2 2 6 3 3 2 2" xfId="24229"/>
    <cellStyle name="40 % - Accent6 2 2 6 3 3 3" xfId="17944"/>
    <cellStyle name="40 % - Accent6 2 2 6 3 4" xfId="4582"/>
    <cellStyle name="40 % - Accent6 2 2 6 3 4 2" xfId="10870"/>
    <cellStyle name="40 % - Accent6 2 2 6 3 4 2 2" xfId="25014"/>
    <cellStyle name="40 % - Accent6 2 2 6 3 4 3" xfId="18729"/>
    <cellStyle name="40 % - Accent6 2 2 6 3 5" xfId="5371"/>
    <cellStyle name="40 % - Accent6 2 2 6 3 5 2" xfId="11659"/>
    <cellStyle name="40 % - Accent6 2 2 6 3 5 2 2" xfId="25803"/>
    <cellStyle name="40 % - Accent6 2 2 6 3 5 3" xfId="19518"/>
    <cellStyle name="40 % - Accent6 2 2 6 3 6" xfId="6160"/>
    <cellStyle name="40 % - Accent6 2 2 6 3 6 2" xfId="12445"/>
    <cellStyle name="40 % - Accent6 2 2 6 3 6 2 2" xfId="26589"/>
    <cellStyle name="40 % - Accent6 2 2 6 3 6 3" xfId="20304"/>
    <cellStyle name="40 % - Accent6 2 2 6 3 7" xfId="6946"/>
    <cellStyle name="40 % - Accent6 2 2 6 3 7 2" xfId="13231"/>
    <cellStyle name="40 % - Accent6 2 2 6 3 7 2 2" xfId="27375"/>
    <cellStyle name="40 % - Accent6 2 2 6 3 7 3" xfId="21090"/>
    <cellStyle name="40 % - Accent6 2 2 6 3 8" xfId="7730"/>
    <cellStyle name="40 % - Accent6 2 2 6 3 8 2" xfId="14015"/>
    <cellStyle name="40 % - Accent6 2 2 6 3 8 2 2" xfId="28159"/>
    <cellStyle name="40 % - Accent6 2 2 6 3 8 3" xfId="21874"/>
    <cellStyle name="40 % - Accent6 2 2 6 3 9" xfId="8515"/>
    <cellStyle name="40 % - Accent6 2 2 6 3 9 2" xfId="22659"/>
    <cellStyle name="40 % - Accent6 2 2 6 4" xfId="1045"/>
    <cellStyle name="40 % - Accent6 2 2 6 4 2" xfId="8908"/>
    <cellStyle name="40 % - Accent6 2 2 6 4 2 2" xfId="23052"/>
    <cellStyle name="40 % - Accent6 2 2 6 4 3" xfId="2620"/>
    <cellStyle name="40 % - Accent6 2 2 6 4 3 2" xfId="16767"/>
    <cellStyle name="40 % - Accent6 2 2 6 4 4" xfId="15195"/>
    <cellStyle name="40 % - Accent6 2 2 6 5" xfId="3405"/>
    <cellStyle name="40 % - Accent6 2 2 6 5 2" xfId="9693"/>
    <cellStyle name="40 % - Accent6 2 2 6 5 2 2" xfId="23837"/>
    <cellStyle name="40 % - Accent6 2 2 6 5 3" xfId="17552"/>
    <cellStyle name="40 % - Accent6 2 2 6 6" xfId="4190"/>
    <cellStyle name="40 % - Accent6 2 2 6 6 2" xfId="10478"/>
    <cellStyle name="40 % - Accent6 2 2 6 6 2 2" xfId="24622"/>
    <cellStyle name="40 % - Accent6 2 2 6 6 3" xfId="18337"/>
    <cellStyle name="40 % - Accent6 2 2 6 7" xfId="4979"/>
    <cellStyle name="40 % - Accent6 2 2 6 7 2" xfId="11267"/>
    <cellStyle name="40 % - Accent6 2 2 6 7 2 2" xfId="25411"/>
    <cellStyle name="40 % - Accent6 2 2 6 7 3" xfId="19126"/>
    <cellStyle name="40 % - Accent6 2 2 6 8" xfId="5768"/>
    <cellStyle name="40 % - Accent6 2 2 6 8 2" xfId="12053"/>
    <cellStyle name="40 % - Accent6 2 2 6 8 2 2" xfId="26197"/>
    <cellStyle name="40 % - Accent6 2 2 6 8 3" xfId="19912"/>
    <cellStyle name="40 % - Accent6 2 2 6 9" xfId="6554"/>
    <cellStyle name="40 % - Accent6 2 2 6 9 2" xfId="12839"/>
    <cellStyle name="40 % - Accent6 2 2 6 9 2 2" xfId="26983"/>
    <cellStyle name="40 % - Accent6 2 2 6 9 3" xfId="20698"/>
    <cellStyle name="40 % - Accent6 2 2 7" xfId="278"/>
    <cellStyle name="40 % - Accent6 2 2 7 10" xfId="7366"/>
    <cellStyle name="40 % - Accent6 2 2 7 10 2" xfId="13651"/>
    <cellStyle name="40 % - Accent6 2 2 7 10 2 2" xfId="27795"/>
    <cellStyle name="40 % - Accent6 2 2 7 10 3" xfId="21510"/>
    <cellStyle name="40 % - Accent6 2 2 7 11" xfId="8151"/>
    <cellStyle name="40 % - Accent6 2 2 7 11 2" xfId="22295"/>
    <cellStyle name="40 % - Accent6 2 2 7 12" xfId="1863"/>
    <cellStyle name="40 % - Accent6 2 2 7 12 2" xfId="16010"/>
    <cellStyle name="40 % - Accent6 2 2 7 13" xfId="14438"/>
    <cellStyle name="40 % - Accent6 2 2 7 2" xfId="474"/>
    <cellStyle name="40 % - Accent6 2 2 7 2 10" xfId="8347"/>
    <cellStyle name="40 % - Accent6 2 2 7 2 10 2" xfId="22491"/>
    <cellStyle name="40 % - Accent6 2 2 7 2 11" xfId="2059"/>
    <cellStyle name="40 % - Accent6 2 2 7 2 11 2" xfId="16206"/>
    <cellStyle name="40 % - Accent6 2 2 7 2 12" xfId="14634"/>
    <cellStyle name="40 % - Accent6 2 2 7 2 2" xfId="871"/>
    <cellStyle name="40 % - Accent6 2 2 7 2 2 10" xfId="2451"/>
    <cellStyle name="40 % - Accent6 2 2 7 2 2 10 2" xfId="16598"/>
    <cellStyle name="40 % - Accent6 2 2 7 2 2 11" xfId="15026"/>
    <cellStyle name="40 % - Accent6 2 2 7 2 2 2" xfId="1661"/>
    <cellStyle name="40 % - Accent6 2 2 7 2 2 2 2" xfId="9524"/>
    <cellStyle name="40 % - Accent6 2 2 7 2 2 2 2 2" xfId="23668"/>
    <cellStyle name="40 % - Accent6 2 2 7 2 2 2 3" xfId="3236"/>
    <cellStyle name="40 % - Accent6 2 2 7 2 2 2 3 2" xfId="17383"/>
    <cellStyle name="40 % - Accent6 2 2 7 2 2 2 4" xfId="15811"/>
    <cellStyle name="40 % - Accent6 2 2 7 2 2 3" xfId="4021"/>
    <cellStyle name="40 % - Accent6 2 2 7 2 2 3 2" xfId="10309"/>
    <cellStyle name="40 % - Accent6 2 2 7 2 2 3 2 2" xfId="24453"/>
    <cellStyle name="40 % - Accent6 2 2 7 2 2 3 3" xfId="18168"/>
    <cellStyle name="40 % - Accent6 2 2 7 2 2 4" xfId="4806"/>
    <cellStyle name="40 % - Accent6 2 2 7 2 2 4 2" xfId="11094"/>
    <cellStyle name="40 % - Accent6 2 2 7 2 2 4 2 2" xfId="25238"/>
    <cellStyle name="40 % - Accent6 2 2 7 2 2 4 3" xfId="18953"/>
    <cellStyle name="40 % - Accent6 2 2 7 2 2 5" xfId="5595"/>
    <cellStyle name="40 % - Accent6 2 2 7 2 2 5 2" xfId="11883"/>
    <cellStyle name="40 % - Accent6 2 2 7 2 2 5 2 2" xfId="26027"/>
    <cellStyle name="40 % - Accent6 2 2 7 2 2 5 3" xfId="19742"/>
    <cellStyle name="40 % - Accent6 2 2 7 2 2 6" xfId="6384"/>
    <cellStyle name="40 % - Accent6 2 2 7 2 2 6 2" xfId="12669"/>
    <cellStyle name="40 % - Accent6 2 2 7 2 2 6 2 2" xfId="26813"/>
    <cellStyle name="40 % - Accent6 2 2 7 2 2 6 3" xfId="20528"/>
    <cellStyle name="40 % - Accent6 2 2 7 2 2 7" xfId="7170"/>
    <cellStyle name="40 % - Accent6 2 2 7 2 2 7 2" xfId="13455"/>
    <cellStyle name="40 % - Accent6 2 2 7 2 2 7 2 2" xfId="27599"/>
    <cellStyle name="40 % - Accent6 2 2 7 2 2 7 3" xfId="21314"/>
    <cellStyle name="40 % - Accent6 2 2 7 2 2 8" xfId="7954"/>
    <cellStyle name="40 % - Accent6 2 2 7 2 2 8 2" xfId="14239"/>
    <cellStyle name="40 % - Accent6 2 2 7 2 2 8 2 2" xfId="28383"/>
    <cellStyle name="40 % - Accent6 2 2 7 2 2 8 3" xfId="22098"/>
    <cellStyle name="40 % - Accent6 2 2 7 2 2 9" xfId="8739"/>
    <cellStyle name="40 % - Accent6 2 2 7 2 2 9 2" xfId="22883"/>
    <cellStyle name="40 % - Accent6 2 2 7 2 3" xfId="1269"/>
    <cellStyle name="40 % - Accent6 2 2 7 2 3 2" xfId="9132"/>
    <cellStyle name="40 % - Accent6 2 2 7 2 3 2 2" xfId="23276"/>
    <cellStyle name="40 % - Accent6 2 2 7 2 3 3" xfId="2844"/>
    <cellStyle name="40 % - Accent6 2 2 7 2 3 3 2" xfId="16991"/>
    <cellStyle name="40 % - Accent6 2 2 7 2 3 4" xfId="15419"/>
    <cellStyle name="40 % - Accent6 2 2 7 2 4" xfId="3629"/>
    <cellStyle name="40 % - Accent6 2 2 7 2 4 2" xfId="9917"/>
    <cellStyle name="40 % - Accent6 2 2 7 2 4 2 2" xfId="24061"/>
    <cellStyle name="40 % - Accent6 2 2 7 2 4 3" xfId="17776"/>
    <cellStyle name="40 % - Accent6 2 2 7 2 5" xfId="4414"/>
    <cellStyle name="40 % - Accent6 2 2 7 2 5 2" xfId="10702"/>
    <cellStyle name="40 % - Accent6 2 2 7 2 5 2 2" xfId="24846"/>
    <cellStyle name="40 % - Accent6 2 2 7 2 5 3" xfId="18561"/>
    <cellStyle name="40 % - Accent6 2 2 7 2 6" xfId="5203"/>
    <cellStyle name="40 % - Accent6 2 2 7 2 6 2" xfId="11491"/>
    <cellStyle name="40 % - Accent6 2 2 7 2 6 2 2" xfId="25635"/>
    <cellStyle name="40 % - Accent6 2 2 7 2 6 3" xfId="19350"/>
    <cellStyle name="40 % - Accent6 2 2 7 2 7" xfId="5992"/>
    <cellStyle name="40 % - Accent6 2 2 7 2 7 2" xfId="12277"/>
    <cellStyle name="40 % - Accent6 2 2 7 2 7 2 2" xfId="26421"/>
    <cellStyle name="40 % - Accent6 2 2 7 2 7 3" xfId="20136"/>
    <cellStyle name="40 % - Accent6 2 2 7 2 8" xfId="6778"/>
    <cellStyle name="40 % - Accent6 2 2 7 2 8 2" xfId="13063"/>
    <cellStyle name="40 % - Accent6 2 2 7 2 8 2 2" xfId="27207"/>
    <cellStyle name="40 % - Accent6 2 2 7 2 8 3" xfId="20922"/>
    <cellStyle name="40 % - Accent6 2 2 7 2 9" xfId="7562"/>
    <cellStyle name="40 % - Accent6 2 2 7 2 9 2" xfId="13847"/>
    <cellStyle name="40 % - Accent6 2 2 7 2 9 2 2" xfId="27991"/>
    <cellStyle name="40 % - Accent6 2 2 7 2 9 3" xfId="21706"/>
    <cellStyle name="40 % - Accent6 2 2 7 3" xfId="675"/>
    <cellStyle name="40 % - Accent6 2 2 7 3 10" xfId="2255"/>
    <cellStyle name="40 % - Accent6 2 2 7 3 10 2" xfId="16402"/>
    <cellStyle name="40 % - Accent6 2 2 7 3 11" xfId="14830"/>
    <cellStyle name="40 % - Accent6 2 2 7 3 2" xfId="1465"/>
    <cellStyle name="40 % - Accent6 2 2 7 3 2 2" xfId="9328"/>
    <cellStyle name="40 % - Accent6 2 2 7 3 2 2 2" xfId="23472"/>
    <cellStyle name="40 % - Accent6 2 2 7 3 2 3" xfId="3040"/>
    <cellStyle name="40 % - Accent6 2 2 7 3 2 3 2" xfId="17187"/>
    <cellStyle name="40 % - Accent6 2 2 7 3 2 4" xfId="15615"/>
    <cellStyle name="40 % - Accent6 2 2 7 3 3" xfId="3825"/>
    <cellStyle name="40 % - Accent6 2 2 7 3 3 2" xfId="10113"/>
    <cellStyle name="40 % - Accent6 2 2 7 3 3 2 2" xfId="24257"/>
    <cellStyle name="40 % - Accent6 2 2 7 3 3 3" xfId="17972"/>
    <cellStyle name="40 % - Accent6 2 2 7 3 4" xfId="4610"/>
    <cellStyle name="40 % - Accent6 2 2 7 3 4 2" xfId="10898"/>
    <cellStyle name="40 % - Accent6 2 2 7 3 4 2 2" xfId="25042"/>
    <cellStyle name="40 % - Accent6 2 2 7 3 4 3" xfId="18757"/>
    <cellStyle name="40 % - Accent6 2 2 7 3 5" xfId="5399"/>
    <cellStyle name="40 % - Accent6 2 2 7 3 5 2" xfId="11687"/>
    <cellStyle name="40 % - Accent6 2 2 7 3 5 2 2" xfId="25831"/>
    <cellStyle name="40 % - Accent6 2 2 7 3 5 3" xfId="19546"/>
    <cellStyle name="40 % - Accent6 2 2 7 3 6" xfId="6188"/>
    <cellStyle name="40 % - Accent6 2 2 7 3 6 2" xfId="12473"/>
    <cellStyle name="40 % - Accent6 2 2 7 3 6 2 2" xfId="26617"/>
    <cellStyle name="40 % - Accent6 2 2 7 3 6 3" xfId="20332"/>
    <cellStyle name="40 % - Accent6 2 2 7 3 7" xfId="6974"/>
    <cellStyle name="40 % - Accent6 2 2 7 3 7 2" xfId="13259"/>
    <cellStyle name="40 % - Accent6 2 2 7 3 7 2 2" xfId="27403"/>
    <cellStyle name="40 % - Accent6 2 2 7 3 7 3" xfId="21118"/>
    <cellStyle name="40 % - Accent6 2 2 7 3 8" xfId="7758"/>
    <cellStyle name="40 % - Accent6 2 2 7 3 8 2" xfId="14043"/>
    <cellStyle name="40 % - Accent6 2 2 7 3 8 2 2" xfId="28187"/>
    <cellStyle name="40 % - Accent6 2 2 7 3 8 3" xfId="21902"/>
    <cellStyle name="40 % - Accent6 2 2 7 3 9" xfId="8543"/>
    <cellStyle name="40 % - Accent6 2 2 7 3 9 2" xfId="22687"/>
    <cellStyle name="40 % - Accent6 2 2 7 4" xfId="1073"/>
    <cellStyle name="40 % - Accent6 2 2 7 4 2" xfId="8936"/>
    <cellStyle name="40 % - Accent6 2 2 7 4 2 2" xfId="23080"/>
    <cellStyle name="40 % - Accent6 2 2 7 4 3" xfId="2648"/>
    <cellStyle name="40 % - Accent6 2 2 7 4 3 2" xfId="16795"/>
    <cellStyle name="40 % - Accent6 2 2 7 4 4" xfId="15223"/>
    <cellStyle name="40 % - Accent6 2 2 7 5" xfId="3433"/>
    <cellStyle name="40 % - Accent6 2 2 7 5 2" xfId="9721"/>
    <cellStyle name="40 % - Accent6 2 2 7 5 2 2" xfId="23865"/>
    <cellStyle name="40 % - Accent6 2 2 7 5 3" xfId="17580"/>
    <cellStyle name="40 % - Accent6 2 2 7 6" xfId="4218"/>
    <cellStyle name="40 % - Accent6 2 2 7 6 2" xfId="10506"/>
    <cellStyle name="40 % - Accent6 2 2 7 6 2 2" xfId="24650"/>
    <cellStyle name="40 % - Accent6 2 2 7 6 3" xfId="18365"/>
    <cellStyle name="40 % - Accent6 2 2 7 7" xfId="5007"/>
    <cellStyle name="40 % - Accent6 2 2 7 7 2" xfId="11295"/>
    <cellStyle name="40 % - Accent6 2 2 7 7 2 2" xfId="25439"/>
    <cellStyle name="40 % - Accent6 2 2 7 7 3" xfId="19154"/>
    <cellStyle name="40 % - Accent6 2 2 7 8" xfId="5796"/>
    <cellStyle name="40 % - Accent6 2 2 7 8 2" xfId="12081"/>
    <cellStyle name="40 % - Accent6 2 2 7 8 2 2" xfId="26225"/>
    <cellStyle name="40 % - Accent6 2 2 7 8 3" xfId="19940"/>
    <cellStyle name="40 % - Accent6 2 2 7 9" xfId="6582"/>
    <cellStyle name="40 % - Accent6 2 2 7 9 2" xfId="12867"/>
    <cellStyle name="40 % - Accent6 2 2 7 9 2 2" xfId="27011"/>
    <cellStyle name="40 % - Accent6 2 2 7 9 3" xfId="20726"/>
    <cellStyle name="40 % - Accent6 2 2 8" xfId="306"/>
    <cellStyle name="40 % - Accent6 2 2 8 10" xfId="8179"/>
    <cellStyle name="40 % - Accent6 2 2 8 10 2" xfId="22323"/>
    <cellStyle name="40 % - Accent6 2 2 8 11" xfId="1891"/>
    <cellStyle name="40 % - Accent6 2 2 8 11 2" xfId="16038"/>
    <cellStyle name="40 % - Accent6 2 2 8 12" xfId="14466"/>
    <cellStyle name="40 % - Accent6 2 2 8 2" xfId="703"/>
    <cellStyle name="40 % - Accent6 2 2 8 2 10" xfId="2283"/>
    <cellStyle name="40 % - Accent6 2 2 8 2 10 2" xfId="16430"/>
    <cellStyle name="40 % - Accent6 2 2 8 2 11" xfId="14858"/>
    <cellStyle name="40 % - Accent6 2 2 8 2 2" xfId="1493"/>
    <cellStyle name="40 % - Accent6 2 2 8 2 2 2" xfId="9356"/>
    <cellStyle name="40 % - Accent6 2 2 8 2 2 2 2" xfId="23500"/>
    <cellStyle name="40 % - Accent6 2 2 8 2 2 3" xfId="3068"/>
    <cellStyle name="40 % - Accent6 2 2 8 2 2 3 2" xfId="17215"/>
    <cellStyle name="40 % - Accent6 2 2 8 2 2 4" xfId="15643"/>
    <cellStyle name="40 % - Accent6 2 2 8 2 3" xfId="3853"/>
    <cellStyle name="40 % - Accent6 2 2 8 2 3 2" xfId="10141"/>
    <cellStyle name="40 % - Accent6 2 2 8 2 3 2 2" xfId="24285"/>
    <cellStyle name="40 % - Accent6 2 2 8 2 3 3" xfId="18000"/>
    <cellStyle name="40 % - Accent6 2 2 8 2 4" xfId="4638"/>
    <cellStyle name="40 % - Accent6 2 2 8 2 4 2" xfId="10926"/>
    <cellStyle name="40 % - Accent6 2 2 8 2 4 2 2" xfId="25070"/>
    <cellStyle name="40 % - Accent6 2 2 8 2 4 3" xfId="18785"/>
    <cellStyle name="40 % - Accent6 2 2 8 2 5" xfId="5427"/>
    <cellStyle name="40 % - Accent6 2 2 8 2 5 2" xfId="11715"/>
    <cellStyle name="40 % - Accent6 2 2 8 2 5 2 2" xfId="25859"/>
    <cellStyle name="40 % - Accent6 2 2 8 2 5 3" xfId="19574"/>
    <cellStyle name="40 % - Accent6 2 2 8 2 6" xfId="6216"/>
    <cellStyle name="40 % - Accent6 2 2 8 2 6 2" xfId="12501"/>
    <cellStyle name="40 % - Accent6 2 2 8 2 6 2 2" xfId="26645"/>
    <cellStyle name="40 % - Accent6 2 2 8 2 6 3" xfId="20360"/>
    <cellStyle name="40 % - Accent6 2 2 8 2 7" xfId="7002"/>
    <cellStyle name="40 % - Accent6 2 2 8 2 7 2" xfId="13287"/>
    <cellStyle name="40 % - Accent6 2 2 8 2 7 2 2" xfId="27431"/>
    <cellStyle name="40 % - Accent6 2 2 8 2 7 3" xfId="21146"/>
    <cellStyle name="40 % - Accent6 2 2 8 2 8" xfId="7786"/>
    <cellStyle name="40 % - Accent6 2 2 8 2 8 2" xfId="14071"/>
    <cellStyle name="40 % - Accent6 2 2 8 2 8 2 2" xfId="28215"/>
    <cellStyle name="40 % - Accent6 2 2 8 2 8 3" xfId="21930"/>
    <cellStyle name="40 % - Accent6 2 2 8 2 9" xfId="8571"/>
    <cellStyle name="40 % - Accent6 2 2 8 2 9 2" xfId="22715"/>
    <cellStyle name="40 % - Accent6 2 2 8 3" xfId="1101"/>
    <cellStyle name="40 % - Accent6 2 2 8 3 2" xfId="8964"/>
    <cellStyle name="40 % - Accent6 2 2 8 3 2 2" xfId="23108"/>
    <cellStyle name="40 % - Accent6 2 2 8 3 3" xfId="2676"/>
    <cellStyle name="40 % - Accent6 2 2 8 3 3 2" xfId="16823"/>
    <cellStyle name="40 % - Accent6 2 2 8 3 4" xfId="15251"/>
    <cellStyle name="40 % - Accent6 2 2 8 4" xfId="3461"/>
    <cellStyle name="40 % - Accent6 2 2 8 4 2" xfId="9749"/>
    <cellStyle name="40 % - Accent6 2 2 8 4 2 2" xfId="23893"/>
    <cellStyle name="40 % - Accent6 2 2 8 4 3" xfId="17608"/>
    <cellStyle name="40 % - Accent6 2 2 8 5" xfId="4246"/>
    <cellStyle name="40 % - Accent6 2 2 8 5 2" xfId="10534"/>
    <cellStyle name="40 % - Accent6 2 2 8 5 2 2" xfId="24678"/>
    <cellStyle name="40 % - Accent6 2 2 8 5 3" xfId="18393"/>
    <cellStyle name="40 % - Accent6 2 2 8 6" xfId="5035"/>
    <cellStyle name="40 % - Accent6 2 2 8 6 2" xfId="11323"/>
    <cellStyle name="40 % - Accent6 2 2 8 6 2 2" xfId="25467"/>
    <cellStyle name="40 % - Accent6 2 2 8 6 3" xfId="19182"/>
    <cellStyle name="40 % - Accent6 2 2 8 7" xfId="5824"/>
    <cellStyle name="40 % - Accent6 2 2 8 7 2" xfId="12109"/>
    <cellStyle name="40 % - Accent6 2 2 8 7 2 2" xfId="26253"/>
    <cellStyle name="40 % - Accent6 2 2 8 7 3" xfId="19968"/>
    <cellStyle name="40 % - Accent6 2 2 8 8" xfId="6610"/>
    <cellStyle name="40 % - Accent6 2 2 8 8 2" xfId="12895"/>
    <cellStyle name="40 % - Accent6 2 2 8 8 2 2" xfId="27039"/>
    <cellStyle name="40 % - Accent6 2 2 8 8 3" xfId="20754"/>
    <cellStyle name="40 % - Accent6 2 2 8 9" xfId="7394"/>
    <cellStyle name="40 % - Accent6 2 2 8 9 2" xfId="13679"/>
    <cellStyle name="40 % - Accent6 2 2 8 9 2 2" xfId="27823"/>
    <cellStyle name="40 % - Accent6 2 2 8 9 3" xfId="21538"/>
    <cellStyle name="40 % - Accent6 2 2 9" xfId="507"/>
    <cellStyle name="40 % - Accent6 2 2 9 10" xfId="2087"/>
    <cellStyle name="40 % - Accent6 2 2 9 10 2" xfId="16234"/>
    <cellStyle name="40 % - Accent6 2 2 9 11" xfId="14662"/>
    <cellStyle name="40 % - Accent6 2 2 9 2" xfId="1297"/>
    <cellStyle name="40 % - Accent6 2 2 9 2 2" xfId="9160"/>
    <cellStyle name="40 % - Accent6 2 2 9 2 2 2" xfId="23304"/>
    <cellStyle name="40 % - Accent6 2 2 9 2 3" xfId="2872"/>
    <cellStyle name="40 % - Accent6 2 2 9 2 3 2" xfId="17019"/>
    <cellStyle name="40 % - Accent6 2 2 9 2 4" xfId="15447"/>
    <cellStyle name="40 % - Accent6 2 2 9 3" xfId="3657"/>
    <cellStyle name="40 % - Accent6 2 2 9 3 2" xfId="9945"/>
    <cellStyle name="40 % - Accent6 2 2 9 3 2 2" xfId="24089"/>
    <cellStyle name="40 % - Accent6 2 2 9 3 3" xfId="17804"/>
    <cellStyle name="40 % - Accent6 2 2 9 4" xfId="4442"/>
    <cellStyle name="40 % - Accent6 2 2 9 4 2" xfId="10730"/>
    <cellStyle name="40 % - Accent6 2 2 9 4 2 2" xfId="24874"/>
    <cellStyle name="40 % - Accent6 2 2 9 4 3" xfId="18589"/>
    <cellStyle name="40 % - Accent6 2 2 9 5" xfId="5231"/>
    <cellStyle name="40 % - Accent6 2 2 9 5 2" xfId="11519"/>
    <cellStyle name="40 % - Accent6 2 2 9 5 2 2" xfId="25663"/>
    <cellStyle name="40 % - Accent6 2 2 9 5 3" xfId="19378"/>
    <cellStyle name="40 % - Accent6 2 2 9 6" xfId="6020"/>
    <cellStyle name="40 % - Accent6 2 2 9 6 2" xfId="12305"/>
    <cellStyle name="40 % - Accent6 2 2 9 6 2 2" xfId="26449"/>
    <cellStyle name="40 % - Accent6 2 2 9 6 3" xfId="20164"/>
    <cellStyle name="40 % - Accent6 2 2 9 7" xfId="6806"/>
    <cellStyle name="40 % - Accent6 2 2 9 7 2" xfId="13091"/>
    <cellStyle name="40 % - Accent6 2 2 9 7 2 2" xfId="27235"/>
    <cellStyle name="40 % - Accent6 2 2 9 7 3" xfId="20950"/>
    <cellStyle name="40 % - Accent6 2 2 9 8" xfId="7590"/>
    <cellStyle name="40 % - Accent6 2 2 9 8 2" xfId="13875"/>
    <cellStyle name="40 % - Accent6 2 2 9 8 2 2" xfId="28019"/>
    <cellStyle name="40 % - Accent6 2 2 9 8 3" xfId="21734"/>
    <cellStyle name="40 % - Accent6 2 2 9 9" xfId="8375"/>
    <cellStyle name="40 % - Accent6 2 2 9 9 2" xfId="22519"/>
    <cellStyle name="40 % - Accent6 2 20" xfId="14256"/>
    <cellStyle name="40 % - Accent6 2 3" xfId="123"/>
    <cellStyle name="40 % - Accent6 2 3 10" xfId="7212"/>
    <cellStyle name="40 % - Accent6 2 3 10 2" xfId="13497"/>
    <cellStyle name="40 % - Accent6 2 3 10 2 2" xfId="27641"/>
    <cellStyle name="40 % - Accent6 2 3 10 3" xfId="21356"/>
    <cellStyle name="40 % - Accent6 2 3 11" xfId="7997"/>
    <cellStyle name="40 % - Accent6 2 3 11 2" xfId="22141"/>
    <cellStyle name="40 % - Accent6 2 3 12" xfId="1709"/>
    <cellStyle name="40 % - Accent6 2 3 12 2" xfId="15856"/>
    <cellStyle name="40 % - Accent6 2 3 13" xfId="14284"/>
    <cellStyle name="40 % - Accent6 2 3 2" xfId="320"/>
    <cellStyle name="40 % - Accent6 2 3 2 10" xfId="8193"/>
    <cellStyle name="40 % - Accent6 2 3 2 10 2" xfId="22337"/>
    <cellStyle name="40 % - Accent6 2 3 2 11" xfId="1905"/>
    <cellStyle name="40 % - Accent6 2 3 2 11 2" xfId="16052"/>
    <cellStyle name="40 % - Accent6 2 3 2 12" xfId="14480"/>
    <cellStyle name="40 % - Accent6 2 3 2 2" xfId="717"/>
    <cellStyle name="40 % - Accent6 2 3 2 2 10" xfId="2297"/>
    <cellStyle name="40 % - Accent6 2 3 2 2 10 2" xfId="16444"/>
    <cellStyle name="40 % - Accent6 2 3 2 2 11" xfId="14872"/>
    <cellStyle name="40 % - Accent6 2 3 2 2 2" xfId="1507"/>
    <cellStyle name="40 % - Accent6 2 3 2 2 2 2" xfId="9370"/>
    <cellStyle name="40 % - Accent6 2 3 2 2 2 2 2" xfId="23514"/>
    <cellStyle name="40 % - Accent6 2 3 2 2 2 3" xfId="3082"/>
    <cellStyle name="40 % - Accent6 2 3 2 2 2 3 2" xfId="17229"/>
    <cellStyle name="40 % - Accent6 2 3 2 2 2 4" xfId="15657"/>
    <cellStyle name="40 % - Accent6 2 3 2 2 3" xfId="3867"/>
    <cellStyle name="40 % - Accent6 2 3 2 2 3 2" xfId="10155"/>
    <cellStyle name="40 % - Accent6 2 3 2 2 3 2 2" xfId="24299"/>
    <cellStyle name="40 % - Accent6 2 3 2 2 3 3" xfId="18014"/>
    <cellStyle name="40 % - Accent6 2 3 2 2 4" xfId="4652"/>
    <cellStyle name="40 % - Accent6 2 3 2 2 4 2" xfId="10940"/>
    <cellStyle name="40 % - Accent6 2 3 2 2 4 2 2" xfId="25084"/>
    <cellStyle name="40 % - Accent6 2 3 2 2 4 3" xfId="18799"/>
    <cellStyle name="40 % - Accent6 2 3 2 2 5" xfId="5441"/>
    <cellStyle name="40 % - Accent6 2 3 2 2 5 2" xfId="11729"/>
    <cellStyle name="40 % - Accent6 2 3 2 2 5 2 2" xfId="25873"/>
    <cellStyle name="40 % - Accent6 2 3 2 2 5 3" xfId="19588"/>
    <cellStyle name="40 % - Accent6 2 3 2 2 6" xfId="6230"/>
    <cellStyle name="40 % - Accent6 2 3 2 2 6 2" xfId="12515"/>
    <cellStyle name="40 % - Accent6 2 3 2 2 6 2 2" xfId="26659"/>
    <cellStyle name="40 % - Accent6 2 3 2 2 6 3" xfId="20374"/>
    <cellStyle name="40 % - Accent6 2 3 2 2 7" xfId="7016"/>
    <cellStyle name="40 % - Accent6 2 3 2 2 7 2" xfId="13301"/>
    <cellStyle name="40 % - Accent6 2 3 2 2 7 2 2" xfId="27445"/>
    <cellStyle name="40 % - Accent6 2 3 2 2 7 3" xfId="21160"/>
    <cellStyle name="40 % - Accent6 2 3 2 2 8" xfId="7800"/>
    <cellStyle name="40 % - Accent6 2 3 2 2 8 2" xfId="14085"/>
    <cellStyle name="40 % - Accent6 2 3 2 2 8 2 2" xfId="28229"/>
    <cellStyle name="40 % - Accent6 2 3 2 2 8 3" xfId="21944"/>
    <cellStyle name="40 % - Accent6 2 3 2 2 9" xfId="8585"/>
    <cellStyle name="40 % - Accent6 2 3 2 2 9 2" xfId="22729"/>
    <cellStyle name="40 % - Accent6 2 3 2 3" xfId="1115"/>
    <cellStyle name="40 % - Accent6 2 3 2 3 2" xfId="8978"/>
    <cellStyle name="40 % - Accent6 2 3 2 3 2 2" xfId="23122"/>
    <cellStyle name="40 % - Accent6 2 3 2 3 3" xfId="2690"/>
    <cellStyle name="40 % - Accent6 2 3 2 3 3 2" xfId="16837"/>
    <cellStyle name="40 % - Accent6 2 3 2 3 4" xfId="15265"/>
    <cellStyle name="40 % - Accent6 2 3 2 4" xfId="3475"/>
    <cellStyle name="40 % - Accent6 2 3 2 4 2" xfId="9763"/>
    <cellStyle name="40 % - Accent6 2 3 2 4 2 2" xfId="23907"/>
    <cellStyle name="40 % - Accent6 2 3 2 4 3" xfId="17622"/>
    <cellStyle name="40 % - Accent6 2 3 2 5" xfId="4260"/>
    <cellStyle name="40 % - Accent6 2 3 2 5 2" xfId="10548"/>
    <cellStyle name="40 % - Accent6 2 3 2 5 2 2" xfId="24692"/>
    <cellStyle name="40 % - Accent6 2 3 2 5 3" xfId="18407"/>
    <cellStyle name="40 % - Accent6 2 3 2 6" xfId="5049"/>
    <cellStyle name="40 % - Accent6 2 3 2 6 2" xfId="11337"/>
    <cellStyle name="40 % - Accent6 2 3 2 6 2 2" xfId="25481"/>
    <cellStyle name="40 % - Accent6 2 3 2 6 3" xfId="19196"/>
    <cellStyle name="40 % - Accent6 2 3 2 7" xfId="5838"/>
    <cellStyle name="40 % - Accent6 2 3 2 7 2" xfId="12123"/>
    <cellStyle name="40 % - Accent6 2 3 2 7 2 2" xfId="26267"/>
    <cellStyle name="40 % - Accent6 2 3 2 7 3" xfId="19982"/>
    <cellStyle name="40 % - Accent6 2 3 2 8" xfId="6624"/>
    <cellStyle name="40 % - Accent6 2 3 2 8 2" xfId="12909"/>
    <cellStyle name="40 % - Accent6 2 3 2 8 2 2" xfId="27053"/>
    <cellStyle name="40 % - Accent6 2 3 2 8 3" xfId="20768"/>
    <cellStyle name="40 % - Accent6 2 3 2 9" xfId="7408"/>
    <cellStyle name="40 % - Accent6 2 3 2 9 2" xfId="13693"/>
    <cellStyle name="40 % - Accent6 2 3 2 9 2 2" xfId="27837"/>
    <cellStyle name="40 % - Accent6 2 3 2 9 3" xfId="21552"/>
    <cellStyle name="40 % - Accent6 2 3 3" xfId="521"/>
    <cellStyle name="40 % - Accent6 2 3 3 10" xfId="2101"/>
    <cellStyle name="40 % - Accent6 2 3 3 10 2" xfId="16248"/>
    <cellStyle name="40 % - Accent6 2 3 3 11" xfId="14676"/>
    <cellStyle name="40 % - Accent6 2 3 3 2" xfId="1311"/>
    <cellStyle name="40 % - Accent6 2 3 3 2 2" xfId="9174"/>
    <cellStyle name="40 % - Accent6 2 3 3 2 2 2" xfId="23318"/>
    <cellStyle name="40 % - Accent6 2 3 3 2 3" xfId="2886"/>
    <cellStyle name="40 % - Accent6 2 3 3 2 3 2" xfId="17033"/>
    <cellStyle name="40 % - Accent6 2 3 3 2 4" xfId="15461"/>
    <cellStyle name="40 % - Accent6 2 3 3 3" xfId="3671"/>
    <cellStyle name="40 % - Accent6 2 3 3 3 2" xfId="9959"/>
    <cellStyle name="40 % - Accent6 2 3 3 3 2 2" xfId="24103"/>
    <cellStyle name="40 % - Accent6 2 3 3 3 3" xfId="17818"/>
    <cellStyle name="40 % - Accent6 2 3 3 4" xfId="4456"/>
    <cellStyle name="40 % - Accent6 2 3 3 4 2" xfId="10744"/>
    <cellStyle name="40 % - Accent6 2 3 3 4 2 2" xfId="24888"/>
    <cellStyle name="40 % - Accent6 2 3 3 4 3" xfId="18603"/>
    <cellStyle name="40 % - Accent6 2 3 3 5" xfId="5245"/>
    <cellStyle name="40 % - Accent6 2 3 3 5 2" xfId="11533"/>
    <cellStyle name="40 % - Accent6 2 3 3 5 2 2" xfId="25677"/>
    <cellStyle name="40 % - Accent6 2 3 3 5 3" xfId="19392"/>
    <cellStyle name="40 % - Accent6 2 3 3 6" xfId="6034"/>
    <cellStyle name="40 % - Accent6 2 3 3 6 2" xfId="12319"/>
    <cellStyle name="40 % - Accent6 2 3 3 6 2 2" xfId="26463"/>
    <cellStyle name="40 % - Accent6 2 3 3 6 3" xfId="20178"/>
    <cellStyle name="40 % - Accent6 2 3 3 7" xfId="6820"/>
    <cellStyle name="40 % - Accent6 2 3 3 7 2" xfId="13105"/>
    <cellStyle name="40 % - Accent6 2 3 3 7 2 2" xfId="27249"/>
    <cellStyle name="40 % - Accent6 2 3 3 7 3" xfId="20964"/>
    <cellStyle name="40 % - Accent6 2 3 3 8" xfId="7604"/>
    <cellStyle name="40 % - Accent6 2 3 3 8 2" xfId="13889"/>
    <cellStyle name="40 % - Accent6 2 3 3 8 2 2" xfId="28033"/>
    <cellStyle name="40 % - Accent6 2 3 3 8 3" xfId="21748"/>
    <cellStyle name="40 % - Accent6 2 3 3 9" xfId="8389"/>
    <cellStyle name="40 % - Accent6 2 3 3 9 2" xfId="22533"/>
    <cellStyle name="40 % - Accent6 2 3 4" xfId="919"/>
    <cellStyle name="40 % - Accent6 2 3 4 2" xfId="8782"/>
    <cellStyle name="40 % - Accent6 2 3 4 2 2" xfId="22926"/>
    <cellStyle name="40 % - Accent6 2 3 4 3" xfId="2494"/>
    <cellStyle name="40 % - Accent6 2 3 4 3 2" xfId="16641"/>
    <cellStyle name="40 % - Accent6 2 3 4 4" xfId="15069"/>
    <cellStyle name="40 % - Accent6 2 3 5" xfId="3279"/>
    <cellStyle name="40 % - Accent6 2 3 5 2" xfId="9567"/>
    <cellStyle name="40 % - Accent6 2 3 5 2 2" xfId="23711"/>
    <cellStyle name="40 % - Accent6 2 3 5 3" xfId="17426"/>
    <cellStyle name="40 % - Accent6 2 3 6" xfId="4064"/>
    <cellStyle name="40 % - Accent6 2 3 6 2" xfId="10352"/>
    <cellStyle name="40 % - Accent6 2 3 6 2 2" xfId="24496"/>
    <cellStyle name="40 % - Accent6 2 3 6 3" xfId="18211"/>
    <cellStyle name="40 % - Accent6 2 3 7" xfId="4853"/>
    <cellStyle name="40 % - Accent6 2 3 7 2" xfId="11141"/>
    <cellStyle name="40 % - Accent6 2 3 7 2 2" xfId="25285"/>
    <cellStyle name="40 % - Accent6 2 3 7 3" xfId="19000"/>
    <cellStyle name="40 % - Accent6 2 3 8" xfId="5642"/>
    <cellStyle name="40 % - Accent6 2 3 8 2" xfId="11927"/>
    <cellStyle name="40 % - Accent6 2 3 8 2 2" xfId="26071"/>
    <cellStyle name="40 % - Accent6 2 3 8 3" xfId="19786"/>
    <cellStyle name="40 % - Accent6 2 3 9" xfId="6428"/>
    <cellStyle name="40 % - Accent6 2 3 9 2" xfId="12713"/>
    <cellStyle name="40 % - Accent6 2 3 9 2 2" xfId="26857"/>
    <cellStyle name="40 % - Accent6 2 3 9 3" xfId="20572"/>
    <cellStyle name="40 % - Accent6 2 4" xfId="152"/>
    <cellStyle name="40 % - Accent6 2 4 10" xfId="7240"/>
    <cellStyle name="40 % - Accent6 2 4 10 2" xfId="13525"/>
    <cellStyle name="40 % - Accent6 2 4 10 2 2" xfId="27669"/>
    <cellStyle name="40 % - Accent6 2 4 10 3" xfId="21384"/>
    <cellStyle name="40 % - Accent6 2 4 11" xfId="8025"/>
    <cellStyle name="40 % - Accent6 2 4 11 2" xfId="22169"/>
    <cellStyle name="40 % - Accent6 2 4 12" xfId="1737"/>
    <cellStyle name="40 % - Accent6 2 4 12 2" xfId="15884"/>
    <cellStyle name="40 % - Accent6 2 4 13" xfId="14312"/>
    <cellStyle name="40 % - Accent6 2 4 2" xfId="348"/>
    <cellStyle name="40 % - Accent6 2 4 2 10" xfId="8221"/>
    <cellStyle name="40 % - Accent6 2 4 2 10 2" xfId="22365"/>
    <cellStyle name="40 % - Accent6 2 4 2 11" xfId="1933"/>
    <cellStyle name="40 % - Accent6 2 4 2 11 2" xfId="16080"/>
    <cellStyle name="40 % - Accent6 2 4 2 12" xfId="14508"/>
    <cellStyle name="40 % - Accent6 2 4 2 2" xfId="745"/>
    <cellStyle name="40 % - Accent6 2 4 2 2 10" xfId="2325"/>
    <cellStyle name="40 % - Accent6 2 4 2 2 10 2" xfId="16472"/>
    <cellStyle name="40 % - Accent6 2 4 2 2 11" xfId="14900"/>
    <cellStyle name="40 % - Accent6 2 4 2 2 2" xfId="1535"/>
    <cellStyle name="40 % - Accent6 2 4 2 2 2 2" xfId="9398"/>
    <cellStyle name="40 % - Accent6 2 4 2 2 2 2 2" xfId="23542"/>
    <cellStyle name="40 % - Accent6 2 4 2 2 2 3" xfId="3110"/>
    <cellStyle name="40 % - Accent6 2 4 2 2 2 3 2" xfId="17257"/>
    <cellStyle name="40 % - Accent6 2 4 2 2 2 4" xfId="15685"/>
    <cellStyle name="40 % - Accent6 2 4 2 2 3" xfId="3895"/>
    <cellStyle name="40 % - Accent6 2 4 2 2 3 2" xfId="10183"/>
    <cellStyle name="40 % - Accent6 2 4 2 2 3 2 2" xfId="24327"/>
    <cellStyle name="40 % - Accent6 2 4 2 2 3 3" xfId="18042"/>
    <cellStyle name="40 % - Accent6 2 4 2 2 4" xfId="4680"/>
    <cellStyle name="40 % - Accent6 2 4 2 2 4 2" xfId="10968"/>
    <cellStyle name="40 % - Accent6 2 4 2 2 4 2 2" xfId="25112"/>
    <cellStyle name="40 % - Accent6 2 4 2 2 4 3" xfId="18827"/>
    <cellStyle name="40 % - Accent6 2 4 2 2 5" xfId="5469"/>
    <cellStyle name="40 % - Accent6 2 4 2 2 5 2" xfId="11757"/>
    <cellStyle name="40 % - Accent6 2 4 2 2 5 2 2" xfId="25901"/>
    <cellStyle name="40 % - Accent6 2 4 2 2 5 3" xfId="19616"/>
    <cellStyle name="40 % - Accent6 2 4 2 2 6" xfId="6258"/>
    <cellStyle name="40 % - Accent6 2 4 2 2 6 2" xfId="12543"/>
    <cellStyle name="40 % - Accent6 2 4 2 2 6 2 2" xfId="26687"/>
    <cellStyle name="40 % - Accent6 2 4 2 2 6 3" xfId="20402"/>
    <cellStyle name="40 % - Accent6 2 4 2 2 7" xfId="7044"/>
    <cellStyle name="40 % - Accent6 2 4 2 2 7 2" xfId="13329"/>
    <cellStyle name="40 % - Accent6 2 4 2 2 7 2 2" xfId="27473"/>
    <cellStyle name="40 % - Accent6 2 4 2 2 7 3" xfId="21188"/>
    <cellStyle name="40 % - Accent6 2 4 2 2 8" xfId="7828"/>
    <cellStyle name="40 % - Accent6 2 4 2 2 8 2" xfId="14113"/>
    <cellStyle name="40 % - Accent6 2 4 2 2 8 2 2" xfId="28257"/>
    <cellStyle name="40 % - Accent6 2 4 2 2 8 3" xfId="21972"/>
    <cellStyle name="40 % - Accent6 2 4 2 2 9" xfId="8613"/>
    <cellStyle name="40 % - Accent6 2 4 2 2 9 2" xfId="22757"/>
    <cellStyle name="40 % - Accent6 2 4 2 3" xfId="1143"/>
    <cellStyle name="40 % - Accent6 2 4 2 3 2" xfId="9006"/>
    <cellStyle name="40 % - Accent6 2 4 2 3 2 2" xfId="23150"/>
    <cellStyle name="40 % - Accent6 2 4 2 3 3" xfId="2718"/>
    <cellStyle name="40 % - Accent6 2 4 2 3 3 2" xfId="16865"/>
    <cellStyle name="40 % - Accent6 2 4 2 3 4" xfId="15293"/>
    <cellStyle name="40 % - Accent6 2 4 2 4" xfId="3503"/>
    <cellStyle name="40 % - Accent6 2 4 2 4 2" xfId="9791"/>
    <cellStyle name="40 % - Accent6 2 4 2 4 2 2" xfId="23935"/>
    <cellStyle name="40 % - Accent6 2 4 2 4 3" xfId="17650"/>
    <cellStyle name="40 % - Accent6 2 4 2 5" xfId="4288"/>
    <cellStyle name="40 % - Accent6 2 4 2 5 2" xfId="10576"/>
    <cellStyle name="40 % - Accent6 2 4 2 5 2 2" xfId="24720"/>
    <cellStyle name="40 % - Accent6 2 4 2 5 3" xfId="18435"/>
    <cellStyle name="40 % - Accent6 2 4 2 6" xfId="5077"/>
    <cellStyle name="40 % - Accent6 2 4 2 6 2" xfId="11365"/>
    <cellStyle name="40 % - Accent6 2 4 2 6 2 2" xfId="25509"/>
    <cellStyle name="40 % - Accent6 2 4 2 6 3" xfId="19224"/>
    <cellStyle name="40 % - Accent6 2 4 2 7" xfId="5866"/>
    <cellStyle name="40 % - Accent6 2 4 2 7 2" xfId="12151"/>
    <cellStyle name="40 % - Accent6 2 4 2 7 2 2" xfId="26295"/>
    <cellStyle name="40 % - Accent6 2 4 2 7 3" xfId="20010"/>
    <cellStyle name="40 % - Accent6 2 4 2 8" xfId="6652"/>
    <cellStyle name="40 % - Accent6 2 4 2 8 2" xfId="12937"/>
    <cellStyle name="40 % - Accent6 2 4 2 8 2 2" xfId="27081"/>
    <cellStyle name="40 % - Accent6 2 4 2 8 3" xfId="20796"/>
    <cellStyle name="40 % - Accent6 2 4 2 9" xfId="7436"/>
    <cellStyle name="40 % - Accent6 2 4 2 9 2" xfId="13721"/>
    <cellStyle name="40 % - Accent6 2 4 2 9 2 2" xfId="27865"/>
    <cellStyle name="40 % - Accent6 2 4 2 9 3" xfId="21580"/>
    <cellStyle name="40 % - Accent6 2 4 3" xfId="549"/>
    <cellStyle name="40 % - Accent6 2 4 3 10" xfId="2129"/>
    <cellStyle name="40 % - Accent6 2 4 3 10 2" xfId="16276"/>
    <cellStyle name="40 % - Accent6 2 4 3 11" xfId="14704"/>
    <cellStyle name="40 % - Accent6 2 4 3 2" xfId="1339"/>
    <cellStyle name="40 % - Accent6 2 4 3 2 2" xfId="9202"/>
    <cellStyle name="40 % - Accent6 2 4 3 2 2 2" xfId="23346"/>
    <cellStyle name="40 % - Accent6 2 4 3 2 3" xfId="2914"/>
    <cellStyle name="40 % - Accent6 2 4 3 2 3 2" xfId="17061"/>
    <cellStyle name="40 % - Accent6 2 4 3 2 4" xfId="15489"/>
    <cellStyle name="40 % - Accent6 2 4 3 3" xfId="3699"/>
    <cellStyle name="40 % - Accent6 2 4 3 3 2" xfId="9987"/>
    <cellStyle name="40 % - Accent6 2 4 3 3 2 2" xfId="24131"/>
    <cellStyle name="40 % - Accent6 2 4 3 3 3" xfId="17846"/>
    <cellStyle name="40 % - Accent6 2 4 3 4" xfId="4484"/>
    <cellStyle name="40 % - Accent6 2 4 3 4 2" xfId="10772"/>
    <cellStyle name="40 % - Accent6 2 4 3 4 2 2" xfId="24916"/>
    <cellStyle name="40 % - Accent6 2 4 3 4 3" xfId="18631"/>
    <cellStyle name="40 % - Accent6 2 4 3 5" xfId="5273"/>
    <cellStyle name="40 % - Accent6 2 4 3 5 2" xfId="11561"/>
    <cellStyle name="40 % - Accent6 2 4 3 5 2 2" xfId="25705"/>
    <cellStyle name="40 % - Accent6 2 4 3 5 3" xfId="19420"/>
    <cellStyle name="40 % - Accent6 2 4 3 6" xfId="6062"/>
    <cellStyle name="40 % - Accent6 2 4 3 6 2" xfId="12347"/>
    <cellStyle name="40 % - Accent6 2 4 3 6 2 2" xfId="26491"/>
    <cellStyle name="40 % - Accent6 2 4 3 6 3" xfId="20206"/>
    <cellStyle name="40 % - Accent6 2 4 3 7" xfId="6848"/>
    <cellStyle name="40 % - Accent6 2 4 3 7 2" xfId="13133"/>
    <cellStyle name="40 % - Accent6 2 4 3 7 2 2" xfId="27277"/>
    <cellStyle name="40 % - Accent6 2 4 3 7 3" xfId="20992"/>
    <cellStyle name="40 % - Accent6 2 4 3 8" xfId="7632"/>
    <cellStyle name="40 % - Accent6 2 4 3 8 2" xfId="13917"/>
    <cellStyle name="40 % - Accent6 2 4 3 8 2 2" xfId="28061"/>
    <cellStyle name="40 % - Accent6 2 4 3 8 3" xfId="21776"/>
    <cellStyle name="40 % - Accent6 2 4 3 9" xfId="8417"/>
    <cellStyle name="40 % - Accent6 2 4 3 9 2" xfId="22561"/>
    <cellStyle name="40 % - Accent6 2 4 4" xfId="947"/>
    <cellStyle name="40 % - Accent6 2 4 4 2" xfId="8810"/>
    <cellStyle name="40 % - Accent6 2 4 4 2 2" xfId="22954"/>
    <cellStyle name="40 % - Accent6 2 4 4 3" xfId="2522"/>
    <cellStyle name="40 % - Accent6 2 4 4 3 2" xfId="16669"/>
    <cellStyle name="40 % - Accent6 2 4 4 4" xfId="15097"/>
    <cellStyle name="40 % - Accent6 2 4 5" xfId="3307"/>
    <cellStyle name="40 % - Accent6 2 4 5 2" xfId="9595"/>
    <cellStyle name="40 % - Accent6 2 4 5 2 2" xfId="23739"/>
    <cellStyle name="40 % - Accent6 2 4 5 3" xfId="17454"/>
    <cellStyle name="40 % - Accent6 2 4 6" xfId="4092"/>
    <cellStyle name="40 % - Accent6 2 4 6 2" xfId="10380"/>
    <cellStyle name="40 % - Accent6 2 4 6 2 2" xfId="24524"/>
    <cellStyle name="40 % - Accent6 2 4 6 3" xfId="18239"/>
    <cellStyle name="40 % - Accent6 2 4 7" xfId="4881"/>
    <cellStyle name="40 % - Accent6 2 4 7 2" xfId="11169"/>
    <cellStyle name="40 % - Accent6 2 4 7 2 2" xfId="25313"/>
    <cellStyle name="40 % - Accent6 2 4 7 3" xfId="19028"/>
    <cellStyle name="40 % - Accent6 2 4 8" xfId="5670"/>
    <cellStyle name="40 % - Accent6 2 4 8 2" xfId="11955"/>
    <cellStyle name="40 % - Accent6 2 4 8 2 2" xfId="26099"/>
    <cellStyle name="40 % - Accent6 2 4 8 3" xfId="19814"/>
    <cellStyle name="40 % - Accent6 2 4 9" xfId="6456"/>
    <cellStyle name="40 % - Accent6 2 4 9 2" xfId="12741"/>
    <cellStyle name="40 % - Accent6 2 4 9 2 2" xfId="26885"/>
    <cellStyle name="40 % - Accent6 2 4 9 3" xfId="20600"/>
    <cellStyle name="40 % - Accent6 2 5" xfId="180"/>
    <cellStyle name="40 % - Accent6 2 5 10" xfId="7268"/>
    <cellStyle name="40 % - Accent6 2 5 10 2" xfId="13553"/>
    <cellStyle name="40 % - Accent6 2 5 10 2 2" xfId="27697"/>
    <cellStyle name="40 % - Accent6 2 5 10 3" xfId="21412"/>
    <cellStyle name="40 % - Accent6 2 5 11" xfId="8053"/>
    <cellStyle name="40 % - Accent6 2 5 11 2" xfId="22197"/>
    <cellStyle name="40 % - Accent6 2 5 12" xfId="1765"/>
    <cellStyle name="40 % - Accent6 2 5 12 2" xfId="15912"/>
    <cellStyle name="40 % - Accent6 2 5 13" xfId="14340"/>
    <cellStyle name="40 % - Accent6 2 5 2" xfId="376"/>
    <cellStyle name="40 % - Accent6 2 5 2 10" xfId="8249"/>
    <cellStyle name="40 % - Accent6 2 5 2 10 2" xfId="22393"/>
    <cellStyle name="40 % - Accent6 2 5 2 11" xfId="1961"/>
    <cellStyle name="40 % - Accent6 2 5 2 11 2" xfId="16108"/>
    <cellStyle name="40 % - Accent6 2 5 2 12" xfId="14536"/>
    <cellStyle name="40 % - Accent6 2 5 2 2" xfId="773"/>
    <cellStyle name="40 % - Accent6 2 5 2 2 10" xfId="2353"/>
    <cellStyle name="40 % - Accent6 2 5 2 2 10 2" xfId="16500"/>
    <cellStyle name="40 % - Accent6 2 5 2 2 11" xfId="14928"/>
    <cellStyle name="40 % - Accent6 2 5 2 2 2" xfId="1563"/>
    <cellStyle name="40 % - Accent6 2 5 2 2 2 2" xfId="9426"/>
    <cellStyle name="40 % - Accent6 2 5 2 2 2 2 2" xfId="23570"/>
    <cellStyle name="40 % - Accent6 2 5 2 2 2 3" xfId="3138"/>
    <cellStyle name="40 % - Accent6 2 5 2 2 2 3 2" xfId="17285"/>
    <cellStyle name="40 % - Accent6 2 5 2 2 2 4" xfId="15713"/>
    <cellStyle name="40 % - Accent6 2 5 2 2 3" xfId="3923"/>
    <cellStyle name="40 % - Accent6 2 5 2 2 3 2" xfId="10211"/>
    <cellStyle name="40 % - Accent6 2 5 2 2 3 2 2" xfId="24355"/>
    <cellStyle name="40 % - Accent6 2 5 2 2 3 3" xfId="18070"/>
    <cellStyle name="40 % - Accent6 2 5 2 2 4" xfId="4708"/>
    <cellStyle name="40 % - Accent6 2 5 2 2 4 2" xfId="10996"/>
    <cellStyle name="40 % - Accent6 2 5 2 2 4 2 2" xfId="25140"/>
    <cellStyle name="40 % - Accent6 2 5 2 2 4 3" xfId="18855"/>
    <cellStyle name="40 % - Accent6 2 5 2 2 5" xfId="5497"/>
    <cellStyle name="40 % - Accent6 2 5 2 2 5 2" xfId="11785"/>
    <cellStyle name="40 % - Accent6 2 5 2 2 5 2 2" xfId="25929"/>
    <cellStyle name="40 % - Accent6 2 5 2 2 5 3" xfId="19644"/>
    <cellStyle name="40 % - Accent6 2 5 2 2 6" xfId="6286"/>
    <cellStyle name="40 % - Accent6 2 5 2 2 6 2" xfId="12571"/>
    <cellStyle name="40 % - Accent6 2 5 2 2 6 2 2" xfId="26715"/>
    <cellStyle name="40 % - Accent6 2 5 2 2 6 3" xfId="20430"/>
    <cellStyle name="40 % - Accent6 2 5 2 2 7" xfId="7072"/>
    <cellStyle name="40 % - Accent6 2 5 2 2 7 2" xfId="13357"/>
    <cellStyle name="40 % - Accent6 2 5 2 2 7 2 2" xfId="27501"/>
    <cellStyle name="40 % - Accent6 2 5 2 2 7 3" xfId="21216"/>
    <cellStyle name="40 % - Accent6 2 5 2 2 8" xfId="7856"/>
    <cellStyle name="40 % - Accent6 2 5 2 2 8 2" xfId="14141"/>
    <cellStyle name="40 % - Accent6 2 5 2 2 8 2 2" xfId="28285"/>
    <cellStyle name="40 % - Accent6 2 5 2 2 8 3" xfId="22000"/>
    <cellStyle name="40 % - Accent6 2 5 2 2 9" xfId="8641"/>
    <cellStyle name="40 % - Accent6 2 5 2 2 9 2" xfId="22785"/>
    <cellStyle name="40 % - Accent6 2 5 2 3" xfId="1171"/>
    <cellStyle name="40 % - Accent6 2 5 2 3 2" xfId="9034"/>
    <cellStyle name="40 % - Accent6 2 5 2 3 2 2" xfId="23178"/>
    <cellStyle name="40 % - Accent6 2 5 2 3 3" xfId="2746"/>
    <cellStyle name="40 % - Accent6 2 5 2 3 3 2" xfId="16893"/>
    <cellStyle name="40 % - Accent6 2 5 2 3 4" xfId="15321"/>
    <cellStyle name="40 % - Accent6 2 5 2 4" xfId="3531"/>
    <cellStyle name="40 % - Accent6 2 5 2 4 2" xfId="9819"/>
    <cellStyle name="40 % - Accent6 2 5 2 4 2 2" xfId="23963"/>
    <cellStyle name="40 % - Accent6 2 5 2 4 3" xfId="17678"/>
    <cellStyle name="40 % - Accent6 2 5 2 5" xfId="4316"/>
    <cellStyle name="40 % - Accent6 2 5 2 5 2" xfId="10604"/>
    <cellStyle name="40 % - Accent6 2 5 2 5 2 2" xfId="24748"/>
    <cellStyle name="40 % - Accent6 2 5 2 5 3" xfId="18463"/>
    <cellStyle name="40 % - Accent6 2 5 2 6" xfId="5105"/>
    <cellStyle name="40 % - Accent6 2 5 2 6 2" xfId="11393"/>
    <cellStyle name="40 % - Accent6 2 5 2 6 2 2" xfId="25537"/>
    <cellStyle name="40 % - Accent6 2 5 2 6 3" xfId="19252"/>
    <cellStyle name="40 % - Accent6 2 5 2 7" xfId="5894"/>
    <cellStyle name="40 % - Accent6 2 5 2 7 2" xfId="12179"/>
    <cellStyle name="40 % - Accent6 2 5 2 7 2 2" xfId="26323"/>
    <cellStyle name="40 % - Accent6 2 5 2 7 3" xfId="20038"/>
    <cellStyle name="40 % - Accent6 2 5 2 8" xfId="6680"/>
    <cellStyle name="40 % - Accent6 2 5 2 8 2" xfId="12965"/>
    <cellStyle name="40 % - Accent6 2 5 2 8 2 2" xfId="27109"/>
    <cellStyle name="40 % - Accent6 2 5 2 8 3" xfId="20824"/>
    <cellStyle name="40 % - Accent6 2 5 2 9" xfId="7464"/>
    <cellStyle name="40 % - Accent6 2 5 2 9 2" xfId="13749"/>
    <cellStyle name="40 % - Accent6 2 5 2 9 2 2" xfId="27893"/>
    <cellStyle name="40 % - Accent6 2 5 2 9 3" xfId="21608"/>
    <cellStyle name="40 % - Accent6 2 5 3" xfId="577"/>
    <cellStyle name="40 % - Accent6 2 5 3 10" xfId="2157"/>
    <cellStyle name="40 % - Accent6 2 5 3 10 2" xfId="16304"/>
    <cellStyle name="40 % - Accent6 2 5 3 11" xfId="14732"/>
    <cellStyle name="40 % - Accent6 2 5 3 2" xfId="1367"/>
    <cellStyle name="40 % - Accent6 2 5 3 2 2" xfId="9230"/>
    <cellStyle name="40 % - Accent6 2 5 3 2 2 2" xfId="23374"/>
    <cellStyle name="40 % - Accent6 2 5 3 2 3" xfId="2942"/>
    <cellStyle name="40 % - Accent6 2 5 3 2 3 2" xfId="17089"/>
    <cellStyle name="40 % - Accent6 2 5 3 2 4" xfId="15517"/>
    <cellStyle name="40 % - Accent6 2 5 3 3" xfId="3727"/>
    <cellStyle name="40 % - Accent6 2 5 3 3 2" xfId="10015"/>
    <cellStyle name="40 % - Accent6 2 5 3 3 2 2" xfId="24159"/>
    <cellStyle name="40 % - Accent6 2 5 3 3 3" xfId="17874"/>
    <cellStyle name="40 % - Accent6 2 5 3 4" xfId="4512"/>
    <cellStyle name="40 % - Accent6 2 5 3 4 2" xfId="10800"/>
    <cellStyle name="40 % - Accent6 2 5 3 4 2 2" xfId="24944"/>
    <cellStyle name="40 % - Accent6 2 5 3 4 3" xfId="18659"/>
    <cellStyle name="40 % - Accent6 2 5 3 5" xfId="5301"/>
    <cellStyle name="40 % - Accent6 2 5 3 5 2" xfId="11589"/>
    <cellStyle name="40 % - Accent6 2 5 3 5 2 2" xfId="25733"/>
    <cellStyle name="40 % - Accent6 2 5 3 5 3" xfId="19448"/>
    <cellStyle name="40 % - Accent6 2 5 3 6" xfId="6090"/>
    <cellStyle name="40 % - Accent6 2 5 3 6 2" xfId="12375"/>
    <cellStyle name="40 % - Accent6 2 5 3 6 2 2" xfId="26519"/>
    <cellStyle name="40 % - Accent6 2 5 3 6 3" xfId="20234"/>
    <cellStyle name="40 % - Accent6 2 5 3 7" xfId="6876"/>
    <cellStyle name="40 % - Accent6 2 5 3 7 2" xfId="13161"/>
    <cellStyle name="40 % - Accent6 2 5 3 7 2 2" xfId="27305"/>
    <cellStyle name="40 % - Accent6 2 5 3 7 3" xfId="21020"/>
    <cellStyle name="40 % - Accent6 2 5 3 8" xfId="7660"/>
    <cellStyle name="40 % - Accent6 2 5 3 8 2" xfId="13945"/>
    <cellStyle name="40 % - Accent6 2 5 3 8 2 2" xfId="28089"/>
    <cellStyle name="40 % - Accent6 2 5 3 8 3" xfId="21804"/>
    <cellStyle name="40 % - Accent6 2 5 3 9" xfId="8445"/>
    <cellStyle name="40 % - Accent6 2 5 3 9 2" xfId="22589"/>
    <cellStyle name="40 % - Accent6 2 5 4" xfId="975"/>
    <cellStyle name="40 % - Accent6 2 5 4 2" xfId="8838"/>
    <cellStyle name="40 % - Accent6 2 5 4 2 2" xfId="22982"/>
    <cellStyle name="40 % - Accent6 2 5 4 3" xfId="2550"/>
    <cellStyle name="40 % - Accent6 2 5 4 3 2" xfId="16697"/>
    <cellStyle name="40 % - Accent6 2 5 4 4" xfId="15125"/>
    <cellStyle name="40 % - Accent6 2 5 5" xfId="3335"/>
    <cellStyle name="40 % - Accent6 2 5 5 2" xfId="9623"/>
    <cellStyle name="40 % - Accent6 2 5 5 2 2" xfId="23767"/>
    <cellStyle name="40 % - Accent6 2 5 5 3" xfId="17482"/>
    <cellStyle name="40 % - Accent6 2 5 6" xfId="4120"/>
    <cellStyle name="40 % - Accent6 2 5 6 2" xfId="10408"/>
    <cellStyle name="40 % - Accent6 2 5 6 2 2" xfId="24552"/>
    <cellStyle name="40 % - Accent6 2 5 6 3" xfId="18267"/>
    <cellStyle name="40 % - Accent6 2 5 7" xfId="4909"/>
    <cellStyle name="40 % - Accent6 2 5 7 2" xfId="11197"/>
    <cellStyle name="40 % - Accent6 2 5 7 2 2" xfId="25341"/>
    <cellStyle name="40 % - Accent6 2 5 7 3" xfId="19056"/>
    <cellStyle name="40 % - Accent6 2 5 8" xfId="5698"/>
    <cellStyle name="40 % - Accent6 2 5 8 2" xfId="11983"/>
    <cellStyle name="40 % - Accent6 2 5 8 2 2" xfId="26127"/>
    <cellStyle name="40 % - Accent6 2 5 8 3" xfId="19842"/>
    <cellStyle name="40 % - Accent6 2 5 9" xfId="6484"/>
    <cellStyle name="40 % - Accent6 2 5 9 2" xfId="12769"/>
    <cellStyle name="40 % - Accent6 2 5 9 2 2" xfId="26913"/>
    <cellStyle name="40 % - Accent6 2 5 9 3" xfId="20628"/>
    <cellStyle name="40 % - Accent6 2 6" xfId="208"/>
    <cellStyle name="40 % - Accent6 2 6 10" xfId="7296"/>
    <cellStyle name="40 % - Accent6 2 6 10 2" xfId="13581"/>
    <cellStyle name="40 % - Accent6 2 6 10 2 2" xfId="27725"/>
    <cellStyle name="40 % - Accent6 2 6 10 3" xfId="21440"/>
    <cellStyle name="40 % - Accent6 2 6 11" xfId="8081"/>
    <cellStyle name="40 % - Accent6 2 6 11 2" xfId="22225"/>
    <cellStyle name="40 % - Accent6 2 6 12" xfId="1793"/>
    <cellStyle name="40 % - Accent6 2 6 12 2" xfId="15940"/>
    <cellStyle name="40 % - Accent6 2 6 13" xfId="14368"/>
    <cellStyle name="40 % - Accent6 2 6 2" xfId="404"/>
    <cellStyle name="40 % - Accent6 2 6 2 10" xfId="8277"/>
    <cellStyle name="40 % - Accent6 2 6 2 10 2" xfId="22421"/>
    <cellStyle name="40 % - Accent6 2 6 2 11" xfId="1989"/>
    <cellStyle name="40 % - Accent6 2 6 2 11 2" xfId="16136"/>
    <cellStyle name="40 % - Accent6 2 6 2 12" xfId="14564"/>
    <cellStyle name="40 % - Accent6 2 6 2 2" xfId="801"/>
    <cellStyle name="40 % - Accent6 2 6 2 2 10" xfId="2381"/>
    <cellStyle name="40 % - Accent6 2 6 2 2 10 2" xfId="16528"/>
    <cellStyle name="40 % - Accent6 2 6 2 2 11" xfId="14956"/>
    <cellStyle name="40 % - Accent6 2 6 2 2 2" xfId="1591"/>
    <cellStyle name="40 % - Accent6 2 6 2 2 2 2" xfId="9454"/>
    <cellStyle name="40 % - Accent6 2 6 2 2 2 2 2" xfId="23598"/>
    <cellStyle name="40 % - Accent6 2 6 2 2 2 3" xfId="3166"/>
    <cellStyle name="40 % - Accent6 2 6 2 2 2 3 2" xfId="17313"/>
    <cellStyle name="40 % - Accent6 2 6 2 2 2 4" xfId="15741"/>
    <cellStyle name="40 % - Accent6 2 6 2 2 3" xfId="3951"/>
    <cellStyle name="40 % - Accent6 2 6 2 2 3 2" xfId="10239"/>
    <cellStyle name="40 % - Accent6 2 6 2 2 3 2 2" xfId="24383"/>
    <cellStyle name="40 % - Accent6 2 6 2 2 3 3" xfId="18098"/>
    <cellStyle name="40 % - Accent6 2 6 2 2 4" xfId="4736"/>
    <cellStyle name="40 % - Accent6 2 6 2 2 4 2" xfId="11024"/>
    <cellStyle name="40 % - Accent6 2 6 2 2 4 2 2" xfId="25168"/>
    <cellStyle name="40 % - Accent6 2 6 2 2 4 3" xfId="18883"/>
    <cellStyle name="40 % - Accent6 2 6 2 2 5" xfId="5525"/>
    <cellStyle name="40 % - Accent6 2 6 2 2 5 2" xfId="11813"/>
    <cellStyle name="40 % - Accent6 2 6 2 2 5 2 2" xfId="25957"/>
    <cellStyle name="40 % - Accent6 2 6 2 2 5 3" xfId="19672"/>
    <cellStyle name="40 % - Accent6 2 6 2 2 6" xfId="6314"/>
    <cellStyle name="40 % - Accent6 2 6 2 2 6 2" xfId="12599"/>
    <cellStyle name="40 % - Accent6 2 6 2 2 6 2 2" xfId="26743"/>
    <cellStyle name="40 % - Accent6 2 6 2 2 6 3" xfId="20458"/>
    <cellStyle name="40 % - Accent6 2 6 2 2 7" xfId="7100"/>
    <cellStyle name="40 % - Accent6 2 6 2 2 7 2" xfId="13385"/>
    <cellStyle name="40 % - Accent6 2 6 2 2 7 2 2" xfId="27529"/>
    <cellStyle name="40 % - Accent6 2 6 2 2 7 3" xfId="21244"/>
    <cellStyle name="40 % - Accent6 2 6 2 2 8" xfId="7884"/>
    <cellStyle name="40 % - Accent6 2 6 2 2 8 2" xfId="14169"/>
    <cellStyle name="40 % - Accent6 2 6 2 2 8 2 2" xfId="28313"/>
    <cellStyle name="40 % - Accent6 2 6 2 2 8 3" xfId="22028"/>
    <cellStyle name="40 % - Accent6 2 6 2 2 9" xfId="8669"/>
    <cellStyle name="40 % - Accent6 2 6 2 2 9 2" xfId="22813"/>
    <cellStyle name="40 % - Accent6 2 6 2 3" xfId="1199"/>
    <cellStyle name="40 % - Accent6 2 6 2 3 2" xfId="9062"/>
    <cellStyle name="40 % - Accent6 2 6 2 3 2 2" xfId="23206"/>
    <cellStyle name="40 % - Accent6 2 6 2 3 3" xfId="2774"/>
    <cellStyle name="40 % - Accent6 2 6 2 3 3 2" xfId="16921"/>
    <cellStyle name="40 % - Accent6 2 6 2 3 4" xfId="15349"/>
    <cellStyle name="40 % - Accent6 2 6 2 4" xfId="3559"/>
    <cellStyle name="40 % - Accent6 2 6 2 4 2" xfId="9847"/>
    <cellStyle name="40 % - Accent6 2 6 2 4 2 2" xfId="23991"/>
    <cellStyle name="40 % - Accent6 2 6 2 4 3" xfId="17706"/>
    <cellStyle name="40 % - Accent6 2 6 2 5" xfId="4344"/>
    <cellStyle name="40 % - Accent6 2 6 2 5 2" xfId="10632"/>
    <cellStyle name="40 % - Accent6 2 6 2 5 2 2" xfId="24776"/>
    <cellStyle name="40 % - Accent6 2 6 2 5 3" xfId="18491"/>
    <cellStyle name="40 % - Accent6 2 6 2 6" xfId="5133"/>
    <cellStyle name="40 % - Accent6 2 6 2 6 2" xfId="11421"/>
    <cellStyle name="40 % - Accent6 2 6 2 6 2 2" xfId="25565"/>
    <cellStyle name="40 % - Accent6 2 6 2 6 3" xfId="19280"/>
    <cellStyle name="40 % - Accent6 2 6 2 7" xfId="5922"/>
    <cellStyle name="40 % - Accent6 2 6 2 7 2" xfId="12207"/>
    <cellStyle name="40 % - Accent6 2 6 2 7 2 2" xfId="26351"/>
    <cellStyle name="40 % - Accent6 2 6 2 7 3" xfId="20066"/>
    <cellStyle name="40 % - Accent6 2 6 2 8" xfId="6708"/>
    <cellStyle name="40 % - Accent6 2 6 2 8 2" xfId="12993"/>
    <cellStyle name="40 % - Accent6 2 6 2 8 2 2" xfId="27137"/>
    <cellStyle name="40 % - Accent6 2 6 2 8 3" xfId="20852"/>
    <cellStyle name="40 % - Accent6 2 6 2 9" xfId="7492"/>
    <cellStyle name="40 % - Accent6 2 6 2 9 2" xfId="13777"/>
    <cellStyle name="40 % - Accent6 2 6 2 9 2 2" xfId="27921"/>
    <cellStyle name="40 % - Accent6 2 6 2 9 3" xfId="21636"/>
    <cellStyle name="40 % - Accent6 2 6 3" xfId="605"/>
    <cellStyle name="40 % - Accent6 2 6 3 10" xfId="2185"/>
    <cellStyle name="40 % - Accent6 2 6 3 10 2" xfId="16332"/>
    <cellStyle name="40 % - Accent6 2 6 3 11" xfId="14760"/>
    <cellStyle name="40 % - Accent6 2 6 3 2" xfId="1395"/>
    <cellStyle name="40 % - Accent6 2 6 3 2 2" xfId="9258"/>
    <cellStyle name="40 % - Accent6 2 6 3 2 2 2" xfId="23402"/>
    <cellStyle name="40 % - Accent6 2 6 3 2 3" xfId="2970"/>
    <cellStyle name="40 % - Accent6 2 6 3 2 3 2" xfId="17117"/>
    <cellStyle name="40 % - Accent6 2 6 3 2 4" xfId="15545"/>
    <cellStyle name="40 % - Accent6 2 6 3 3" xfId="3755"/>
    <cellStyle name="40 % - Accent6 2 6 3 3 2" xfId="10043"/>
    <cellStyle name="40 % - Accent6 2 6 3 3 2 2" xfId="24187"/>
    <cellStyle name="40 % - Accent6 2 6 3 3 3" xfId="17902"/>
    <cellStyle name="40 % - Accent6 2 6 3 4" xfId="4540"/>
    <cellStyle name="40 % - Accent6 2 6 3 4 2" xfId="10828"/>
    <cellStyle name="40 % - Accent6 2 6 3 4 2 2" xfId="24972"/>
    <cellStyle name="40 % - Accent6 2 6 3 4 3" xfId="18687"/>
    <cellStyle name="40 % - Accent6 2 6 3 5" xfId="5329"/>
    <cellStyle name="40 % - Accent6 2 6 3 5 2" xfId="11617"/>
    <cellStyle name="40 % - Accent6 2 6 3 5 2 2" xfId="25761"/>
    <cellStyle name="40 % - Accent6 2 6 3 5 3" xfId="19476"/>
    <cellStyle name="40 % - Accent6 2 6 3 6" xfId="6118"/>
    <cellStyle name="40 % - Accent6 2 6 3 6 2" xfId="12403"/>
    <cellStyle name="40 % - Accent6 2 6 3 6 2 2" xfId="26547"/>
    <cellStyle name="40 % - Accent6 2 6 3 6 3" xfId="20262"/>
    <cellStyle name="40 % - Accent6 2 6 3 7" xfId="6904"/>
    <cellStyle name="40 % - Accent6 2 6 3 7 2" xfId="13189"/>
    <cellStyle name="40 % - Accent6 2 6 3 7 2 2" xfId="27333"/>
    <cellStyle name="40 % - Accent6 2 6 3 7 3" xfId="21048"/>
    <cellStyle name="40 % - Accent6 2 6 3 8" xfId="7688"/>
    <cellStyle name="40 % - Accent6 2 6 3 8 2" xfId="13973"/>
    <cellStyle name="40 % - Accent6 2 6 3 8 2 2" xfId="28117"/>
    <cellStyle name="40 % - Accent6 2 6 3 8 3" xfId="21832"/>
    <cellStyle name="40 % - Accent6 2 6 3 9" xfId="8473"/>
    <cellStyle name="40 % - Accent6 2 6 3 9 2" xfId="22617"/>
    <cellStyle name="40 % - Accent6 2 6 4" xfId="1003"/>
    <cellStyle name="40 % - Accent6 2 6 4 2" xfId="8866"/>
    <cellStyle name="40 % - Accent6 2 6 4 2 2" xfId="23010"/>
    <cellStyle name="40 % - Accent6 2 6 4 3" xfId="2578"/>
    <cellStyle name="40 % - Accent6 2 6 4 3 2" xfId="16725"/>
    <cellStyle name="40 % - Accent6 2 6 4 4" xfId="15153"/>
    <cellStyle name="40 % - Accent6 2 6 5" xfId="3363"/>
    <cellStyle name="40 % - Accent6 2 6 5 2" xfId="9651"/>
    <cellStyle name="40 % - Accent6 2 6 5 2 2" xfId="23795"/>
    <cellStyle name="40 % - Accent6 2 6 5 3" xfId="17510"/>
    <cellStyle name="40 % - Accent6 2 6 6" xfId="4148"/>
    <cellStyle name="40 % - Accent6 2 6 6 2" xfId="10436"/>
    <cellStyle name="40 % - Accent6 2 6 6 2 2" xfId="24580"/>
    <cellStyle name="40 % - Accent6 2 6 6 3" xfId="18295"/>
    <cellStyle name="40 % - Accent6 2 6 7" xfId="4937"/>
    <cellStyle name="40 % - Accent6 2 6 7 2" xfId="11225"/>
    <cellStyle name="40 % - Accent6 2 6 7 2 2" xfId="25369"/>
    <cellStyle name="40 % - Accent6 2 6 7 3" xfId="19084"/>
    <cellStyle name="40 % - Accent6 2 6 8" xfId="5726"/>
    <cellStyle name="40 % - Accent6 2 6 8 2" xfId="12011"/>
    <cellStyle name="40 % - Accent6 2 6 8 2 2" xfId="26155"/>
    <cellStyle name="40 % - Accent6 2 6 8 3" xfId="19870"/>
    <cellStyle name="40 % - Accent6 2 6 9" xfId="6512"/>
    <cellStyle name="40 % - Accent6 2 6 9 2" xfId="12797"/>
    <cellStyle name="40 % - Accent6 2 6 9 2 2" xfId="26941"/>
    <cellStyle name="40 % - Accent6 2 6 9 3" xfId="20656"/>
    <cellStyle name="40 % - Accent6 2 7" xfId="236"/>
    <cellStyle name="40 % - Accent6 2 7 10" xfId="7324"/>
    <cellStyle name="40 % - Accent6 2 7 10 2" xfId="13609"/>
    <cellStyle name="40 % - Accent6 2 7 10 2 2" xfId="27753"/>
    <cellStyle name="40 % - Accent6 2 7 10 3" xfId="21468"/>
    <cellStyle name="40 % - Accent6 2 7 11" xfId="8109"/>
    <cellStyle name="40 % - Accent6 2 7 11 2" xfId="22253"/>
    <cellStyle name="40 % - Accent6 2 7 12" xfId="1821"/>
    <cellStyle name="40 % - Accent6 2 7 12 2" xfId="15968"/>
    <cellStyle name="40 % - Accent6 2 7 13" xfId="14396"/>
    <cellStyle name="40 % - Accent6 2 7 2" xfId="432"/>
    <cellStyle name="40 % - Accent6 2 7 2 10" xfId="8305"/>
    <cellStyle name="40 % - Accent6 2 7 2 10 2" xfId="22449"/>
    <cellStyle name="40 % - Accent6 2 7 2 11" xfId="2017"/>
    <cellStyle name="40 % - Accent6 2 7 2 11 2" xfId="16164"/>
    <cellStyle name="40 % - Accent6 2 7 2 12" xfId="14592"/>
    <cellStyle name="40 % - Accent6 2 7 2 2" xfId="829"/>
    <cellStyle name="40 % - Accent6 2 7 2 2 10" xfId="2409"/>
    <cellStyle name="40 % - Accent6 2 7 2 2 10 2" xfId="16556"/>
    <cellStyle name="40 % - Accent6 2 7 2 2 11" xfId="14984"/>
    <cellStyle name="40 % - Accent6 2 7 2 2 2" xfId="1619"/>
    <cellStyle name="40 % - Accent6 2 7 2 2 2 2" xfId="9482"/>
    <cellStyle name="40 % - Accent6 2 7 2 2 2 2 2" xfId="23626"/>
    <cellStyle name="40 % - Accent6 2 7 2 2 2 3" xfId="3194"/>
    <cellStyle name="40 % - Accent6 2 7 2 2 2 3 2" xfId="17341"/>
    <cellStyle name="40 % - Accent6 2 7 2 2 2 4" xfId="15769"/>
    <cellStyle name="40 % - Accent6 2 7 2 2 3" xfId="3979"/>
    <cellStyle name="40 % - Accent6 2 7 2 2 3 2" xfId="10267"/>
    <cellStyle name="40 % - Accent6 2 7 2 2 3 2 2" xfId="24411"/>
    <cellStyle name="40 % - Accent6 2 7 2 2 3 3" xfId="18126"/>
    <cellStyle name="40 % - Accent6 2 7 2 2 4" xfId="4764"/>
    <cellStyle name="40 % - Accent6 2 7 2 2 4 2" xfId="11052"/>
    <cellStyle name="40 % - Accent6 2 7 2 2 4 2 2" xfId="25196"/>
    <cellStyle name="40 % - Accent6 2 7 2 2 4 3" xfId="18911"/>
    <cellStyle name="40 % - Accent6 2 7 2 2 5" xfId="5553"/>
    <cellStyle name="40 % - Accent6 2 7 2 2 5 2" xfId="11841"/>
    <cellStyle name="40 % - Accent6 2 7 2 2 5 2 2" xfId="25985"/>
    <cellStyle name="40 % - Accent6 2 7 2 2 5 3" xfId="19700"/>
    <cellStyle name="40 % - Accent6 2 7 2 2 6" xfId="6342"/>
    <cellStyle name="40 % - Accent6 2 7 2 2 6 2" xfId="12627"/>
    <cellStyle name="40 % - Accent6 2 7 2 2 6 2 2" xfId="26771"/>
    <cellStyle name="40 % - Accent6 2 7 2 2 6 3" xfId="20486"/>
    <cellStyle name="40 % - Accent6 2 7 2 2 7" xfId="7128"/>
    <cellStyle name="40 % - Accent6 2 7 2 2 7 2" xfId="13413"/>
    <cellStyle name="40 % - Accent6 2 7 2 2 7 2 2" xfId="27557"/>
    <cellStyle name="40 % - Accent6 2 7 2 2 7 3" xfId="21272"/>
    <cellStyle name="40 % - Accent6 2 7 2 2 8" xfId="7912"/>
    <cellStyle name="40 % - Accent6 2 7 2 2 8 2" xfId="14197"/>
    <cellStyle name="40 % - Accent6 2 7 2 2 8 2 2" xfId="28341"/>
    <cellStyle name="40 % - Accent6 2 7 2 2 8 3" xfId="22056"/>
    <cellStyle name="40 % - Accent6 2 7 2 2 9" xfId="8697"/>
    <cellStyle name="40 % - Accent6 2 7 2 2 9 2" xfId="22841"/>
    <cellStyle name="40 % - Accent6 2 7 2 3" xfId="1227"/>
    <cellStyle name="40 % - Accent6 2 7 2 3 2" xfId="9090"/>
    <cellStyle name="40 % - Accent6 2 7 2 3 2 2" xfId="23234"/>
    <cellStyle name="40 % - Accent6 2 7 2 3 3" xfId="2802"/>
    <cellStyle name="40 % - Accent6 2 7 2 3 3 2" xfId="16949"/>
    <cellStyle name="40 % - Accent6 2 7 2 3 4" xfId="15377"/>
    <cellStyle name="40 % - Accent6 2 7 2 4" xfId="3587"/>
    <cellStyle name="40 % - Accent6 2 7 2 4 2" xfId="9875"/>
    <cellStyle name="40 % - Accent6 2 7 2 4 2 2" xfId="24019"/>
    <cellStyle name="40 % - Accent6 2 7 2 4 3" xfId="17734"/>
    <cellStyle name="40 % - Accent6 2 7 2 5" xfId="4372"/>
    <cellStyle name="40 % - Accent6 2 7 2 5 2" xfId="10660"/>
    <cellStyle name="40 % - Accent6 2 7 2 5 2 2" xfId="24804"/>
    <cellStyle name="40 % - Accent6 2 7 2 5 3" xfId="18519"/>
    <cellStyle name="40 % - Accent6 2 7 2 6" xfId="5161"/>
    <cellStyle name="40 % - Accent6 2 7 2 6 2" xfId="11449"/>
    <cellStyle name="40 % - Accent6 2 7 2 6 2 2" xfId="25593"/>
    <cellStyle name="40 % - Accent6 2 7 2 6 3" xfId="19308"/>
    <cellStyle name="40 % - Accent6 2 7 2 7" xfId="5950"/>
    <cellStyle name="40 % - Accent6 2 7 2 7 2" xfId="12235"/>
    <cellStyle name="40 % - Accent6 2 7 2 7 2 2" xfId="26379"/>
    <cellStyle name="40 % - Accent6 2 7 2 7 3" xfId="20094"/>
    <cellStyle name="40 % - Accent6 2 7 2 8" xfId="6736"/>
    <cellStyle name="40 % - Accent6 2 7 2 8 2" xfId="13021"/>
    <cellStyle name="40 % - Accent6 2 7 2 8 2 2" xfId="27165"/>
    <cellStyle name="40 % - Accent6 2 7 2 8 3" xfId="20880"/>
    <cellStyle name="40 % - Accent6 2 7 2 9" xfId="7520"/>
    <cellStyle name="40 % - Accent6 2 7 2 9 2" xfId="13805"/>
    <cellStyle name="40 % - Accent6 2 7 2 9 2 2" xfId="27949"/>
    <cellStyle name="40 % - Accent6 2 7 2 9 3" xfId="21664"/>
    <cellStyle name="40 % - Accent6 2 7 3" xfId="633"/>
    <cellStyle name="40 % - Accent6 2 7 3 10" xfId="2213"/>
    <cellStyle name="40 % - Accent6 2 7 3 10 2" xfId="16360"/>
    <cellStyle name="40 % - Accent6 2 7 3 11" xfId="14788"/>
    <cellStyle name="40 % - Accent6 2 7 3 2" xfId="1423"/>
    <cellStyle name="40 % - Accent6 2 7 3 2 2" xfId="9286"/>
    <cellStyle name="40 % - Accent6 2 7 3 2 2 2" xfId="23430"/>
    <cellStyle name="40 % - Accent6 2 7 3 2 3" xfId="2998"/>
    <cellStyle name="40 % - Accent6 2 7 3 2 3 2" xfId="17145"/>
    <cellStyle name="40 % - Accent6 2 7 3 2 4" xfId="15573"/>
    <cellStyle name="40 % - Accent6 2 7 3 3" xfId="3783"/>
    <cellStyle name="40 % - Accent6 2 7 3 3 2" xfId="10071"/>
    <cellStyle name="40 % - Accent6 2 7 3 3 2 2" xfId="24215"/>
    <cellStyle name="40 % - Accent6 2 7 3 3 3" xfId="17930"/>
    <cellStyle name="40 % - Accent6 2 7 3 4" xfId="4568"/>
    <cellStyle name="40 % - Accent6 2 7 3 4 2" xfId="10856"/>
    <cellStyle name="40 % - Accent6 2 7 3 4 2 2" xfId="25000"/>
    <cellStyle name="40 % - Accent6 2 7 3 4 3" xfId="18715"/>
    <cellStyle name="40 % - Accent6 2 7 3 5" xfId="5357"/>
    <cellStyle name="40 % - Accent6 2 7 3 5 2" xfId="11645"/>
    <cellStyle name="40 % - Accent6 2 7 3 5 2 2" xfId="25789"/>
    <cellStyle name="40 % - Accent6 2 7 3 5 3" xfId="19504"/>
    <cellStyle name="40 % - Accent6 2 7 3 6" xfId="6146"/>
    <cellStyle name="40 % - Accent6 2 7 3 6 2" xfId="12431"/>
    <cellStyle name="40 % - Accent6 2 7 3 6 2 2" xfId="26575"/>
    <cellStyle name="40 % - Accent6 2 7 3 6 3" xfId="20290"/>
    <cellStyle name="40 % - Accent6 2 7 3 7" xfId="6932"/>
    <cellStyle name="40 % - Accent6 2 7 3 7 2" xfId="13217"/>
    <cellStyle name="40 % - Accent6 2 7 3 7 2 2" xfId="27361"/>
    <cellStyle name="40 % - Accent6 2 7 3 7 3" xfId="21076"/>
    <cellStyle name="40 % - Accent6 2 7 3 8" xfId="7716"/>
    <cellStyle name="40 % - Accent6 2 7 3 8 2" xfId="14001"/>
    <cellStyle name="40 % - Accent6 2 7 3 8 2 2" xfId="28145"/>
    <cellStyle name="40 % - Accent6 2 7 3 8 3" xfId="21860"/>
    <cellStyle name="40 % - Accent6 2 7 3 9" xfId="8501"/>
    <cellStyle name="40 % - Accent6 2 7 3 9 2" xfId="22645"/>
    <cellStyle name="40 % - Accent6 2 7 4" xfId="1031"/>
    <cellStyle name="40 % - Accent6 2 7 4 2" xfId="8894"/>
    <cellStyle name="40 % - Accent6 2 7 4 2 2" xfId="23038"/>
    <cellStyle name="40 % - Accent6 2 7 4 3" xfId="2606"/>
    <cellStyle name="40 % - Accent6 2 7 4 3 2" xfId="16753"/>
    <cellStyle name="40 % - Accent6 2 7 4 4" xfId="15181"/>
    <cellStyle name="40 % - Accent6 2 7 5" xfId="3391"/>
    <cellStyle name="40 % - Accent6 2 7 5 2" xfId="9679"/>
    <cellStyle name="40 % - Accent6 2 7 5 2 2" xfId="23823"/>
    <cellStyle name="40 % - Accent6 2 7 5 3" xfId="17538"/>
    <cellStyle name="40 % - Accent6 2 7 6" xfId="4176"/>
    <cellStyle name="40 % - Accent6 2 7 6 2" xfId="10464"/>
    <cellStyle name="40 % - Accent6 2 7 6 2 2" xfId="24608"/>
    <cellStyle name="40 % - Accent6 2 7 6 3" xfId="18323"/>
    <cellStyle name="40 % - Accent6 2 7 7" xfId="4965"/>
    <cellStyle name="40 % - Accent6 2 7 7 2" xfId="11253"/>
    <cellStyle name="40 % - Accent6 2 7 7 2 2" xfId="25397"/>
    <cellStyle name="40 % - Accent6 2 7 7 3" xfId="19112"/>
    <cellStyle name="40 % - Accent6 2 7 8" xfId="5754"/>
    <cellStyle name="40 % - Accent6 2 7 8 2" xfId="12039"/>
    <cellStyle name="40 % - Accent6 2 7 8 2 2" xfId="26183"/>
    <cellStyle name="40 % - Accent6 2 7 8 3" xfId="19898"/>
    <cellStyle name="40 % - Accent6 2 7 9" xfId="6540"/>
    <cellStyle name="40 % - Accent6 2 7 9 2" xfId="12825"/>
    <cellStyle name="40 % - Accent6 2 7 9 2 2" xfId="26969"/>
    <cellStyle name="40 % - Accent6 2 7 9 3" xfId="20684"/>
    <cellStyle name="40 % - Accent6 2 8" xfId="264"/>
    <cellStyle name="40 % - Accent6 2 8 10" xfId="7352"/>
    <cellStyle name="40 % - Accent6 2 8 10 2" xfId="13637"/>
    <cellStyle name="40 % - Accent6 2 8 10 2 2" xfId="27781"/>
    <cellStyle name="40 % - Accent6 2 8 10 3" xfId="21496"/>
    <cellStyle name="40 % - Accent6 2 8 11" xfId="8137"/>
    <cellStyle name="40 % - Accent6 2 8 11 2" xfId="22281"/>
    <cellStyle name="40 % - Accent6 2 8 12" xfId="1849"/>
    <cellStyle name="40 % - Accent6 2 8 12 2" xfId="15996"/>
    <cellStyle name="40 % - Accent6 2 8 13" xfId="14424"/>
    <cellStyle name="40 % - Accent6 2 8 2" xfId="460"/>
    <cellStyle name="40 % - Accent6 2 8 2 10" xfId="8333"/>
    <cellStyle name="40 % - Accent6 2 8 2 10 2" xfId="22477"/>
    <cellStyle name="40 % - Accent6 2 8 2 11" xfId="2045"/>
    <cellStyle name="40 % - Accent6 2 8 2 11 2" xfId="16192"/>
    <cellStyle name="40 % - Accent6 2 8 2 12" xfId="14620"/>
    <cellStyle name="40 % - Accent6 2 8 2 2" xfId="857"/>
    <cellStyle name="40 % - Accent6 2 8 2 2 10" xfId="2437"/>
    <cellStyle name="40 % - Accent6 2 8 2 2 10 2" xfId="16584"/>
    <cellStyle name="40 % - Accent6 2 8 2 2 11" xfId="15012"/>
    <cellStyle name="40 % - Accent6 2 8 2 2 2" xfId="1647"/>
    <cellStyle name="40 % - Accent6 2 8 2 2 2 2" xfId="9510"/>
    <cellStyle name="40 % - Accent6 2 8 2 2 2 2 2" xfId="23654"/>
    <cellStyle name="40 % - Accent6 2 8 2 2 2 3" xfId="3222"/>
    <cellStyle name="40 % - Accent6 2 8 2 2 2 3 2" xfId="17369"/>
    <cellStyle name="40 % - Accent6 2 8 2 2 2 4" xfId="15797"/>
    <cellStyle name="40 % - Accent6 2 8 2 2 3" xfId="4007"/>
    <cellStyle name="40 % - Accent6 2 8 2 2 3 2" xfId="10295"/>
    <cellStyle name="40 % - Accent6 2 8 2 2 3 2 2" xfId="24439"/>
    <cellStyle name="40 % - Accent6 2 8 2 2 3 3" xfId="18154"/>
    <cellStyle name="40 % - Accent6 2 8 2 2 4" xfId="4792"/>
    <cellStyle name="40 % - Accent6 2 8 2 2 4 2" xfId="11080"/>
    <cellStyle name="40 % - Accent6 2 8 2 2 4 2 2" xfId="25224"/>
    <cellStyle name="40 % - Accent6 2 8 2 2 4 3" xfId="18939"/>
    <cellStyle name="40 % - Accent6 2 8 2 2 5" xfId="5581"/>
    <cellStyle name="40 % - Accent6 2 8 2 2 5 2" xfId="11869"/>
    <cellStyle name="40 % - Accent6 2 8 2 2 5 2 2" xfId="26013"/>
    <cellStyle name="40 % - Accent6 2 8 2 2 5 3" xfId="19728"/>
    <cellStyle name="40 % - Accent6 2 8 2 2 6" xfId="6370"/>
    <cellStyle name="40 % - Accent6 2 8 2 2 6 2" xfId="12655"/>
    <cellStyle name="40 % - Accent6 2 8 2 2 6 2 2" xfId="26799"/>
    <cellStyle name="40 % - Accent6 2 8 2 2 6 3" xfId="20514"/>
    <cellStyle name="40 % - Accent6 2 8 2 2 7" xfId="7156"/>
    <cellStyle name="40 % - Accent6 2 8 2 2 7 2" xfId="13441"/>
    <cellStyle name="40 % - Accent6 2 8 2 2 7 2 2" xfId="27585"/>
    <cellStyle name="40 % - Accent6 2 8 2 2 7 3" xfId="21300"/>
    <cellStyle name="40 % - Accent6 2 8 2 2 8" xfId="7940"/>
    <cellStyle name="40 % - Accent6 2 8 2 2 8 2" xfId="14225"/>
    <cellStyle name="40 % - Accent6 2 8 2 2 8 2 2" xfId="28369"/>
    <cellStyle name="40 % - Accent6 2 8 2 2 8 3" xfId="22084"/>
    <cellStyle name="40 % - Accent6 2 8 2 2 9" xfId="8725"/>
    <cellStyle name="40 % - Accent6 2 8 2 2 9 2" xfId="22869"/>
    <cellStyle name="40 % - Accent6 2 8 2 3" xfId="1255"/>
    <cellStyle name="40 % - Accent6 2 8 2 3 2" xfId="9118"/>
    <cellStyle name="40 % - Accent6 2 8 2 3 2 2" xfId="23262"/>
    <cellStyle name="40 % - Accent6 2 8 2 3 3" xfId="2830"/>
    <cellStyle name="40 % - Accent6 2 8 2 3 3 2" xfId="16977"/>
    <cellStyle name="40 % - Accent6 2 8 2 3 4" xfId="15405"/>
    <cellStyle name="40 % - Accent6 2 8 2 4" xfId="3615"/>
    <cellStyle name="40 % - Accent6 2 8 2 4 2" xfId="9903"/>
    <cellStyle name="40 % - Accent6 2 8 2 4 2 2" xfId="24047"/>
    <cellStyle name="40 % - Accent6 2 8 2 4 3" xfId="17762"/>
    <cellStyle name="40 % - Accent6 2 8 2 5" xfId="4400"/>
    <cellStyle name="40 % - Accent6 2 8 2 5 2" xfId="10688"/>
    <cellStyle name="40 % - Accent6 2 8 2 5 2 2" xfId="24832"/>
    <cellStyle name="40 % - Accent6 2 8 2 5 3" xfId="18547"/>
    <cellStyle name="40 % - Accent6 2 8 2 6" xfId="5189"/>
    <cellStyle name="40 % - Accent6 2 8 2 6 2" xfId="11477"/>
    <cellStyle name="40 % - Accent6 2 8 2 6 2 2" xfId="25621"/>
    <cellStyle name="40 % - Accent6 2 8 2 6 3" xfId="19336"/>
    <cellStyle name="40 % - Accent6 2 8 2 7" xfId="5978"/>
    <cellStyle name="40 % - Accent6 2 8 2 7 2" xfId="12263"/>
    <cellStyle name="40 % - Accent6 2 8 2 7 2 2" xfId="26407"/>
    <cellStyle name="40 % - Accent6 2 8 2 7 3" xfId="20122"/>
    <cellStyle name="40 % - Accent6 2 8 2 8" xfId="6764"/>
    <cellStyle name="40 % - Accent6 2 8 2 8 2" xfId="13049"/>
    <cellStyle name="40 % - Accent6 2 8 2 8 2 2" xfId="27193"/>
    <cellStyle name="40 % - Accent6 2 8 2 8 3" xfId="20908"/>
    <cellStyle name="40 % - Accent6 2 8 2 9" xfId="7548"/>
    <cellStyle name="40 % - Accent6 2 8 2 9 2" xfId="13833"/>
    <cellStyle name="40 % - Accent6 2 8 2 9 2 2" xfId="27977"/>
    <cellStyle name="40 % - Accent6 2 8 2 9 3" xfId="21692"/>
    <cellStyle name="40 % - Accent6 2 8 3" xfId="661"/>
    <cellStyle name="40 % - Accent6 2 8 3 10" xfId="2241"/>
    <cellStyle name="40 % - Accent6 2 8 3 10 2" xfId="16388"/>
    <cellStyle name="40 % - Accent6 2 8 3 11" xfId="14816"/>
    <cellStyle name="40 % - Accent6 2 8 3 2" xfId="1451"/>
    <cellStyle name="40 % - Accent6 2 8 3 2 2" xfId="9314"/>
    <cellStyle name="40 % - Accent6 2 8 3 2 2 2" xfId="23458"/>
    <cellStyle name="40 % - Accent6 2 8 3 2 3" xfId="3026"/>
    <cellStyle name="40 % - Accent6 2 8 3 2 3 2" xfId="17173"/>
    <cellStyle name="40 % - Accent6 2 8 3 2 4" xfId="15601"/>
    <cellStyle name="40 % - Accent6 2 8 3 3" xfId="3811"/>
    <cellStyle name="40 % - Accent6 2 8 3 3 2" xfId="10099"/>
    <cellStyle name="40 % - Accent6 2 8 3 3 2 2" xfId="24243"/>
    <cellStyle name="40 % - Accent6 2 8 3 3 3" xfId="17958"/>
    <cellStyle name="40 % - Accent6 2 8 3 4" xfId="4596"/>
    <cellStyle name="40 % - Accent6 2 8 3 4 2" xfId="10884"/>
    <cellStyle name="40 % - Accent6 2 8 3 4 2 2" xfId="25028"/>
    <cellStyle name="40 % - Accent6 2 8 3 4 3" xfId="18743"/>
    <cellStyle name="40 % - Accent6 2 8 3 5" xfId="5385"/>
    <cellStyle name="40 % - Accent6 2 8 3 5 2" xfId="11673"/>
    <cellStyle name="40 % - Accent6 2 8 3 5 2 2" xfId="25817"/>
    <cellStyle name="40 % - Accent6 2 8 3 5 3" xfId="19532"/>
    <cellStyle name="40 % - Accent6 2 8 3 6" xfId="6174"/>
    <cellStyle name="40 % - Accent6 2 8 3 6 2" xfId="12459"/>
    <cellStyle name="40 % - Accent6 2 8 3 6 2 2" xfId="26603"/>
    <cellStyle name="40 % - Accent6 2 8 3 6 3" xfId="20318"/>
    <cellStyle name="40 % - Accent6 2 8 3 7" xfId="6960"/>
    <cellStyle name="40 % - Accent6 2 8 3 7 2" xfId="13245"/>
    <cellStyle name="40 % - Accent6 2 8 3 7 2 2" xfId="27389"/>
    <cellStyle name="40 % - Accent6 2 8 3 7 3" xfId="21104"/>
    <cellStyle name="40 % - Accent6 2 8 3 8" xfId="7744"/>
    <cellStyle name="40 % - Accent6 2 8 3 8 2" xfId="14029"/>
    <cellStyle name="40 % - Accent6 2 8 3 8 2 2" xfId="28173"/>
    <cellStyle name="40 % - Accent6 2 8 3 8 3" xfId="21888"/>
    <cellStyle name="40 % - Accent6 2 8 3 9" xfId="8529"/>
    <cellStyle name="40 % - Accent6 2 8 3 9 2" xfId="22673"/>
    <cellStyle name="40 % - Accent6 2 8 4" xfId="1059"/>
    <cellStyle name="40 % - Accent6 2 8 4 2" xfId="8922"/>
    <cellStyle name="40 % - Accent6 2 8 4 2 2" xfId="23066"/>
    <cellStyle name="40 % - Accent6 2 8 4 3" xfId="2634"/>
    <cellStyle name="40 % - Accent6 2 8 4 3 2" xfId="16781"/>
    <cellStyle name="40 % - Accent6 2 8 4 4" xfId="15209"/>
    <cellStyle name="40 % - Accent6 2 8 5" xfId="3419"/>
    <cellStyle name="40 % - Accent6 2 8 5 2" xfId="9707"/>
    <cellStyle name="40 % - Accent6 2 8 5 2 2" xfId="23851"/>
    <cellStyle name="40 % - Accent6 2 8 5 3" xfId="17566"/>
    <cellStyle name="40 % - Accent6 2 8 6" xfId="4204"/>
    <cellStyle name="40 % - Accent6 2 8 6 2" xfId="10492"/>
    <cellStyle name="40 % - Accent6 2 8 6 2 2" xfId="24636"/>
    <cellStyle name="40 % - Accent6 2 8 6 3" xfId="18351"/>
    <cellStyle name="40 % - Accent6 2 8 7" xfId="4993"/>
    <cellStyle name="40 % - Accent6 2 8 7 2" xfId="11281"/>
    <cellStyle name="40 % - Accent6 2 8 7 2 2" xfId="25425"/>
    <cellStyle name="40 % - Accent6 2 8 7 3" xfId="19140"/>
    <cellStyle name="40 % - Accent6 2 8 8" xfId="5782"/>
    <cellStyle name="40 % - Accent6 2 8 8 2" xfId="12067"/>
    <cellStyle name="40 % - Accent6 2 8 8 2 2" xfId="26211"/>
    <cellStyle name="40 % - Accent6 2 8 8 3" xfId="19926"/>
    <cellStyle name="40 % - Accent6 2 8 9" xfId="6568"/>
    <cellStyle name="40 % - Accent6 2 8 9 2" xfId="12853"/>
    <cellStyle name="40 % - Accent6 2 8 9 2 2" xfId="26997"/>
    <cellStyle name="40 % - Accent6 2 8 9 3" xfId="20712"/>
    <cellStyle name="40 % - Accent6 2 9" xfId="292"/>
    <cellStyle name="40 % - Accent6 2 9 10" xfId="8165"/>
    <cellStyle name="40 % - Accent6 2 9 10 2" xfId="22309"/>
    <cellStyle name="40 % - Accent6 2 9 11" xfId="1877"/>
    <cellStyle name="40 % - Accent6 2 9 11 2" xfId="16024"/>
    <cellStyle name="40 % - Accent6 2 9 12" xfId="14452"/>
    <cellStyle name="40 % - Accent6 2 9 2" xfId="689"/>
    <cellStyle name="40 % - Accent6 2 9 2 10" xfId="2269"/>
    <cellStyle name="40 % - Accent6 2 9 2 10 2" xfId="16416"/>
    <cellStyle name="40 % - Accent6 2 9 2 11" xfId="14844"/>
    <cellStyle name="40 % - Accent6 2 9 2 2" xfId="1479"/>
    <cellStyle name="40 % - Accent6 2 9 2 2 2" xfId="9342"/>
    <cellStyle name="40 % - Accent6 2 9 2 2 2 2" xfId="23486"/>
    <cellStyle name="40 % - Accent6 2 9 2 2 3" xfId="3054"/>
    <cellStyle name="40 % - Accent6 2 9 2 2 3 2" xfId="17201"/>
    <cellStyle name="40 % - Accent6 2 9 2 2 4" xfId="15629"/>
    <cellStyle name="40 % - Accent6 2 9 2 3" xfId="3839"/>
    <cellStyle name="40 % - Accent6 2 9 2 3 2" xfId="10127"/>
    <cellStyle name="40 % - Accent6 2 9 2 3 2 2" xfId="24271"/>
    <cellStyle name="40 % - Accent6 2 9 2 3 3" xfId="17986"/>
    <cellStyle name="40 % - Accent6 2 9 2 4" xfId="4624"/>
    <cellStyle name="40 % - Accent6 2 9 2 4 2" xfId="10912"/>
    <cellStyle name="40 % - Accent6 2 9 2 4 2 2" xfId="25056"/>
    <cellStyle name="40 % - Accent6 2 9 2 4 3" xfId="18771"/>
    <cellStyle name="40 % - Accent6 2 9 2 5" xfId="5413"/>
    <cellStyle name="40 % - Accent6 2 9 2 5 2" xfId="11701"/>
    <cellStyle name="40 % - Accent6 2 9 2 5 2 2" xfId="25845"/>
    <cellStyle name="40 % - Accent6 2 9 2 5 3" xfId="19560"/>
    <cellStyle name="40 % - Accent6 2 9 2 6" xfId="6202"/>
    <cellStyle name="40 % - Accent6 2 9 2 6 2" xfId="12487"/>
    <cellStyle name="40 % - Accent6 2 9 2 6 2 2" xfId="26631"/>
    <cellStyle name="40 % - Accent6 2 9 2 6 3" xfId="20346"/>
    <cellStyle name="40 % - Accent6 2 9 2 7" xfId="6988"/>
    <cellStyle name="40 % - Accent6 2 9 2 7 2" xfId="13273"/>
    <cellStyle name="40 % - Accent6 2 9 2 7 2 2" xfId="27417"/>
    <cellStyle name="40 % - Accent6 2 9 2 7 3" xfId="21132"/>
    <cellStyle name="40 % - Accent6 2 9 2 8" xfId="7772"/>
    <cellStyle name="40 % - Accent6 2 9 2 8 2" xfId="14057"/>
    <cellStyle name="40 % - Accent6 2 9 2 8 2 2" xfId="28201"/>
    <cellStyle name="40 % - Accent6 2 9 2 8 3" xfId="21916"/>
    <cellStyle name="40 % - Accent6 2 9 2 9" xfId="8557"/>
    <cellStyle name="40 % - Accent6 2 9 2 9 2" xfId="22701"/>
    <cellStyle name="40 % - Accent6 2 9 3" xfId="1087"/>
    <cellStyle name="40 % - Accent6 2 9 3 2" xfId="8950"/>
    <cellStyle name="40 % - Accent6 2 9 3 2 2" xfId="23094"/>
    <cellStyle name="40 % - Accent6 2 9 3 3" xfId="2662"/>
    <cellStyle name="40 % - Accent6 2 9 3 3 2" xfId="16809"/>
    <cellStyle name="40 % - Accent6 2 9 3 4" xfId="15237"/>
    <cellStyle name="40 % - Accent6 2 9 4" xfId="3447"/>
    <cellStyle name="40 % - Accent6 2 9 4 2" xfId="9735"/>
    <cellStyle name="40 % - Accent6 2 9 4 2 2" xfId="23879"/>
    <cellStyle name="40 % - Accent6 2 9 4 3" xfId="17594"/>
    <cellStyle name="40 % - Accent6 2 9 5" xfId="4232"/>
    <cellStyle name="40 % - Accent6 2 9 5 2" xfId="10520"/>
    <cellStyle name="40 % - Accent6 2 9 5 2 2" xfId="24664"/>
    <cellStyle name="40 % - Accent6 2 9 5 3" xfId="18379"/>
    <cellStyle name="40 % - Accent6 2 9 6" xfId="5021"/>
    <cellStyle name="40 % - Accent6 2 9 6 2" xfId="11309"/>
    <cellStyle name="40 % - Accent6 2 9 6 2 2" xfId="25453"/>
    <cellStyle name="40 % - Accent6 2 9 6 3" xfId="19168"/>
    <cellStyle name="40 % - Accent6 2 9 7" xfId="5810"/>
    <cellStyle name="40 % - Accent6 2 9 7 2" xfId="12095"/>
    <cellStyle name="40 % - Accent6 2 9 7 2 2" xfId="26239"/>
    <cellStyle name="40 % - Accent6 2 9 7 3" xfId="19954"/>
    <cellStyle name="40 % - Accent6 2 9 8" xfId="6596"/>
    <cellStyle name="40 % - Accent6 2 9 8 2" xfId="12881"/>
    <cellStyle name="40 % - Accent6 2 9 8 2 2" xfId="27025"/>
    <cellStyle name="40 % - Accent6 2 9 8 3" xfId="20740"/>
    <cellStyle name="40 % - Accent6 2 9 9" xfId="7380"/>
    <cellStyle name="40 % - Accent6 2 9 9 2" xfId="13665"/>
    <cellStyle name="40 % - Accent6 2 9 9 2 2" xfId="27809"/>
    <cellStyle name="40 % - Accent6 2 9 9 3" xfId="21524"/>
    <cellStyle name="60 % - Accent1" xfId="25" builtinId="32" customBuiltin="1"/>
    <cellStyle name="60 % - Accent1 2" xfId="26"/>
    <cellStyle name="60 % - Accent2" xfId="27" builtinId="36" customBuiltin="1"/>
    <cellStyle name="60 % - Accent2 2" xfId="28"/>
    <cellStyle name="60 % - Accent3" xfId="29" builtinId="40" customBuiltin="1"/>
    <cellStyle name="60 % - Accent3 2" xfId="30"/>
    <cellStyle name="60 % - Accent4" xfId="31" builtinId="44" customBuiltin="1"/>
    <cellStyle name="60 % - Accent4 2" xfId="32"/>
    <cellStyle name="60 % - Accent5" xfId="33" builtinId="48" customBuiltin="1"/>
    <cellStyle name="60 % - Accent5 2" xfId="34"/>
    <cellStyle name="60 % - Accent6" xfId="35" builtinId="52" customBuiltin="1"/>
    <cellStyle name="60 % - Accent6 2" xfId="36"/>
    <cellStyle name="Accent1" xfId="37" builtinId="29" customBuiltin="1"/>
    <cellStyle name="Accent1 2" xfId="38"/>
    <cellStyle name="Accent2" xfId="39" builtinId="33" customBuiltin="1"/>
    <cellStyle name="Accent2 2" xfId="40"/>
    <cellStyle name="Accent2 2 2" xfId="5601"/>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vertissement" xfId="49" builtinId="11" customBuiltin="1"/>
    <cellStyle name="Avertissement 2" xfId="50"/>
    <cellStyle name="Calcul" xfId="51" builtinId="22" customBuiltin="1"/>
    <cellStyle name="Calcul 2" xfId="52"/>
    <cellStyle name="Cellule liée" xfId="53" builtinId="24" customBuiltin="1"/>
    <cellStyle name="Cellule liée 2" xfId="54"/>
    <cellStyle name="Commentaire 2" xfId="56"/>
    <cellStyle name="Commentaire 2 10" xfId="494"/>
    <cellStyle name="Commentaire 2 10 10" xfId="2074"/>
    <cellStyle name="Commentaire 2 10 10 2" xfId="16221"/>
    <cellStyle name="Commentaire 2 10 11" xfId="14649"/>
    <cellStyle name="Commentaire 2 10 2" xfId="1284"/>
    <cellStyle name="Commentaire 2 10 2 2" xfId="9147"/>
    <cellStyle name="Commentaire 2 10 2 2 2" xfId="23291"/>
    <cellStyle name="Commentaire 2 10 2 3" xfId="2859"/>
    <cellStyle name="Commentaire 2 10 2 3 2" xfId="17006"/>
    <cellStyle name="Commentaire 2 10 2 4" xfId="15434"/>
    <cellStyle name="Commentaire 2 10 3" xfId="3644"/>
    <cellStyle name="Commentaire 2 10 3 2" xfId="9932"/>
    <cellStyle name="Commentaire 2 10 3 2 2" xfId="24076"/>
    <cellStyle name="Commentaire 2 10 3 3" xfId="17791"/>
    <cellStyle name="Commentaire 2 10 4" xfId="4429"/>
    <cellStyle name="Commentaire 2 10 4 2" xfId="10717"/>
    <cellStyle name="Commentaire 2 10 4 2 2" xfId="24861"/>
    <cellStyle name="Commentaire 2 10 4 3" xfId="18576"/>
    <cellStyle name="Commentaire 2 10 5" xfId="5218"/>
    <cellStyle name="Commentaire 2 10 5 2" xfId="11506"/>
    <cellStyle name="Commentaire 2 10 5 2 2" xfId="25650"/>
    <cellStyle name="Commentaire 2 10 5 3" xfId="19365"/>
    <cellStyle name="Commentaire 2 10 6" xfId="6007"/>
    <cellStyle name="Commentaire 2 10 6 2" xfId="12292"/>
    <cellStyle name="Commentaire 2 10 6 2 2" xfId="26436"/>
    <cellStyle name="Commentaire 2 10 6 3" xfId="20151"/>
    <cellStyle name="Commentaire 2 10 7" xfId="6793"/>
    <cellStyle name="Commentaire 2 10 7 2" xfId="13078"/>
    <cellStyle name="Commentaire 2 10 7 2 2" xfId="27222"/>
    <cellStyle name="Commentaire 2 10 7 3" xfId="20937"/>
    <cellStyle name="Commentaire 2 10 8" xfId="7577"/>
    <cellStyle name="Commentaire 2 10 8 2" xfId="13862"/>
    <cellStyle name="Commentaire 2 10 8 2 2" xfId="28006"/>
    <cellStyle name="Commentaire 2 10 8 3" xfId="21721"/>
    <cellStyle name="Commentaire 2 10 9" xfId="8362"/>
    <cellStyle name="Commentaire 2 10 9 2" xfId="22506"/>
    <cellStyle name="Commentaire 2 11" xfId="892"/>
    <cellStyle name="Commentaire 2 11 2" xfId="8755"/>
    <cellStyle name="Commentaire 2 11 2 2" xfId="22899"/>
    <cellStyle name="Commentaire 2 11 3" xfId="2467"/>
    <cellStyle name="Commentaire 2 11 3 2" xfId="16614"/>
    <cellStyle name="Commentaire 2 11 4" xfId="15042"/>
    <cellStyle name="Commentaire 2 12" xfId="3252"/>
    <cellStyle name="Commentaire 2 12 2" xfId="9540"/>
    <cellStyle name="Commentaire 2 12 2 2" xfId="23684"/>
    <cellStyle name="Commentaire 2 12 3" xfId="17399"/>
    <cellStyle name="Commentaire 2 13" xfId="4037"/>
    <cellStyle name="Commentaire 2 13 2" xfId="10325"/>
    <cellStyle name="Commentaire 2 13 2 2" xfId="24469"/>
    <cellStyle name="Commentaire 2 13 3" xfId="18184"/>
    <cellStyle name="Commentaire 2 14" xfId="4826"/>
    <cellStyle name="Commentaire 2 14 2" xfId="11114"/>
    <cellStyle name="Commentaire 2 14 2 2" xfId="25258"/>
    <cellStyle name="Commentaire 2 14 3" xfId="18973"/>
    <cellStyle name="Commentaire 2 15" xfId="5615"/>
    <cellStyle name="Commentaire 2 15 2" xfId="11900"/>
    <cellStyle name="Commentaire 2 15 2 2" xfId="26044"/>
    <cellStyle name="Commentaire 2 15 3" xfId="19759"/>
    <cellStyle name="Commentaire 2 16" xfId="6401"/>
    <cellStyle name="Commentaire 2 16 2" xfId="12686"/>
    <cellStyle name="Commentaire 2 16 2 2" xfId="26830"/>
    <cellStyle name="Commentaire 2 16 3" xfId="20545"/>
    <cellStyle name="Commentaire 2 17" xfId="7185"/>
    <cellStyle name="Commentaire 2 17 2" xfId="13470"/>
    <cellStyle name="Commentaire 2 17 2 2" xfId="27614"/>
    <cellStyle name="Commentaire 2 17 3" xfId="21329"/>
    <cellStyle name="Commentaire 2 18" xfId="7970"/>
    <cellStyle name="Commentaire 2 18 2" xfId="22114"/>
    <cellStyle name="Commentaire 2 19" xfId="1682"/>
    <cellStyle name="Commentaire 2 19 2" xfId="15829"/>
    <cellStyle name="Commentaire 2 2" xfId="108"/>
    <cellStyle name="Commentaire 2 2 10" xfId="906"/>
    <cellStyle name="Commentaire 2 2 10 2" xfId="8769"/>
    <cellStyle name="Commentaire 2 2 10 2 2" xfId="22913"/>
    <cellStyle name="Commentaire 2 2 10 3" xfId="2481"/>
    <cellStyle name="Commentaire 2 2 10 3 2" xfId="16628"/>
    <cellStyle name="Commentaire 2 2 10 4" xfId="15056"/>
    <cellStyle name="Commentaire 2 2 11" xfId="3266"/>
    <cellStyle name="Commentaire 2 2 11 2" xfId="9554"/>
    <cellStyle name="Commentaire 2 2 11 2 2" xfId="23698"/>
    <cellStyle name="Commentaire 2 2 11 3" xfId="17413"/>
    <cellStyle name="Commentaire 2 2 12" xfId="4051"/>
    <cellStyle name="Commentaire 2 2 12 2" xfId="10339"/>
    <cellStyle name="Commentaire 2 2 12 2 2" xfId="24483"/>
    <cellStyle name="Commentaire 2 2 12 3" xfId="18198"/>
    <cellStyle name="Commentaire 2 2 13" xfId="4840"/>
    <cellStyle name="Commentaire 2 2 13 2" xfId="11128"/>
    <cellStyle name="Commentaire 2 2 13 2 2" xfId="25272"/>
    <cellStyle name="Commentaire 2 2 13 3" xfId="18987"/>
    <cellStyle name="Commentaire 2 2 14" xfId="5629"/>
    <cellStyle name="Commentaire 2 2 14 2" xfId="11914"/>
    <cellStyle name="Commentaire 2 2 14 2 2" xfId="26058"/>
    <cellStyle name="Commentaire 2 2 14 3" xfId="19773"/>
    <cellStyle name="Commentaire 2 2 15" xfId="6415"/>
    <cellStyle name="Commentaire 2 2 15 2" xfId="12700"/>
    <cellStyle name="Commentaire 2 2 15 2 2" xfId="26844"/>
    <cellStyle name="Commentaire 2 2 15 3" xfId="20559"/>
    <cellStyle name="Commentaire 2 2 16" xfId="7199"/>
    <cellStyle name="Commentaire 2 2 16 2" xfId="13484"/>
    <cellStyle name="Commentaire 2 2 16 2 2" xfId="27628"/>
    <cellStyle name="Commentaire 2 2 16 3" xfId="21343"/>
    <cellStyle name="Commentaire 2 2 17" xfId="7984"/>
    <cellStyle name="Commentaire 2 2 17 2" xfId="22128"/>
    <cellStyle name="Commentaire 2 2 18" xfId="1696"/>
    <cellStyle name="Commentaire 2 2 18 2" xfId="15843"/>
    <cellStyle name="Commentaire 2 2 19" xfId="14271"/>
    <cellStyle name="Commentaire 2 2 2" xfId="139"/>
    <cellStyle name="Commentaire 2 2 2 10" xfId="7227"/>
    <cellStyle name="Commentaire 2 2 2 10 2" xfId="13512"/>
    <cellStyle name="Commentaire 2 2 2 10 2 2" xfId="27656"/>
    <cellStyle name="Commentaire 2 2 2 10 3" xfId="21371"/>
    <cellStyle name="Commentaire 2 2 2 11" xfId="8012"/>
    <cellStyle name="Commentaire 2 2 2 11 2" xfId="22156"/>
    <cellStyle name="Commentaire 2 2 2 12" xfId="1724"/>
    <cellStyle name="Commentaire 2 2 2 12 2" xfId="15871"/>
    <cellStyle name="Commentaire 2 2 2 13" xfId="14299"/>
    <cellStyle name="Commentaire 2 2 2 2" xfId="335"/>
    <cellStyle name="Commentaire 2 2 2 2 10" xfId="8208"/>
    <cellStyle name="Commentaire 2 2 2 2 10 2" xfId="22352"/>
    <cellStyle name="Commentaire 2 2 2 2 11" xfId="1920"/>
    <cellStyle name="Commentaire 2 2 2 2 11 2" xfId="16067"/>
    <cellStyle name="Commentaire 2 2 2 2 12" xfId="14495"/>
    <cellStyle name="Commentaire 2 2 2 2 2" xfId="732"/>
    <cellStyle name="Commentaire 2 2 2 2 2 10" xfId="2312"/>
    <cellStyle name="Commentaire 2 2 2 2 2 10 2" xfId="16459"/>
    <cellStyle name="Commentaire 2 2 2 2 2 11" xfId="14887"/>
    <cellStyle name="Commentaire 2 2 2 2 2 2" xfId="1522"/>
    <cellStyle name="Commentaire 2 2 2 2 2 2 2" xfId="9385"/>
    <cellStyle name="Commentaire 2 2 2 2 2 2 2 2" xfId="23529"/>
    <cellStyle name="Commentaire 2 2 2 2 2 2 3" xfId="3097"/>
    <cellStyle name="Commentaire 2 2 2 2 2 2 3 2" xfId="17244"/>
    <cellStyle name="Commentaire 2 2 2 2 2 2 4" xfId="15672"/>
    <cellStyle name="Commentaire 2 2 2 2 2 3" xfId="3882"/>
    <cellStyle name="Commentaire 2 2 2 2 2 3 2" xfId="10170"/>
    <cellStyle name="Commentaire 2 2 2 2 2 3 2 2" xfId="24314"/>
    <cellStyle name="Commentaire 2 2 2 2 2 3 3" xfId="18029"/>
    <cellStyle name="Commentaire 2 2 2 2 2 4" xfId="4667"/>
    <cellStyle name="Commentaire 2 2 2 2 2 4 2" xfId="10955"/>
    <cellStyle name="Commentaire 2 2 2 2 2 4 2 2" xfId="25099"/>
    <cellStyle name="Commentaire 2 2 2 2 2 4 3" xfId="18814"/>
    <cellStyle name="Commentaire 2 2 2 2 2 5" xfId="5456"/>
    <cellStyle name="Commentaire 2 2 2 2 2 5 2" xfId="11744"/>
    <cellStyle name="Commentaire 2 2 2 2 2 5 2 2" xfId="25888"/>
    <cellStyle name="Commentaire 2 2 2 2 2 5 3" xfId="19603"/>
    <cellStyle name="Commentaire 2 2 2 2 2 6" xfId="6245"/>
    <cellStyle name="Commentaire 2 2 2 2 2 6 2" xfId="12530"/>
    <cellStyle name="Commentaire 2 2 2 2 2 6 2 2" xfId="26674"/>
    <cellStyle name="Commentaire 2 2 2 2 2 6 3" xfId="20389"/>
    <cellStyle name="Commentaire 2 2 2 2 2 7" xfId="7031"/>
    <cellStyle name="Commentaire 2 2 2 2 2 7 2" xfId="13316"/>
    <cellStyle name="Commentaire 2 2 2 2 2 7 2 2" xfId="27460"/>
    <cellStyle name="Commentaire 2 2 2 2 2 7 3" xfId="21175"/>
    <cellStyle name="Commentaire 2 2 2 2 2 8" xfId="7815"/>
    <cellStyle name="Commentaire 2 2 2 2 2 8 2" xfId="14100"/>
    <cellStyle name="Commentaire 2 2 2 2 2 8 2 2" xfId="28244"/>
    <cellStyle name="Commentaire 2 2 2 2 2 8 3" xfId="21959"/>
    <cellStyle name="Commentaire 2 2 2 2 2 9" xfId="8600"/>
    <cellStyle name="Commentaire 2 2 2 2 2 9 2" xfId="22744"/>
    <cellStyle name="Commentaire 2 2 2 2 3" xfId="1130"/>
    <cellStyle name="Commentaire 2 2 2 2 3 2" xfId="8993"/>
    <cellStyle name="Commentaire 2 2 2 2 3 2 2" xfId="23137"/>
    <cellStyle name="Commentaire 2 2 2 2 3 3" xfId="2705"/>
    <cellStyle name="Commentaire 2 2 2 2 3 3 2" xfId="16852"/>
    <cellStyle name="Commentaire 2 2 2 2 3 4" xfId="15280"/>
    <cellStyle name="Commentaire 2 2 2 2 4" xfId="3490"/>
    <cellStyle name="Commentaire 2 2 2 2 4 2" xfId="9778"/>
    <cellStyle name="Commentaire 2 2 2 2 4 2 2" xfId="23922"/>
    <cellStyle name="Commentaire 2 2 2 2 4 3" xfId="17637"/>
    <cellStyle name="Commentaire 2 2 2 2 5" xfId="4275"/>
    <cellStyle name="Commentaire 2 2 2 2 5 2" xfId="10563"/>
    <cellStyle name="Commentaire 2 2 2 2 5 2 2" xfId="24707"/>
    <cellStyle name="Commentaire 2 2 2 2 5 3" xfId="18422"/>
    <cellStyle name="Commentaire 2 2 2 2 6" xfId="5064"/>
    <cellStyle name="Commentaire 2 2 2 2 6 2" xfId="11352"/>
    <cellStyle name="Commentaire 2 2 2 2 6 2 2" xfId="25496"/>
    <cellStyle name="Commentaire 2 2 2 2 6 3" xfId="19211"/>
    <cellStyle name="Commentaire 2 2 2 2 7" xfId="5853"/>
    <cellStyle name="Commentaire 2 2 2 2 7 2" xfId="12138"/>
    <cellStyle name="Commentaire 2 2 2 2 7 2 2" xfId="26282"/>
    <cellStyle name="Commentaire 2 2 2 2 7 3" xfId="19997"/>
    <cellStyle name="Commentaire 2 2 2 2 8" xfId="6639"/>
    <cellStyle name="Commentaire 2 2 2 2 8 2" xfId="12924"/>
    <cellStyle name="Commentaire 2 2 2 2 8 2 2" xfId="27068"/>
    <cellStyle name="Commentaire 2 2 2 2 8 3" xfId="20783"/>
    <cellStyle name="Commentaire 2 2 2 2 9" xfId="7423"/>
    <cellStyle name="Commentaire 2 2 2 2 9 2" xfId="13708"/>
    <cellStyle name="Commentaire 2 2 2 2 9 2 2" xfId="27852"/>
    <cellStyle name="Commentaire 2 2 2 2 9 3" xfId="21567"/>
    <cellStyle name="Commentaire 2 2 2 3" xfId="536"/>
    <cellStyle name="Commentaire 2 2 2 3 10" xfId="2116"/>
    <cellStyle name="Commentaire 2 2 2 3 10 2" xfId="16263"/>
    <cellStyle name="Commentaire 2 2 2 3 11" xfId="14691"/>
    <cellStyle name="Commentaire 2 2 2 3 2" xfId="1326"/>
    <cellStyle name="Commentaire 2 2 2 3 2 2" xfId="9189"/>
    <cellStyle name="Commentaire 2 2 2 3 2 2 2" xfId="23333"/>
    <cellStyle name="Commentaire 2 2 2 3 2 3" xfId="2901"/>
    <cellStyle name="Commentaire 2 2 2 3 2 3 2" xfId="17048"/>
    <cellStyle name="Commentaire 2 2 2 3 2 4" xfId="15476"/>
    <cellStyle name="Commentaire 2 2 2 3 3" xfId="3686"/>
    <cellStyle name="Commentaire 2 2 2 3 3 2" xfId="9974"/>
    <cellStyle name="Commentaire 2 2 2 3 3 2 2" xfId="24118"/>
    <cellStyle name="Commentaire 2 2 2 3 3 3" xfId="17833"/>
    <cellStyle name="Commentaire 2 2 2 3 4" xfId="4471"/>
    <cellStyle name="Commentaire 2 2 2 3 4 2" xfId="10759"/>
    <cellStyle name="Commentaire 2 2 2 3 4 2 2" xfId="24903"/>
    <cellStyle name="Commentaire 2 2 2 3 4 3" xfId="18618"/>
    <cellStyle name="Commentaire 2 2 2 3 5" xfId="5260"/>
    <cellStyle name="Commentaire 2 2 2 3 5 2" xfId="11548"/>
    <cellStyle name="Commentaire 2 2 2 3 5 2 2" xfId="25692"/>
    <cellStyle name="Commentaire 2 2 2 3 5 3" xfId="19407"/>
    <cellStyle name="Commentaire 2 2 2 3 6" xfId="6049"/>
    <cellStyle name="Commentaire 2 2 2 3 6 2" xfId="12334"/>
    <cellStyle name="Commentaire 2 2 2 3 6 2 2" xfId="26478"/>
    <cellStyle name="Commentaire 2 2 2 3 6 3" xfId="20193"/>
    <cellStyle name="Commentaire 2 2 2 3 7" xfId="6835"/>
    <cellStyle name="Commentaire 2 2 2 3 7 2" xfId="13120"/>
    <cellStyle name="Commentaire 2 2 2 3 7 2 2" xfId="27264"/>
    <cellStyle name="Commentaire 2 2 2 3 7 3" xfId="20979"/>
    <cellStyle name="Commentaire 2 2 2 3 8" xfId="7619"/>
    <cellStyle name="Commentaire 2 2 2 3 8 2" xfId="13904"/>
    <cellStyle name="Commentaire 2 2 2 3 8 2 2" xfId="28048"/>
    <cellStyle name="Commentaire 2 2 2 3 8 3" xfId="21763"/>
    <cellStyle name="Commentaire 2 2 2 3 9" xfId="8404"/>
    <cellStyle name="Commentaire 2 2 2 3 9 2" xfId="22548"/>
    <cellStyle name="Commentaire 2 2 2 4" xfId="934"/>
    <cellStyle name="Commentaire 2 2 2 4 2" xfId="8797"/>
    <cellStyle name="Commentaire 2 2 2 4 2 2" xfId="22941"/>
    <cellStyle name="Commentaire 2 2 2 4 3" xfId="2509"/>
    <cellStyle name="Commentaire 2 2 2 4 3 2" xfId="16656"/>
    <cellStyle name="Commentaire 2 2 2 4 4" xfId="15084"/>
    <cellStyle name="Commentaire 2 2 2 5" xfId="3294"/>
    <cellStyle name="Commentaire 2 2 2 5 2" xfId="9582"/>
    <cellStyle name="Commentaire 2 2 2 5 2 2" xfId="23726"/>
    <cellStyle name="Commentaire 2 2 2 5 3" xfId="17441"/>
    <cellStyle name="Commentaire 2 2 2 6" xfId="4079"/>
    <cellStyle name="Commentaire 2 2 2 6 2" xfId="10367"/>
    <cellStyle name="Commentaire 2 2 2 6 2 2" xfId="24511"/>
    <cellStyle name="Commentaire 2 2 2 6 3" xfId="18226"/>
    <cellStyle name="Commentaire 2 2 2 7" xfId="4868"/>
    <cellStyle name="Commentaire 2 2 2 7 2" xfId="11156"/>
    <cellStyle name="Commentaire 2 2 2 7 2 2" xfId="25300"/>
    <cellStyle name="Commentaire 2 2 2 7 3" xfId="19015"/>
    <cellStyle name="Commentaire 2 2 2 8" xfId="5657"/>
    <cellStyle name="Commentaire 2 2 2 8 2" xfId="11942"/>
    <cellStyle name="Commentaire 2 2 2 8 2 2" xfId="26086"/>
    <cellStyle name="Commentaire 2 2 2 8 3" xfId="19801"/>
    <cellStyle name="Commentaire 2 2 2 9" xfId="6443"/>
    <cellStyle name="Commentaire 2 2 2 9 2" xfId="12728"/>
    <cellStyle name="Commentaire 2 2 2 9 2 2" xfId="26872"/>
    <cellStyle name="Commentaire 2 2 2 9 3" xfId="20587"/>
    <cellStyle name="Commentaire 2 2 3" xfId="167"/>
    <cellStyle name="Commentaire 2 2 3 10" xfId="7255"/>
    <cellStyle name="Commentaire 2 2 3 10 2" xfId="13540"/>
    <cellStyle name="Commentaire 2 2 3 10 2 2" xfId="27684"/>
    <cellStyle name="Commentaire 2 2 3 10 3" xfId="21399"/>
    <cellStyle name="Commentaire 2 2 3 11" xfId="8040"/>
    <cellStyle name="Commentaire 2 2 3 11 2" xfId="22184"/>
    <cellStyle name="Commentaire 2 2 3 12" xfId="1752"/>
    <cellStyle name="Commentaire 2 2 3 12 2" xfId="15899"/>
    <cellStyle name="Commentaire 2 2 3 13" xfId="14327"/>
    <cellStyle name="Commentaire 2 2 3 2" xfId="363"/>
    <cellStyle name="Commentaire 2 2 3 2 10" xfId="8236"/>
    <cellStyle name="Commentaire 2 2 3 2 10 2" xfId="22380"/>
    <cellStyle name="Commentaire 2 2 3 2 11" xfId="1948"/>
    <cellStyle name="Commentaire 2 2 3 2 11 2" xfId="16095"/>
    <cellStyle name="Commentaire 2 2 3 2 12" xfId="14523"/>
    <cellStyle name="Commentaire 2 2 3 2 2" xfId="760"/>
    <cellStyle name="Commentaire 2 2 3 2 2 10" xfId="2340"/>
    <cellStyle name="Commentaire 2 2 3 2 2 10 2" xfId="16487"/>
    <cellStyle name="Commentaire 2 2 3 2 2 11" xfId="14915"/>
    <cellStyle name="Commentaire 2 2 3 2 2 2" xfId="1550"/>
    <cellStyle name="Commentaire 2 2 3 2 2 2 2" xfId="9413"/>
    <cellStyle name="Commentaire 2 2 3 2 2 2 2 2" xfId="23557"/>
    <cellStyle name="Commentaire 2 2 3 2 2 2 3" xfId="3125"/>
    <cellStyle name="Commentaire 2 2 3 2 2 2 3 2" xfId="17272"/>
    <cellStyle name="Commentaire 2 2 3 2 2 2 4" xfId="15700"/>
    <cellStyle name="Commentaire 2 2 3 2 2 3" xfId="3910"/>
    <cellStyle name="Commentaire 2 2 3 2 2 3 2" xfId="10198"/>
    <cellStyle name="Commentaire 2 2 3 2 2 3 2 2" xfId="24342"/>
    <cellStyle name="Commentaire 2 2 3 2 2 3 3" xfId="18057"/>
    <cellStyle name="Commentaire 2 2 3 2 2 4" xfId="4695"/>
    <cellStyle name="Commentaire 2 2 3 2 2 4 2" xfId="10983"/>
    <cellStyle name="Commentaire 2 2 3 2 2 4 2 2" xfId="25127"/>
    <cellStyle name="Commentaire 2 2 3 2 2 4 3" xfId="18842"/>
    <cellStyle name="Commentaire 2 2 3 2 2 5" xfId="5484"/>
    <cellStyle name="Commentaire 2 2 3 2 2 5 2" xfId="11772"/>
    <cellStyle name="Commentaire 2 2 3 2 2 5 2 2" xfId="25916"/>
    <cellStyle name="Commentaire 2 2 3 2 2 5 3" xfId="19631"/>
    <cellStyle name="Commentaire 2 2 3 2 2 6" xfId="6273"/>
    <cellStyle name="Commentaire 2 2 3 2 2 6 2" xfId="12558"/>
    <cellStyle name="Commentaire 2 2 3 2 2 6 2 2" xfId="26702"/>
    <cellStyle name="Commentaire 2 2 3 2 2 6 3" xfId="20417"/>
    <cellStyle name="Commentaire 2 2 3 2 2 7" xfId="7059"/>
    <cellStyle name="Commentaire 2 2 3 2 2 7 2" xfId="13344"/>
    <cellStyle name="Commentaire 2 2 3 2 2 7 2 2" xfId="27488"/>
    <cellStyle name="Commentaire 2 2 3 2 2 7 3" xfId="21203"/>
    <cellStyle name="Commentaire 2 2 3 2 2 8" xfId="7843"/>
    <cellStyle name="Commentaire 2 2 3 2 2 8 2" xfId="14128"/>
    <cellStyle name="Commentaire 2 2 3 2 2 8 2 2" xfId="28272"/>
    <cellStyle name="Commentaire 2 2 3 2 2 8 3" xfId="21987"/>
    <cellStyle name="Commentaire 2 2 3 2 2 9" xfId="8628"/>
    <cellStyle name="Commentaire 2 2 3 2 2 9 2" xfId="22772"/>
    <cellStyle name="Commentaire 2 2 3 2 3" xfId="1158"/>
    <cellStyle name="Commentaire 2 2 3 2 3 2" xfId="9021"/>
    <cellStyle name="Commentaire 2 2 3 2 3 2 2" xfId="23165"/>
    <cellStyle name="Commentaire 2 2 3 2 3 3" xfId="2733"/>
    <cellStyle name="Commentaire 2 2 3 2 3 3 2" xfId="16880"/>
    <cellStyle name="Commentaire 2 2 3 2 3 4" xfId="15308"/>
    <cellStyle name="Commentaire 2 2 3 2 4" xfId="3518"/>
    <cellStyle name="Commentaire 2 2 3 2 4 2" xfId="9806"/>
    <cellStyle name="Commentaire 2 2 3 2 4 2 2" xfId="23950"/>
    <cellStyle name="Commentaire 2 2 3 2 4 3" xfId="17665"/>
    <cellStyle name="Commentaire 2 2 3 2 5" xfId="4303"/>
    <cellStyle name="Commentaire 2 2 3 2 5 2" xfId="10591"/>
    <cellStyle name="Commentaire 2 2 3 2 5 2 2" xfId="24735"/>
    <cellStyle name="Commentaire 2 2 3 2 5 3" xfId="18450"/>
    <cellStyle name="Commentaire 2 2 3 2 6" xfId="5092"/>
    <cellStyle name="Commentaire 2 2 3 2 6 2" xfId="11380"/>
    <cellStyle name="Commentaire 2 2 3 2 6 2 2" xfId="25524"/>
    <cellStyle name="Commentaire 2 2 3 2 6 3" xfId="19239"/>
    <cellStyle name="Commentaire 2 2 3 2 7" xfId="5881"/>
    <cellStyle name="Commentaire 2 2 3 2 7 2" xfId="12166"/>
    <cellStyle name="Commentaire 2 2 3 2 7 2 2" xfId="26310"/>
    <cellStyle name="Commentaire 2 2 3 2 7 3" xfId="20025"/>
    <cellStyle name="Commentaire 2 2 3 2 8" xfId="6667"/>
    <cellStyle name="Commentaire 2 2 3 2 8 2" xfId="12952"/>
    <cellStyle name="Commentaire 2 2 3 2 8 2 2" xfId="27096"/>
    <cellStyle name="Commentaire 2 2 3 2 8 3" xfId="20811"/>
    <cellStyle name="Commentaire 2 2 3 2 9" xfId="7451"/>
    <cellStyle name="Commentaire 2 2 3 2 9 2" xfId="13736"/>
    <cellStyle name="Commentaire 2 2 3 2 9 2 2" xfId="27880"/>
    <cellStyle name="Commentaire 2 2 3 2 9 3" xfId="21595"/>
    <cellStyle name="Commentaire 2 2 3 3" xfId="564"/>
    <cellStyle name="Commentaire 2 2 3 3 10" xfId="2144"/>
    <cellStyle name="Commentaire 2 2 3 3 10 2" xfId="16291"/>
    <cellStyle name="Commentaire 2 2 3 3 11" xfId="14719"/>
    <cellStyle name="Commentaire 2 2 3 3 2" xfId="1354"/>
    <cellStyle name="Commentaire 2 2 3 3 2 2" xfId="9217"/>
    <cellStyle name="Commentaire 2 2 3 3 2 2 2" xfId="23361"/>
    <cellStyle name="Commentaire 2 2 3 3 2 3" xfId="2929"/>
    <cellStyle name="Commentaire 2 2 3 3 2 3 2" xfId="17076"/>
    <cellStyle name="Commentaire 2 2 3 3 2 4" xfId="15504"/>
    <cellStyle name="Commentaire 2 2 3 3 3" xfId="3714"/>
    <cellStyle name="Commentaire 2 2 3 3 3 2" xfId="10002"/>
    <cellStyle name="Commentaire 2 2 3 3 3 2 2" xfId="24146"/>
    <cellStyle name="Commentaire 2 2 3 3 3 3" xfId="17861"/>
    <cellStyle name="Commentaire 2 2 3 3 4" xfId="4499"/>
    <cellStyle name="Commentaire 2 2 3 3 4 2" xfId="10787"/>
    <cellStyle name="Commentaire 2 2 3 3 4 2 2" xfId="24931"/>
    <cellStyle name="Commentaire 2 2 3 3 4 3" xfId="18646"/>
    <cellStyle name="Commentaire 2 2 3 3 5" xfId="5288"/>
    <cellStyle name="Commentaire 2 2 3 3 5 2" xfId="11576"/>
    <cellStyle name="Commentaire 2 2 3 3 5 2 2" xfId="25720"/>
    <cellStyle name="Commentaire 2 2 3 3 5 3" xfId="19435"/>
    <cellStyle name="Commentaire 2 2 3 3 6" xfId="6077"/>
    <cellStyle name="Commentaire 2 2 3 3 6 2" xfId="12362"/>
    <cellStyle name="Commentaire 2 2 3 3 6 2 2" xfId="26506"/>
    <cellStyle name="Commentaire 2 2 3 3 6 3" xfId="20221"/>
    <cellStyle name="Commentaire 2 2 3 3 7" xfId="6863"/>
    <cellStyle name="Commentaire 2 2 3 3 7 2" xfId="13148"/>
    <cellStyle name="Commentaire 2 2 3 3 7 2 2" xfId="27292"/>
    <cellStyle name="Commentaire 2 2 3 3 7 3" xfId="21007"/>
    <cellStyle name="Commentaire 2 2 3 3 8" xfId="7647"/>
    <cellStyle name="Commentaire 2 2 3 3 8 2" xfId="13932"/>
    <cellStyle name="Commentaire 2 2 3 3 8 2 2" xfId="28076"/>
    <cellStyle name="Commentaire 2 2 3 3 8 3" xfId="21791"/>
    <cellStyle name="Commentaire 2 2 3 3 9" xfId="8432"/>
    <cellStyle name="Commentaire 2 2 3 3 9 2" xfId="22576"/>
    <cellStyle name="Commentaire 2 2 3 4" xfId="962"/>
    <cellStyle name="Commentaire 2 2 3 4 2" xfId="8825"/>
    <cellStyle name="Commentaire 2 2 3 4 2 2" xfId="22969"/>
    <cellStyle name="Commentaire 2 2 3 4 3" xfId="2537"/>
    <cellStyle name="Commentaire 2 2 3 4 3 2" xfId="16684"/>
    <cellStyle name="Commentaire 2 2 3 4 4" xfId="15112"/>
    <cellStyle name="Commentaire 2 2 3 5" xfId="3322"/>
    <cellStyle name="Commentaire 2 2 3 5 2" xfId="9610"/>
    <cellStyle name="Commentaire 2 2 3 5 2 2" xfId="23754"/>
    <cellStyle name="Commentaire 2 2 3 5 3" xfId="17469"/>
    <cellStyle name="Commentaire 2 2 3 6" xfId="4107"/>
    <cellStyle name="Commentaire 2 2 3 6 2" xfId="10395"/>
    <cellStyle name="Commentaire 2 2 3 6 2 2" xfId="24539"/>
    <cellStyle name="Commentaire 2 2 3 6 3" xfId="18254"/>
    <cellStyle name="Commentaire 2 2 3 7" xfId="4896"/>
    <cellStyle name="Commentaire 2 2 3 7 2" xfId="11184"/>
    <cellStyle name="Commentaire 2 2 3 7 2 2" xfId="25328"/>
    <cellStyle name="Commentaire 2 2 3 7 3" xfId="19043"/>
    <cellStyle name="Commentaire 2 2 3 8" xfId="5685"/>
    <cellStyle name="Commentaire 2 2 3 8 2" xfId="11970"/>
    <cellStyle name="Commentaire 2 2 3 8 2 2" xfId="26114"/>
    <cellStyle name="Commentaire 2 2 3 8 3" xfId="19829"/>
    <cellStyle name="Commentaire 2 2 3 9" xfId="6471"/>
    <cellStyle name="Commentaire 2 2 3 9 2" xfId="12756"/>
    <cellStyle name="Commentaire 2 2 3 9 2 2" xfId="26900"/>
    <cellStyle name="Commentaire 2 2 3 9 3" xfId="20615"/>
    <cellStyle name="Commentaire 2 2 4" xfId="195"/>
    <cellStyle name="Commentaire 2 2 4 10" xfId="7283"/>
    <cellStyle name="Commentaire 2 2 4 10 2" xfId="13568"/>
    <cellStyle name="Commentaire 2 2 4 10 2 2" xfId="27712"/>
    <cellStyle name="Commentaire 2 2 4 10 3" xfId="21427"/>
    <cellStyle name="Commentaire 2 2 4 11" xfId="8068"/>
    <cellStyle name="Commentaire 2 2 4 11 2" xfId="22212"/>
    <cellStyle name="Commentaire 2 2 4 12" xfId="1780"/>
    <cellStyle name="Commentaire 2 2 4 12 2" xfId="15927"/>
    <cellStyle name="Commentaire 2 2 4 13" xfId="14355"/>
    <cellStyle name="Commentaire 2 2 4 2" xfId="391"/>
    <cellStyle name="Commentaire 2 2 4 2 10" xfId="8264"/>
    <cellStyle name="Commentaire 2 2 4 2 10 2" xfId="22408"/>
    <cellStyle name="Commentaire 2 2 4 2 11" xfId="1976"/>
    <cellStyle name="Commentaire 2 2 4 2 11 2" xfId="16123"/>
    <cellStyle name="Commentaire 2 2 4 2 12" xfId="14551"/>
    <cellStyle name="Commentaire 2 2 4 2 2" xfId="788"/>
    <cellStyle name="Commentaire 2 2 4 2 2 10" xfId="2368"/>
    <cellStyle name="Commentaire 2 2 4 2 2 10 2" xfId="16515"/>
    <cellStyle name="Commentaire 2 2 4 2 2 11" xfId="14943"/>
    <cellStyle name="Commentaire 2 2 4 2 2 2" xfId="1578"/>
    <cellStyle name="Commentaire 2 2 4 2 2 2 2" xfId="9441"/>
    <cellStyle name="Commentaire 2 2 4 2 2 2 2 2" xfId="23585"/>
    <cellStyle name="Commentaire 2 2 4 2 2 2 3" xfId="3153"/>
    <cellStyle name="Commentaire 2 2 4 2 2 2 3 2" xfId="17300"/>
    <cellStyle name="Commentaire 2 2 4 2 2 2 4" xfId="15728"/>
    <cellStyle name="Commentaire 2 2 4 2 2 3" xfId="3938"/>
    <cellStyle name="Commentaire 2 2 4 2 2 3 2" xfId="10226"/>
    <cellStyle name="Commentaire 2 2 4 2 2 3 2 2" xfId="24370"/>
    <cellStyle name="Commentaire 2 2 4 2 2 3 3" xfId="18085"/>
    <cellStyle name="Commentaire 2 2 4 2 2 4" xfId="4723"/>
    <cellStyle name="Commentaire 2 2 4 2 2 4 2" xfId="11011"/>
    <cellStyle name="Commentaire 2 2 4 2 2 4 2 2" xfId="25155"/>
    <cellStyle name="Commentaire 2 2 4 2 2 4 3" xfId="18870"/>
    <cellStyle name="Commentaire 2 2 4 2 2 5" xfId="5512"/>
    <cellStyle name="Commentaire 2 2 4 2 2 5 2" xfId="11800"/>
    <cellStyle name="Commentaire 2 2 4 2 2 5 2 2" xfId="25944"/>
    <cellStyle name="Commentaire 2 2 4 2 2 5 3" xfId="19659"/>
    <cellStyle name="Commentaire 2 2 4 2 2 6" xfId="6301"/>
    <cellStyle name="Commentaire 2 2 4 2 2 6 2" xfId="12586"/>
    <cellStyle name="Commentaire 2 2 4 2 2 6 2 2" xfId="26730"/>
    <cellStyle name="Commentaire 2 2 4 2 2 6 3" xfId="20445"/>
    <cellStyle name="Commentaire 2 2 4 2 2 7" xfId="7087"/>
    <cellStyle name="Commentaire 2 2 4 2 2 7 2" xfId="13372"/>
    <cellStyle name="Commentaire 2 2 4 2 2 7 2 2" xfId="27516"/>
    <cellStyle name="Commentaire 2 2 4 2 2 7 3" xfId="21231"/>
    <cellStyle name="Commentaire 2 2 4 2 2 8" xfId="7871"/>
    <cellStyle name="Commentaire 2 2 4 2 2 8 2" xfId="14156"/>
    <cellStyle name="Commentaire 2 2 4 2 2 8 2 2" xfId="28300"/>
    <cellStyle name="Commentaire 2 2 4 2 2 8 3" xfId="22015"/>
    <cellStyle name="Commentaire 2 2 4 2 2 9" xfId="8656"/>
    <cellStyle name="Commentaire 2 2 4 2 2 9 2" xfId="22800"/>
    <cellStyle name="Commentaire 2 2 4 2 3" xfId="1186"/>
    <cellStyle name="Commentaire 2 2 4 2 3 2" xfId="9049"/>
    <cellStyle name="Commentaire 2 2 4 2 3 2 2" xfId="23193"/>
    <cellStyle name="Commentaire 2 2 4 2 3 3" xfId="2761"/>
    <cellStyle name="Commentaire 2 2 4 2 3 3 2" xfId="16908"/>
    <cellStyle name="Commentaire 2 2 4 2 3 4" xfId="15336"/>
    <cellStyle name="Commentaire 2 2 4 2 4" xfId="3546"/>
    <cellStyle name="Commentaire 2 2 4 2 4 2" xfId="9834"/>
    <cellStyle name="Commentaire 2 2 4 2 4 2 2" xfId="23978"/>
    <cellStyle name="Commentaire 2 2 4 2 4 3" xfId="17693"/>
    <cellStyle name="Commentaire 2 2 4 2 5" xfId="4331"/>
    <cellStyle name="Commentaire 2 2 4 2 5 2" xfId="10619"/>
    <cellStyle name="Commentaire 2 2 4 2 5 2 2" xfId="24763"/>
    <cellStyle name="Commentaire 2 2 4 2 5 3" xfId="18478"/>
    <cellStyle name="Commentaire 2 2 4 2 6" xfId="5120"/>
    <cellStyle name="Commentaire 2 2 4 2 6 2" xfId="11408"/>
    <cellStyle name="Commentaire 2 2 4 2 6 2 2" xfId="25552"/>
    <cellStyle name="Commentaire 2 2 4 2 6 3" xfId="19267"/>
    <cellStyle name="Commentaire 2 2 4 2 7" xfId="5909"/>
    <cellStyle name="Commentaire 2 2 4 2 7 2" xfId="12194"/>
    <cellStyle name="Commentaire 2 2 4 2 7 2 2" xfId="26338"/>
    <cellStyle name="Commentaire 2 2 4 2 7 3" xfId="20053"/>
    <cellStyle name="Commentaire 2 2 4 2 8" xfId="6695"/>
    <cellStyle name="Commentaire 2 2 4 2 8 2" xfId="12980"/>
    <cellStyle name="Commentaire 2 2 4 2 8 2 2" xfId="27124"/>
    <cellStyle name="Commentaire 2 2 4 2 8 3" xfId="20839"/>
    <cellStyle name="Commentaire 2 2 4 2 9" xfId="7479"/>
    <cellStyle name="Commentaire 2 2 4 2 9 2" xfId="13764"/>
    <cellStyle name="Commentaire 2 2 4 2 9 2 2" xfId="27908"/>
    <cellStyle name="Commentaire 2 2 4 2 9 3" xfId="21623"/>
    <cellStyle name="Commentaire 2 2 4 3" xfId="592"/>
    <cellStyle name="Commentaire 2 2 4 3 10" xfId="2172"/>
    <cellStyle name="Commentaire 2 2 4 3 10 2" xfId="16319"/>
    <cellStyle name="Commentaire 2 2 4 3 11" xfId="14747"/>
    <cellStyle name="Commentaire 2 2 4 3 2" xfId="1382"/>
    <cellStyle name="Commentaire 2 2 4 3 2 2" xfId="9245"/>
    <cellStyle name="Commentaire 2 2 4 3 2 2 2" xfId="23389"/>
    <cellStyle name="Commentaire 2 2 4 3 2 3" xfId="2957"/>
    <cellStyle name="Commentaire 2 2 4 3 2 3 2" xfId="17104"/>
    <cellStyle name="Commentaire 2 2 4 3 2 4" xfId="15532"/>
    <cellStyle name="Commentaire 2 2 4 3 3" xfId="3742"/>
    <cellStyle name="Commentaire 2 2 4 3 3 2" xfId="10030"/>
    <cellStyle name="Commentaire 2 2 4 3 3 2 2" xfId="24174"/>
    <cellStyle name="Commentaire 2 2 4 3 3 3" xfId="17889"/>
    <cellStyle name="Commentaire 2 2 4 3 4" xfId="4527"/>
    <cellStyle name="Commentaire 2 2 4 3 4 2" xfId="10815"/>
    <cellStyle name="Commentaire 2 2 4 3 4 2 2" xfId="24959"/>
    <cellStyle name="Commentaire 2 2 4 3 4 3" xfId="18674"/>
    <cellStyle name="Commentaire 2 2 4 3 5" xfId="5316"/>
    <cellStyle name="Commentaire 2 2 4 3 5 2" xfId="11604"/>
    <cellStyle name="Commentaire 2 2 4 3 5 2 2" xfId="25748"/>
    <cellStyle name="Commentaire 2 2 4 3 5 3" xfId="19463"/>
    <cellStyle name="Commentaire 2 2 4 3 6" xfId="6105"/>
    <cellStyle name="Commentaire 2 2 4 3 6 2" xfId="12390"/>
    <cellStyle name="Commentaire 2 2 4 3 6 2 2" xfId="26534"/>
    <cellStyle name="Commentaire 2 2 4 3 6 3" xfId="20249"/>
    <cellStyle name="Commentaire 2 2 4 3 7" xfId="6891"/>
    <cellStyle name="Commentaire 2 2 4 3 7 2" xfId="13176"/>
    <cellStyle name="Commentaire 2 2 4 3 7 2 2" xfId="27320"/>
    <cellStyle name="Commentaire 2 2 4 3 7 3" xfId="21035"/>
    <cellStyle name="Commentaire 2 2 4 3 8" xfId="7675"/>
    <cellStyle name="Commentaire 2 2 4 3 8 2" xfId="13960"/>
    <cellStyle name="Commentaire 2 2 4 3 8 2 2" xfId="28104"/>
    <cellStyle name="Commentaire 2 2 4 3 8 3" xfId="21819"/>
    <cellStyle name="Commentaire 2 2 4 3 9" xfId="8460"/>
    <cellStyle name="Commentaire 2 2 4 3 9 2" xfId="22604"/>
    <cellStyle name="Commentaire 2 2 4 4" xfId="990"/>
    <cellStyle name="Commentaire 2 2 4 4 2" xfId="8853"/>
    <cellStyle name="Commentaire 2 2 4 4 2 2" xfId="22997"/>
    <cellStyle name="Commentaire 2 2 4 4 3" xfId="2565"/>
    <cellStyle name="Commentaire 2 2 4 4 3 2" xfId="16712"/>
    <cellStyle name="Commentaire 2 2 4 4 4" xfId="15140"/>
    <cellStyle name="Commentaire 2 2 4 5" xfId="3350"/>
    <cellStyle name="Commentaire 2 2 4 5 2" xfId="9638"/>
    <cellStyle name="Commentaire 2 2 4 5 2 2" xfId="23782"/>
    <cellStyle name="Commentaire 2 2 4 5 3" xfId="17497"/>
    <cellStyle name="Commentaire 2 2 4 6" xfId="4135"/>
    <cellStyle name="Commentaire 2 2 4 6 2" xfId="10423"/>
    <cellStyle name="Commentaire 2 2 4 6 2 2" xfId="24567"/>
    <cellStyle name="Commentaire 2 2 4 6 3" xfId="18282"/>
    <cellStyle name="Commentaire 2 2 4 7" xfId="4924"/>
    <cellStyle name="Commentaire 2 2 4 7 2" xfId="11212"/>
    <cellStyle name="Commentaire 2 2 4 7 2 2" xfId="25356"/>
    <cellStyle name="Commentaire 2 2 4 7 3" xfId="19071"/>
    <cellStyle name="Commentaire 2 2 4 8" xfId="5713"/>
    <cellStyle name="Commentaire 2 2 4 8 2" xfId="11998"/>
    <cellStyle name="Commentaire 2 2 4 8 2 2" xfId="26142"/>
    <cellStyle name="Commentaire 2 2 4 8 3" xfId="19857"/>
    <cellStyle name="Commentaire 2 2 4 9" xfId="6499"/>
    <cellStyle name="Commentaire 2 2 4 9 2" xfId="12784"/>
    <cellStyle name="Commentaire 2 2 4 9 2 2" xfId="26928"/>
    <cellStyle name="Commentaire 2 2 4 9 3" xfId="20643"/>
    <cellStyle name="Commentaire 2 2 5" xfId="223"/>
    <cellStyle name="Commentaire 2 2 5 10" xfId="7311"/>
    <cellStyle name="Commentaire 2 2 5 10 2" xfId="13596"/>
    <cellStyle name="Commentaire 2 2 5 10 2 2" xfId="27740"/>
    <cellStyle name="Commentaire 2 2 5 10 3" xfId="21455"/>
    <cellStyle name="Commentaire 2 2 5 11" xfId="8096"/>
    <cellStyle name="Commentaire 2 2 5 11 2" xfId="22240"/>
    <cellStyle name="Commentaire 2 2 5 12" xfId="1808"/>
    <cellStyle name="Commentaire 2 2 5 12 2" xfId="15955"/>
    <cellStyle name="Commentaire 2 2 5 13" xfId="14383"/>
    <cellStyle name="Commentaire 2 2 5 2" xfId="419"/>
    <cellStyle name="Commentaire 2 2 5 2 10" xfId="8292"/>
    <cellStyle name="Commentaire 2 2 5 2 10 2" xfId="22436"/>
    <cellStyle name="Commentaire 2 2 5 2 11" xfId="2004"/>
    <cellStyle name="Commentaire 2 2 5 2 11 2" xfId="16151"/>
    <cellStyle name="Commentaire 2 2 5 2 12" xfId="14579"/>
    <cellStyle name="Commentaire 2 2 5 2 2" xfId="816"/>
    <cellStyle name="Commentaire 2 2 5 2 2 10" xfId="2396"/>
    <cellStyle name="Commentaire 2 2 5 2 2 10 2" xfId="16543"/>
    <cellStyle name="Commentaire 2 2 5 2 2 11" xfId="14971"/>
    <cellStyle name="Commentaire 2 2 5 2 2 2" xfId="1606"/>
    <cellStyle name="Commentaire 2 2 5 2 2 2 2" xfId="9469"/>
    <cellStyle name="Commentaire 2 2 5 2 2 2 2 2" xfId="23613"/>
    <cellStyle name="Commentaire 2 2 5 2 2 2 3" xfId="3181"/>
    <cellStyle name="Commentaire 2 2 5 2 2 2 3 2" xfId="17328"/>
    <cellStyle name="Commentaire 2 2 5 2 2 2 4" xfId="15756"/>
    <cellStyle name="Commentaire 2 2 5 2 2 3" xfId="3966"/>
    <cellStyle name="Commentaire 2 2 5 2 2 3 2" xfId="10254"/>
    <cellStyle name="Commentaire 2 2 5 2 2 3 2 2" xfId="24398"/>
    <cellStyle name="Commentaire 2 2 5 2 2 3 3" xfId="18113"/>
    <cellStyle name="Commentaire 2 2 5 2 2 4" xfId="4751"/>
    <cellStyle name="Commentaire 2 2 5 2 2 4 2" xfId="11039"/>
    <cellStyle name="Commentaire 2 2 5 2 2 4 2 2" xfId="25183"/>
    <cellStyle name="Commentaire 2 2 5 2 2 4 3" xfId="18898"/>
    <cellStyle name="Commentaire 2 2 5 2 2 5" xfId="5540"/>
    <cellStyle name="Commentaire 2 2 5 2 2 5 2" xfId="11828"/>
    <cellStyle name="Commentaire 2 2 5 2 2 5 2 2" xfId="25972"/>
    <cellStyle name="Commentaire 2 2 5 2 2 5 3" xfId="19687"/>
    <cellStyle name="Commentaire 2 2 5 2 2 6" xfId="6329"/>
    <cellStyle name="Commentaire 2 2 5 2 2 6 2" xfId="12614"/>
    <cellStyle name="Commentaire 2 2 5 2 2 6 2 2" xfId="26758"/>
    <cellStyle name="Commentaire 2 2 5 2 2 6 3" xfId="20473"/>
    <cellStyle name="Commentaire 2 2 5 2 2 7" xfId="7115"/>
    <cellStyle name="Commentaire 2 2 5 2 2 7 2" xfId="13400"/>
    <cellStyle name="Commentaire 2 2 5 2 2 7 2 2" xfId="27544"/>
    <cellStyle name="Commentaire 2 2 5 2 2 7 3" xfId="21259"/>
    <cellStyle name="Commentaire 2 2 5 2 2 8" xfId="7899"/>
    <cellStyle name="Commentaire 2 2 5 2 2 8 2" xfId="14184"/>
    <cellStyle name="Commentaire 2 2 5 2 2 8 2 2" xfId="28328"/>
    <cellStyle name="Commentaire 2 2 5 2 2 8 3" xfId="22043"/>
    <cellStyle name="Commentaire 2 2 5 2 2 9" xfId="8684"/>
    <cellStyle name="Commentaire 2 2 5 2 2 9 2" xfId="22828"/>
    <cellStyle name="Commentaire 2 2 5 2 3" xfId="1214"/>
    <cellStyle name="Commentaire 2 2 5 2 3 2" xfId="9077"/>
    <cellStyle name="Commentaire 2 2 5 2 3 2 2" xfId="23221"/>
    <cellStyle name="Commentaire 2 2 5 2 3 3" xfId="2789"/>
    <cellStyle name="Commentaire 2 2 5 2 3 3 2" xfId="16936"/>
    <cellStyle name="Commentaire 2 2 5 2 3 4" xfId="15364"/>
    <cellStyle name="Commentaire 2 2 5 2 4" xfId="3574"/>
    <cellStyle name="Commentaire 2 2 5 2 4 2" xfId="9862"/>
    <cellStyle name="Commentaire 2 2 5 2 4 2 2" xfId="24006"/>
    <cellStyle name="Commentaire 2 2 5 2 4 3" xfId="17721"/>
    <cellStyle name="Commentaire 2 2 5 2 5" xfId="4359"/>
    <cellStyle name="Commentaire 2 2 5 2 5 2" xfId="10647"/>
    <cellStyle name="Commentaire 2 2 5 2 5 2 2" xfId="24791"/>
    <cellStyle name="Commentaire 2 2 5 2 5 3" xfId="18506"/>
    <cellStyle name="Commentaire 2 2 5 2 6" xfId="5148"/>
    <cellStyle name="Commentaire 2 2 5 2 6 2" xfId="11436"/>
    <cellStyle name="Commentaire 2 2 5 2 6 2 2" xfId="25580"/>
    <cellStyle name="Commentaire 2 2 5 2 6 3" xfId="19295"/>
    <cellStyle name="Commentaire 2 2 5 2 7" xfId="5937"/>
    <cellStyle name="Commentaire 2 2 5 2 7 2" xfId="12222"/>
    <cellStyle name="Commentaire 2 2 5 2 7 2 2" xfId="26366"/>
    <cellStyle name="Commentaire 2 2 5 2 7 3" xfId="20081"/>
    <cellStyle name="Commentaire 2 2 5 2 8" xfId="6723"/>
    <cellStyle name="Commentaire 2 2 5 2 8 2" xfId="13008"/>
    <cellStyle name="Commentaire 2 2 5 2 8 2 2" xfId="27152"/>
    <cellStyle name="Commentaire 2 2 5 2 8 3" xfId="20867"/>
    <cellStyle name="Commentaire 2 2 5 2 9" xfId="7507"/>
    <cellStyle name="Commentaire 2 2 5 2 9 2" xfId="13792"/>
    <cellStyle name="Commentaire 2 2 5 2 9 2 2" xfId="27936"/>
    <cellStyle name="Commentaire 2 2 5 2 9 3" xfId="21651"/>
    <cellStyle name="Commentaire 2 2 5 3" xfId="620"/>
    <cellStyle name="Commentaire 2 2 5 3 10" xfId="2200"/>
    <cellStyle name="Commentaire 2 2 5 3 10 2" xfId="16347"/>
    <cellStyle name="Commentaire 2 2 5 3 11" xfId="14775"/>
    <cellStyle name="Commentaire 2 2 5 3 2" xfId="1410"/>
    <cellStyle name="Commentaire 2 2 5 3 2 2" xfId="9273"/>
    <cellStyle name="Commentaire 2 2 5 3 2 2 2" xfId="23417"/>
    <cellStyle name="Commentaire 2 2 5 3 2 3" xfId="2985"/>
    <cellStyle name="Commentaire 2 2 5 3 2 3 2" xfId="17132"/>
    <cellStyle name="Commentaire 2 2 5 3 2 4" xfId="15560"/>
    <cellStyle name="Commentaire 2 2 5 3 3" xfId="3770"/>
    <cellStyle name="Commentaire 2 2 5 3 3 2" xfId="10058"/>
    <cellStyle name="Commentaire 2 2 5 3 3 2 2" xfId="24202"/>
    <cellStyle name="Commentaire 2 2 5 3 3 3" xfId="17917"/>
    <cellStyle name="Commentaire 2 2 5 3 4" xfId="4555"/>
    <cellStyle name="Commentaire 2 2 5 3 4 2" xfId="10843"/>
    <cellStyle name="Commentaire 2 2 5 3 4 2 2" xfId="24987"/>
    <cellStyle name="Commentaire 2 2 5 3 4 3" xfId="18702"/>
    <cellStyle name="Commentaire 2 2 5 3 5" xfId="5344"/>
    <cellStyle name="Commentaire 2 2 5 3 5 2" xfId="11632"/>
    <cellStyle name="Commentaire 2 2 5 3 5 2 2" xfId="25776"/>
    <cellStyle name="Commentaire 2 2 5 3 5 3" xfId="19491"/>
    <cellStyle name="Commentaire 2 2 5 3 6" xfId="6133"/>
    <cellStyle name="Commentaire 2 2 5 3 6 2" xfId="12418"/>
    <cellStyle name="Commentaire 2 2 5 3 6 2 2" xfId="26562"/>
    <cellStyle name="Commentaire 2 2 5 3 6 3" xfId="20277"/>
    <cellStyle name="Commentaire 2 2 5 3 7" xfId="6919"/>
    <cellStyle name="Commentaire 2 2 5 3 7 2" xfId="13204"/>
    <cellStyle name="Commentaire 2 2 5 3 7 2 2" xfId="27348"/>
    <cellStyle name="Commentaire 2 2 5 3 7 3" xfId="21063"/>
    <cellStyle name="Commentaire 2 2 5 3 8" xfId="7703"/>
    <cellStyle name="Commentaire 2 2 5 3 8 2" xfId="13988"/>
    <cellStyle name="Commentaire 2 2 5 3 8 2 2" xfId="28132"/>
    <cellStyle name="Commentaire 2 2 5 3 8 3" xfId="21847"/>
    <cellStyle name="Commentaire 2 2 5 3 9" xfId="8488"/>
    <cellStyle name="Commentaire 2 2 5 3 9 2" xfId="22632"/>
    <cellStyle name="Commentaire 2 2 5 4" xfId="1018"/>
    <cellStyle name="Commentaire 2 2 5 4 2" xfId="8881"/>
    <cellStyle name="Commentaire 2 2 5 4 2 2" xfId="23025"/>
    <cellStyle name="Commentaire 2 2 5 4 3" xfId="2593"/>
    <cellStyle name="Commentaire 2 2 5 4 3 2" xfId="16740"/>
    <cellStyle name="Commentaire 2 2 5 4 4" xfId="15168"/>
    <cellStyle name="Commentaire 2 2 5 5" xfId="3378"/>
    <cellStyle name="Commentaire 2 2 5 5 2" xfId="9666"/>
    <cellStyle name="Commentaire 2 2 5 5 2 2" xfId="23810"/>
    <cellStyle name="Commentaire 2 2 5 5 3" xfId="17525"/>
    <cellStyle name="Commentaire 2 2 5 6" xfId="4163"/>
    <cellStyle name="Commentaire 2 2 5 6 2" xfId="10451"/>
    <cellStyle name="Commentaire 2 2 5 6 2 2" xfId="24595"/>
    <cellStyle name="Commentaire 2 2 5 6 3" xfId="18310"/>
    <cellStyle name="Commentaire 2 2 5 7" xfId="4952"/>
    <cellStyle name="Commentaire 2 2 5 7 2" xfId="11240"/>
    <cellStyle name="Commentaire 2 2 5 7 2 2" xfId="25384"/>
    <cellStyle name="Commentaire 2 2 5 7 3" xfId="19099"/>
    <cellStyle name="Commentaire 2 2 5 8" xfId="5741"/>
    <cellStyle name="Commentaire 2 2 5 8 2" xfId="12026"/>
    <cellStyle name="Commentaire 2 2 5 8 2 2" xfId="26170"/>
    <cellStyle name="Commentaire 2 2 5 8 3" xfId="19885"/>
    <cellStyle name="Commentaire 2 2 5 9" xfId="6527"/>
    <cellStyle name="Commentaire 2 2 5 9 2" xfId="12812"/>
    <cellStyle name="Commentaire 2 2 5 9 2 2" xfId="26956"/>
    <cellStyle name="Commentaire 2 2 5 9 3" xfId="20671"/>
    <cellStyle name="Commentaire 2 2 6" xfId="251"/>
    <cellStyle name="Commentaire 2 2 6 10" xfId="7339"/>
    <cellStyle name="Commentaire 2 2 6 10 2" xfId="13624"/>
    <cellStyle name="Commentaire 2 2 6 10 2 2" xfId="27768"/>
    <cellStyle name="Commentaire 2 2 6 10 3" xfId="21483"/>
    <cellStyle name="Commentaire 2 2 6 11" xfId="8124"/>
    <cellStyle name="Commentaire 2 2 6 11 2" xfId="22268"/>
    <cellStyle name="Commentaire 2 2 6 12" xfId="1836"/>
    <cellStyle name="Commentaire 2 2 6 12 2" xfId="15983"/>
    <cellStyle name="Commentaire 2 2 6 13" xfId="14411"/>
    <cellStyle name="Commentaire 2 2 6 2" xfId="447"/>
    <cellStyle name="Commentaire 2 2 6 2 10" xfId="8320"/>
    <cellStyle name="Commentaire 2 2 6 2 10 2" xfId="22464"/>
    <cellStyle name="Commentaire 2 2 6 2 11" xfId="2032"/>
    <cellStyle name="Commentaire 2 2 6 2 11 2" xfId="16179"/>
    <cellStyle name="Commentaire 2 2 6 2 12" xfId="14607"/>
    <cellStyle name="Commentaire 2 2 6 2 2" xfId="844"/>
    <cellStyle name="Commentaire 2 2 6 2 2 10" xfId="2424"/>
    <cellStyle name="Commentaire 2 2 6 2 2 10 2" xfId="16571"/>
    <cellStyle name="Commentaire 2 2 6 2 2 11" xfId="14999"/>
    <cellStyle name="Commentaire 2 2 6 2 2 2" xfId="1634"/>
    <cellStyle name="Commentaire 2 2 6 2 2 2 2" xfId="9497"/>
    <cellStyle name="Commentaire 2 2 6 2 2 2 2 2" xfId="23641"/>
    <cellStyle name="Commentaire 2 2 6 2 2 2 3" xfId="3209"/>
    <cellStyle name="Commentaire 2 2 6 2 2 2 3 2" xfId="17356"/>
    <cellStyle name="Commentaire 2 2 6 2 2 2 4" xfId="15784"/>
    <cellStyle name="Commentaire 2 2 6 2 2 3" xfId="3994"/>
    <cellStyle name="Commentaire 2 2 6 2 2 3 2" xfId="10282"/>
    <cellStyle name="Commentaire 2 2 6 2 2 3 2 2" xfId="24426"/>
    <cellStyle name="Commentaire 2 2 6 2 2 3 3" xfId="18141"/>
    <cellStyle name="Commentaire 2 2 6 2 2 4" xfId="4779"/>
    <cellStyle name="Commentaire 2 2 6 2 2 4 2" xfId="11067"/>
    <cellStyle name="Commentaire 2 2 6 2 2 4 2 2" xfId="25211"/>
    <cellStyle name="Commentaire 2 2 6 2 2 4 3" xfId="18926"/>
    <cellStyle name="Commentaire 2 2 6 2 2 5" xfId="5568"/>
    <cellStyle name="Commentaire 2 2 6 2 2 5 2" xfId="11856"/>
    <cellStyle name="Commentaire 2 2 6 2 2 5 2 2" xfId="26000"/>
    <cellStyle name="Commentaire 2 2 6 2 2 5 3" xfId="19715"/>
    <cellStyle name="Commentaire 2 2 6 2 2 6" xfId="6357"/>
    <cellStyle name="Commentaire 2 2 6 2 2 6 2" xfId="12642"/>
    <cellStyle name="Commentaire 2 2 6 2 2 6 2 2" xfId="26786"/>
    <cellStyle name="Commentaire 2 2 6 2 2 6 3" xfId="20501"/>
    <cellStyle name="Commentaire 2 2 6 2 2 7" xfId="7143"/>
    <cellStyle name="Commentaire 2 2 6 2 2 7 2" xfId="13428"/>
    <cellStyle name="Commentaire 2 2 6 2 2 7 2 2" xfId="27572"/>
    <cellStyle name="Commentaire 2 2 6 2 2 7 3" xfId="21287"/>
    <cellStyle name="Commentaire 2 2 6 2 2 8" xfId="7927"/>
    <cellStyle name="Commentaire 2 2 6 2 2 8 2" xfId="14212"/>
    <cellStyle name="Commentaire 2 2 6 2 2 8 2 2" xfId="28356"/>
    <cellStyle name="Commentaire 2 2 6 2 2 8 3" xfId="22071"/>
    <cellStyle name="Commentaire 2 2 6 2 2 9" xfId="8712"/>
    <cellStyle name="Commentaire 2 2 6 2 2 9 2" xfId="22856"/>
    <cellStyle name="Commentaire 2 2 6 2 3" xfId="1242"/>
    <cellStyle name="Commentaire 2 2 6 2 3 2" xfId="9105"/>
    <cellStyle name="Commentaire 2 2 6 2 3 2 2" xfId="23249"/>
    <cellStyle name="Commentaire 2 2 6 2 3 3" xfId="2817"/>
    <cellStyle name="Commentaire 2 2 6 2 3 3 2" xfId="16964"/>
    <cellStyle name="Commentaire 2 2 6 2 3 4" xfId="15392"/>
    <cellStyle name="Commentaire 2 2 6 2 4" xfId="3602"/>
    <cellStyle name="Commentaire 2 2 6 2 4 2" xfId="9890"/>
    <cellStyle name="Commentaire 2 2 6 2 4 2 2" xfId="24034"/>
    <cellStyle name="Commentaire 2 2 6 2 4 3" xfId="17749"/>
    <cellStyle name="Commentaire 2 2 6 2 5" xfId="4387"/>
    <cellStyle name="Commentaire 2 2 6 2 5 2" xfId="10675"/>
    <cellStyle name="Commentaire 2 2 6 2 5 2 2" xfId="24819"/>
    <cellStyle name="Commentaire 2 2 6 2 5 3" xfId="18534"/>
    <cellStyle name="Commentaire 2 2 6 2 6" xfId="5176"/>
    <cellStyle name="Commentaire 2 2 6 2 6 2" xfId="11464"/>
    <cellStyle name="Commentaire 2 2 6 2 6 2 2" xfId="25608"/>
    <cellStyle name="Commentaire 2 2 6 2 6 3" xfId="19323"/>
    <cellStyle name="Commentaire 2 2 6 2 7" xfId="5965"/>
    <cellStyle name="Commentaire 2 2 6 2 7 2" xfId="12250"/>
    <cellStyle name="Commentaire 2 2 6 2 7 2 2" xfId="26394"/>
    <cellStyle name="Commentaire 2 2 6 2 7 3" xfId="20109"/>
    <cellStyle name="Commentaire 2 2 6 2 8" xfId="6751"/>
    <cellStyle name="Commentaire 2 2 6 2 8 2" xfId="13036"/>
    <cellStyle name="Commentaire 2 2 6 2 8 2 2" xfId="27180"/>
    <cellStyle name="Commentaire 2 2 6 2 8 3" xfId="20895"/>
    <cellStyle name="Commentaire 2 2 6 2 9" xfId="7535"/>
    <cellStyle name="Commentaire 2 2 6 2 9 2" xfId="13820"/>
    <cellStyle name="Commentaire 2 2 6 2 9 2 2" xfId="27964"/>
    <cellStyle name="Commentaire 2 2 6 2 9 3" xfId="21679"/>
    <cellStyle name="Commentaire 2 2 6 3" xfId="648"/>
    <cellStyle name="Commentaire 2 2 6 3 10" xfId="2228"/>
    <cellStyle name="Commentaire 2 2 6 3 10 2" xfId="16375"/>
    <cellStyle name="Commentaire 2 2 6 3 11" xfId="14803"/>
    <cellStyle name="Commentaire 2 2 6 3 2" xfId="1438"/>
    <cellStyle name="Commentaire 2 2 6 3 2 2" xfId="9301"/>
    <cellStyle name="Commentaire 2 2 6 3 2 2 2" xfId="23445"/>
    <cellStyle name="Commentaire 2 2 6 3 2 3" xfId="3013"/>
    <cellStyle name="Commentaire 2 2 6 3 2 3 2" xfId="17160"/>
    <cellStyle name="Commentaire 2 2 6 3 2 4" xfId="15588"/>
    <cellStyle name="Commentaire 2 2 6 3 3" xfId="3798"/>
    <cellStyle name="Commentaire 2 2 6 3 3 2" xfId="10086"/>
    <cellStyle name="Commentaire 2 2 6 3 3 2 2" xfId="24230"/>
    <cellStyle name="Commentaire 2 2 6 3 3 3" xfId="17945"/>
    <cellStyle name="Commentaire 2 2 6 3 4" xfId="4583"/>
    <cellStyle name="Commentaire 2 2 6 3 4 2" xfId="10871"/>
    <cellStyle name="Commentaire 2 2 6 3 4 2 2" xfId="25015"/>
    <cellStyle name="Commentaire 2 2 6 3 4 3" xfId="18730"/>
    <cellStyle name="Commentaire 2 2 6 3 5" xfId="5372"/>
    <cellStyle name="Commentaire 2 2 6 3 5 2" xfId="11660"/>
    <cellStyle name="Commentaire 2 2 6 3 5 2 2" xfId="25804"/>
    <cellStyle name="Commentaire 2 2 6 3 5 3" xfId="19519"/>
    <cellStyle name="Commentaire 2 2 6 3 6" xfId="6161"/>
    <cellStyle name="Commentaire 2 2 6 3 6 2" xfId="12446"/>
    <cellStyle name="Commentaire 2 2 6 3 6 2 2" xfId="26590"/>
    <cellStyle name="Commentaire 2 2 6 3 6 3" xfId="20305"/>
    <cellStyle name="Commentaire 2 2 6 3 7" xfId="6947"/>
    <cellStyle name="Commentaire 2 2 6 3 7 2" xfId="13232"/>
    <cellStyle name="Commentaire 2 2 6 3 7 2 2" xfId="27376"/>
    <cellStyle name="Commentaire 2 2 6 3 7 3" xfId="21091"/>
    <cellStyle name="Commentaire 2 2 6 3 8" xfId="7731"/>
    <cellStyle name="Commentaire 2 2 6 3 8 2" xfId="14016"/>
    <cellStyle name="Commentaire 2 2 6 3 8 2 2" xfId="28160"/>
    <cellStyle name="Commentaire 2 2 6 3 8 3" xfId="21875"/>
    <cellStyle name="Commentaire 2 2 6 3 9" xfId="8516"/>
    <cellStyle name="Commentaire 2 2 6 3 9 2" xfId="22660"/>
    <cellStyle name="Commentaire 2 2 6 4" xfId="1046"/>
    <cellStyle name="Commentaire 2 2 6 4 2" xfId="8909"/>
    <cellStyle name="Commentaire 2 2 6 4 2 2" xfId="23053"/>
    <cellStyle name="Commentaire 2 2 6 4 3" xfId="2621"/>
    <cellStyle name="Commentaire 2 2 6 4 3 2" xfId="16768"/>
    <cellStyle name="Commentaire 2 2 6 4 4" xfId="15196"/>
    <cellStyle name="Commentaire 2 2 6 5" xfId="3406"/>
    <cellStyle name="Commentaire 2 2 6 5 2" xfId="9694"/>
    <cellStyle name="Commentaire 2 2 6 5 2 2" xfId="23838"/>
    <cellStyle name="Commentaire 2 2 6 5 3" xfId="17553"/>
    <cellStyle name="Commentaire 2 2 6 6" xfId="4191"/>
    <cellStyle name="Commentaire 2 2 6 6 2" xfId="10479"/>
    <cellStyle name="Commentaire 2 2 6 6 2 2" xfId="24623"/>
    <cellStyle name="Commentaire 2 2 6 6 3" xfId="18338"/>
    <cellStyle name="Commentaire 2 2 6 7" xfId="4980"/>
    <cellStyle name="Commentaire 2 2 6 7 2" xfId="11268"/>
    <cellStyle name="Commentaire 2 2 6 7 2 2" xfId="25412"/>
    <cellStyle name="Commentaire 2 2 6 7 3" xfId="19127"/>
    <cellStyle name="Commentaire 2 2 6 8" xfId="5769"/>
    <cellStyle name="Commentaire 2 2 6 8 2" xfId="12054"/>
    <cellStyle name="Commentaire 2 2 6 8 2 2" xfId="26198"/>
    <cellStyle name="Commentaire 2 2 6 8 3" xfId="19913"/>
    <cellStyle name="Commentaire 2 2 6 9" xfId="6555"/>
    <cellStyle name="Commentaire 2 2 6 9 2" xfId="12840"/>
    <cellStyle name="Commentaire 2 2 6 9 2 2" xfId="26984"/>
    <cellStyle name="Commentaire 2 2 6 9 3" xfId="20699"/>
    <cellStyle name="Commentaire 2 2 7" xfId="279"/>
    <cellStyle name="Commentaire 2 2 7 10" xfId="7367"/>
    <cellStyle name="Commentaire 2 2 7 10 2" xfId="13652"/>
    <cellStyle name="Commentaire 2 2 7 10 2 2" xfId="27796"/>
    <cellStyle name="Commentaire 2 2 7 10 3" xfId="21511"/>
    <cellStyle name="Commentaire 2 2 7 11" xfId="8152"/>
    <cellStyle name="Commentaire 2 2 7 11 2" xfId="22296"/>
    <cellStyle name="Commentaire 2 2 7 12" xfId="1864"/>
    <cellStyle name="Commentaire 2 2 7 12 2" xfId="16011"/>
    <cellStyle name="Commentaire 2 2 7 13" xfId="14439"/>
    <cellStyle name="Commentaire 2 2 7 2" xfId="475"/>
    <cellStyle name="Commentaire 2 2 7 2 10" xfId="8348"/>
    <cellStyle name="Commentaire 2 2 7 2 10 2" xfId="22492"/>
    <cellStyle name="Commentaire 2 2 7 2 11" xfId="2060"/>
    <cellStyle name="Commentaire 2 2 7 2 11 2" xfId="16207"/>
    <cellStyle name="Commentaire 2 2 7 2 12" xfId="14635"/>
    <cellStyle name="Commentaire 2 2 7 2 2" xfId="872"/>
    <cellStyle name="Commentaire 2 2 7 2 2 10" xfId="2452"/>
    <cellStyle name="Commentaire 2 2 7 2 2 10 2" xfId="16599"/>
    <cellStyle name="Commentaire 2 2 7 2 2 11" xfId="15027"/>
    <cellStyle name="Commentaire 2 2 7 2 2 2" xfId="1662"/>
    <cellStyle name="Commentaire 2 2 7 2 2 2 2" xfId="9525"/>
    <cellStyle name="Commentaire 2 2 7 2 2 2 2 2" xfId="23669"/>
    <cellStyle name="Commentaire 2 2 7 2 2 2 3" xfId="3237"/>
    <cellStyle name="Commentaire 2 2 7 2 2 2 3 2" xfId="17384"/>
    <cellStyle name="Commentaire 2 2 7 2 2 2 4" xfId="15812"/>
    <cellStyle name="Commentaire 2 2 7 2 2 3" xfId="4022"/>
    <cellStyle name="Commentaire 2 2 7 2 2 3 2" xfId="10310"/>
    <cellStyle name="Commentaire 2 2 7 2 2 3 2 2" xfId="24454"/>
    <cellStyle name="Commentaire 2 2 7 2 2 3 3" xfId="18169"/>
    <cellStyle name="Commentaire 2 2 7 2 2 4" xfId="4807"/>
    <cellStyle name="Commentaire 2 2 7 2 2 4 2" xfId="11095"/>
    <cellStyle name="Commentaire 2 2 7 2 2 4 2 2" xfId="25239"/>
    <cellStyle name="Commentaire 2 2 7 2 2 4 3" xfId="18954"/>
    <cellStyle name="Commentaire 2 2 7 2 2 5" xfId="5596"/>
    <cellStyle name="Commentaire 2 2 7 2 2 5 2" xfId="11884"/>
    <cellStyle name="Commentaire 2 2 7 2 2 5 2 2" xfId="26028"/>
    <cellStyle name="Commentaire 2 2 7 2 2 5 3" xfId="19743"/>
    <cellStyle name="Commentaire 2 2 7 2 2 6" xfId="6385"/>
    <cellStyle name="Commentaire 2 2 7 2 2 6 2" xfId="12670"/>
    <cellStyle name="Commentaire 2 2 7 2 2 6 2 2" xfId="26814"/>
    <cellStyle name="Commentaire 2 2 7 2 2 6 3" xfId="20529"/>
    <cellStyle name="Commentaire 2 2 7 2 2 7" xfId="7171"/>
    <cellStyle name="Commentaire 2 2 7 2 2 7 2" xfId="13456"/>
    <cellStyle name="Commentaire 2 2 7 2 2 7 2 2" xfId="27600"/>
    <cellStyle name="Commentaire 2 2 7 2 2 7 3" xfId="21315"/>
    <cellStyle name="Commentaire 2 2 7 2 2 8" xfId="7955"/>
    <cellStyle name="Commentaire 2 2 7 2 2 8 2" xfId="14240"/>
    <cellStyle name="Commentaire 2 2 7 2 2 8 2 2" xfId="28384"/>
    <cellStyle name="Commentaire 2 2 7 2 2 8 3" xfId="22099"/>
    <cellStyle name="Commentaire 2 2 7 2 2 9" xfId="8740"/>
    <cellStyle name="Commentaire 2 2 7 2 2 9 2" xfId="22884"/>
    <cellStyle name="Commentaire 2 2 7 2 3" xfId="1270"/>
    <cellStyle name="Commentaire 2 2 7 2 3 2" xfId="9133"/>
    <cellStyle name="Commentaire 2 2 7 2 3 2 2" xfId="23277"/>
    <cellStyle name="Commentaire 2 2 7 2 3 3" xfId="2845"/>
    <cellStyle name="Commentaire 2 2 7 2 3 3 2" xfId="16992"/>
    <cellStyle name="Commentaire 2 2 7 2 3 4" xfId="15420"/>
    <cellStyle name="Commentaire 2 2 7 2 4" xfId="3630"/>
    <cellStyle name="Commentaire 2 2 7 2 4 2" xfId="9918"/>
    <cellStyle name="Commentaire 2 2 7 2 4 2 2" xfId="24062"/>
    <cellStyle name="Commentaire 2 2 7 2 4 3" xfId="17777"/>
    <cellStyle name="Commentaire 2 2 7 2 5" xfId="4415"/>
    <cellStyle name="Commentaire 2 2 7 2 5 2" xfId="10703"/>
    <cellStyle name="Commentaire 2 2 7 2 5 2 2" xfId="24847"/>
    <cellStyle name="Commentaire 2 2 7 2 5 3" xfId="18562"/>
    <cellStyle name="Commentaire 2 2 7 2 6" xfId="5204"/>
    <cellStyle name="Commentaire 2 2 7 2 6 2" xfId="11492"/>
    <cellStyle name="Commentaire 2 2 7 2 6 2 2" xfId="25636"/>
    <cellStyle name="Commentaire 2 2 7 2 6 3" xfId="19351"/>
    <cellStyle name="Commentaire 2 2 7 2 7" xfId="5993"/>
    <cellStyle name="Commentaire 2 2 7 2 7 2" xfId="12278"/>
    <cellStyle name="Commentaire 2 2 7 2 7 2 2" xfId="26422"/>
    <cellStyle name="Commentaire 2 2 7 2 7 3" xfId="20137"/>
    <cellStyle name="Commentaire 2 2 7 2 8" xfId="6779"/>
    <cellStyle name="Commentaire 2 2 7 2 8 2" xfId="13064"/>
    <cellStyle name="Commentaire 2 2 7 2 8 2 2" xfId="27208"/>
    <cellStyle name="Commentaire 2 2 7 2 8 3" xfId="20923"/>
    <cellStyle name="Commentaire 2 2 7 2 9" xfId="7563"/>
    <cellStyle name="Commentaire 2 2 7 2 9 2" xfId="13848"/>
    <cellStyle name="Commentaire 2 2 7 2 9 2 2" xfId="27992"/>
    <cellStyle name="Commentaire 2 2 7 2 9 3" xfId="21707"/>
    <cellStyle name="Commentaire 2 2 7 3" xfId="676"/>
    <cellStyle name="Commentaire 2 2 7 3 10" xfId="2256"/>
    <cellStyle name="Commentaire 2 2 7 3 10 2" xfId="16403"/>
    <cellStyle name="Commentaire 2 2 7 3 11" xfId="14831"/>
    <cellStyle name="Commentaire 2 2 7 3 2" xfId="1466"/>
    <cellStyle name="Commentaire 2 2 7 3 2 2" xfId="9329"/>
    <cellStyle name="Commentaire 2 2 7 3 2 2 2" xfId="23473"/>
    <cellStyle name="Commentaire 2 2 7 3 2 3" xfId="3041"/>
    <cellStyle name="Commentaire 2 2 7 3 2 3 2" xfId="17188"/>
    <cellStyle name="Commentaire 2 2 7 3 2 4" xfId="15616"/>
    <cellStyle name="Commentaire 2 2 7 3 3" xfId="3826"/>
    <cellStyle name="Commentaire 2 2 7 3 3 2" xfId="10114"/>
    <cellStyle name="Commentaire 2 2 7 3 3 2 2" xfId="24258"/>
    <cellStyle name="Commentaire 2 2 7 3 3 3" xfId="17973"/>
    <cellStyle name="Commentaire 2 2 7 3 4" xfId="4611"/>
    <cellStyle name="Commentaire 2 2 7 3 4 2" xfId="10899"/>
    <cellStyle name="Commentaire 2 2 7 3 4 2 2" xfId="25043"/>
    <cellStyle name="Commentaire 2 2 7 3 4 3" xfId="18758"/>
    <cellStyle name="Commentaire 2 2 7 3 5" xfId="5400"/>
    <cellStyle name="Commentaire 2 2 7 3 5 2" xfId="11688"/>
    <cellStyle name="Commentaire 2 2 7 3 5 2 2" xfId="25832"/>
    <cellStyle name="Commentaire 2 2 7 3 5 3" xfId="19547"/>
    <cellStyle name="Commentaire 2 2 7 3 6" xfId="6189"/>
    <cellStyle name="Commentaire 2 2 7 3 6 2" xfId="12474"/>
    <cellStyle name="Commentaire 2 2 7 3 6 2 2" xfId="26618"/>
    <cellStyle name="Commentaire 2 2 7 3 6 3" xfId="20333"/>
    <cellStyle name="Commentaire 2 2 7 3 7" xfId="6975"/>
    <cellStyle name="Commentaire 2 2 7 3 7 2" xfId="13260"/>
    <cellStyle name="Commentaire 2 2 7 3 7 2 2" xfId="27404"/>
    <cellStyle name="Commentaire 2 2 7 3 7 3" xfId="21119"/>
    <cellStyle name="Commentaire 2 2 7 3 8" xfId="7759"/>
    <cellStyle name="Commentaire 2 2 7 3 8 2" xfId="14044"/>
    <cellStyle name="Commentaire 2 2 7 3 8 2 2" xfId="28188"/>
    <cellStyle name="Commentaire 2 2 7 3 8 3" xfId="21903"/>
    <cellStyle name="Commentaire 2 2 7 3 9" xfId="8544"/>
    <cellStyle name="Commentaire 2 2 7 3 9 2" xfId="22688"/>
    <cellStyle name="Commentaire 2 2 7 4" xfId="1074"/>
    <cellStyle name="Commentaire 2 2 7 4 2" xfId="8937"/>
    <cellStyle name="Commentaire 2 2 7 4 2 2" xfId="23081"/>
    <cellStyle name="Commentaire 2 2 7 4 3" xfId="2649"/>
    <cellStyle name="Commentaire 2 2 7 4 3 2" xfId="16796"/>
    <cellStyle name="Commentaire 2 2 7 4 4" xfId="15224"/>
    <cellStyle name="Commentaire 2 2 7 5" xfId="3434"/>
    <cellStyle name="Commentaire 2 2 7 5 2" xfId="9722"/>
    <cellStyle name="Commentaire 2 2 7 5 2 2" xfId="23866"/>
    <cellStyle name="Commentaire 2 2 7 5 3" xfId="17581"/>
    <cellStyle name="Commentaire 2 2 7 6" xfId="4219"/>
    <cellStyle name="Commentaire 2 2 7 6 2" xfId="10507"/>
    <cellStyle name="Commentaire 2 2 7 6 2 2" xfId="24651"/>
    <cellStyle name="Commentaire 2 2 7 6 3" xfId="18366"/>
    <cellStyle name="Commentaire 2 2 7 7" xfId="5008"/>
    <cellStyle name="Commentaire 2 2 7 7 2" xfId="11296"/>
    <cellStyle name="Commentaire 2 2 7 7 2 2" xfId="25440"/>
    <cellStyle name="Commentaire 2 2 7 7 3" xfId="19155"/>
    <cellStyle name="Commentaire 2 2 7 8" xfId="5797"/>
    <cellStyle name="Commentaire 2 2 7 8 2" xfId="12082"/>
    <cellStyle name="Commentaire 2 2 7 8 2 2" xfId="26226"/>
    <cellStyle name="Commentaire 2 2 7 8 3" xfId="19941"/>
    <cellStyle name="Commentaire 2 2 7 9" xfId="6583"/>
    <cellStyle name="Commentaire 2 2 7 9 2" xfId="12868"/>
    <cellStyle name="Commentaire 2 2 7 9 2 2" xfId="27012"/>
    <cellStyle name="Commentaire 2 2 7 9 3" xfId="20727"/>
    <cellStyle name="Commentaire 2 2 8" xfId="307"/>
    <cellStyle name="Commentaire 2 2 8 10" xfId="8180"/>
    <cellStyle name="Commentaire 2 2 8 10 2" xfId="22324"/>
    <cellStyle name="Commentaire 2 2 8 11" xfId="1892"/>
    <cellStyle name="Commentaire 2 2 8 11 2" xfId="16039"/>
    <cellStyle name="Commentaire 2 2 8 12" xfId="14467"/>
    <cellStyle name="Commentaire 2 2 8 2" xfId="704"/>
    <cellStyle name="Commentaire 2 2 8 2 10" xfId="2284"/>
    <cellStyle name="Commentaire 2 2 8 2 10 2" xfId="16431"/>
    <cellStyle name="Commentaire 2 2 8 2 11" xfId="14859"/>
    <cellStyle name="Commentaire 2 2 8 2 2" xfId="1494"/>
    <cellStyle name="Commentaire 2 2 8 2 2 2" xfId="9357"/>
    <cellStyle name="Commentaire 2 2 8 2 2 2 2" xfId="23501"/>
    <cellStyle name="Commentaire 2 2 8 2 2 3" xfId="3069"/>
    <cellStyle name="Commentaire 2 2 8 2 2 3 2" xfId="17216"/>
    <cellStyle name="Commentaire 2 2 8 2 2 4" xfId="15644"/>
    <cellStyle name="Commentaire 2 2 8 2 3" xfId="3854"/>
    <cellStyle name="Commentaire 2 2 8 2 3 2" xfId="10142"/>
    <cellStyle name="Commentaire 2 2 8 2 3 2 2" xfId="24286"/>
    <cellStyle name="Commentaire 2 2 8 2 3 3" xfId="18001"/>
    <cellStyle name="Commentaire 2 2 8 2 4" xfId="4639"/>
    <cellStyle name="Commentaire 2 2 8 2 4 2" xfId="10927"/>
    <cellStyle name="Commentaire 2 2 8 2 4 2 2" xfId="25071"/>
    <cellStyle name="Commentaire 2 2 8 2 4 3" xfId="18786"/>
    <cellStyle name="Commentaire 2 2 8 2 5" xfId="5428"/>
    <cellStyle name="Commentaire 2 2 8 2 5 2" xfId="11716"/>
    <cellStyle name="Commentaire 2 2 8 2 5 2 2" xfId="25860"/>
    <cellStyle name="Commentaire 2 2 8 2 5 3" xfId="19575"/>
    <cellStyle name="Commentaire 2 2 8 2 6" xfId="6217"/>
    <cellStyle name="Commentaire 2 2 8 2 6 2" xfId="12502"/>
    <cellStyle name="Commentaire 2 2 8 2 6 2 2" xfId="26646"/>
    <cellStyle name="Commentaire 2 2 8 2 6 3" xfId="20361"/>
    <cellStyle name="Commentaire 2 2 8 2 7" xfId="7003"/>
    <cellStyle name="Commentaire 2 2 8 2 7 2" xfId="13288"/>
    <cellStyle name="Commentaire 2 2 8 2 7 2 2" xfId="27432"/>
    <cellStyle name="Commentaire 2 2 8 2 7 3" xfId="21147"/>
    <cellStyle name="Commentaire 2 2 8 2 8" xfId="7787"/>
    <cellStyle name="Commentaire 2 2 8 2 8 2" xfId="14072"/>
    <cellStyle name="Commentaire 2 2 8 2 8 2 2" xfId="28216"/>
    <cellStyle name="Commentaire 2 2 8 2 8 3" xfId="21931"/>
    <cellStyle name="Commentaire 2 2 8 2 9" xfId="8572"/>
    <cellStyle name="Commentaire 2 2 8 2 9 2" xfId="22716"/>
    <cellStyle name="Commentaire 2 2 8 3" xfId="1102"/>
    <cellStyle name="Commentaire 2 2 8 3 2" xfId="8965"/>
    <cellStyle name="Commentaire 2 2 8 3 2 2" xfId="23109"/>
    <cellStyle name="Commentaire 2 2 8 3 3" xfId="2677"/>
    <cellStyle name="Commentaire 2 2 8 3 3 2" xfId="16824"/>
    <cellStyle name="Commentaire 2 2 8 3 4" xfId="15252"/>
    <cellStyle name="Commentaire 2 2 8 4" xfId="3462"/>
    <cellStyle name="Commentaire 2 2 8 4 2" xfId="9750"/>
    <cellStyle name="Commentaire 2 2 8 4 2 2" xfId="23894"/>
    <cellStyle name="Commentaire 2 2 8 4 3" xfId="17609"/>
    <cellStyle name="Commentaire 2 2 8 5" xfId="4247"/>
    <cellStyle name="Commentaire 2 2 8 5 2" xfId="10535"/>
    <cellStyle name="Commentaire 2 2 8 5 2 2" xfId="24679"/>
    <cellStyle name="Commentaire 2 2 8 5 3" xfId="18394"/>
    <cellStyle name="Commentaire 2 2 8 6" xfId="5036"/>
    <cellStyle name="Commentaire 2 2 8 6 2" xfId="11324"/>
    <cellStyle name="Commentaire 2 2 8 6 2 2" xfId="25468"/>
    <cellStyle name="Commentaire 2 2 8 6 3" xfId="19183"/>
    <cellStyle name="Commentaire 2 2 8 7" xfId="5825"/>
    <cellStyle name="Commentaire 2 2 8 7 2" xfId="12110"/>
    <cellStyle name="Commentaire 2 2 8 7 2 2" xfId="26254"/>
    <cellStyle name="Commentaire 2 2 8 7 3" xfId="19969"/>
    <cellStyle name="Commentaire 2 2 8 8" xfId="6611"/>
    <cellStyle name="Commentaire 2 2 8 8 2" xfId="12896"/>
    <cellStyle name="Commentaire 2 2 8 8 2 2" xfId="27040"/>
    <cellStyle name="Commentaire 2 2 8 8 3" xfId="20755"/>
    <cellStyle name="Commentaire 2 2 8 9" xfId="7395"/>
    <cellStyle name="Commentaire 2 2 8 9 2" xfId="13680"/>
    <cellStyle name="Commentaire 2 2 8 9 2 2" xfId="27824"/>
    <cellStyle name="Commentaire 2 2 8 9 3" xfId="21539"/>
    <cellStyle name="Commentaire 2 2 9" xfId="508"/>
    <cellStyle name="Commentaire 2 2 9 10" xfId="2088"/>
    <cellStyle name="Commentaire 2 2 9 10 2" xfId="16235"/>
    <cellStyle name="Commentaire 2 2 9 11" xfId="14663"/>
    <cellStyle name="Commentaire 2 2 9 2" xfId="1298"/>
    <cellStyle name="Commentaire 2 2 9 2 2" xfId="9161"/>
    <cellStyle name="Commentaire 2 2 9 2 2 2" xfId="23305"/>
    <cellStyle name="Commentaire 2 2 9 2 3" xfId="2873"/>
    <cellStyle name="Commentaire 2 2 9 2 3 2" xfId="17020"/>
    <cellStyle name="Commentaire 2 2 9 2 4" xfId="15448"/>
    <cellStyle name="Commentaire 2 2 9 3" xfId="3658"/>
    <cellStyle name="Commentaire 2 2 9 3 2" xfId="9946"/>
    <cellStyle name="Commentaire 2 2 9 3 2 2" xfId="24090"/>
    <cellStyle name="Commentaire 2 2 9 3 3" xfId="17805"/>
    <cellStyle name="Commentaire 2 2 9 4" xfId="4443"/>
    <cellStyle name="Commentaire 2 2 9 4 2" xfId="10731"/>
    <cellStyle name="Commentaire 2 2 9 4 2 2" xfId="24875"/>
    <cellStyle name="Commentaire 2 2 9 4 3" xfId="18590"/>
    <cellStyle name="Commentaire 2 2 9 5" xfId="5232"/>
    <cellStyle name="Commentaire 2 2 9 5 2" xfId="11520"/>
    <cellStyle name="Commentaire 2 2 9 5 2 2" xfId="25664"/>
    <cellStyle name="Commentaire 2 2 9 5 3" xfId="19379"/>
    <cellStyle name="Commentaire 2 2 9 6" xfId="6021"/>
    <cellStyle name="Commentaire 2 2 9 6 2" xfId="12306"/>
    <cellStyle name="Commentaire 2 2 9 6 2 2" xfId="26450"/>
    <cellStyle name="Commentaire 2 2 9 6 3" xfId="20165"/>
    <cellStyle name="Commentaire 2 2 9 7" xfId="6807"/>
    <cellStyle name="Commentaire 2 2 9 7 2" xfId="13092"/>
    <cellStyle name="Commentaire 2 2 9 7 2 2" xfId="27236"/>
    <cellStyle name="Commentaire 2 2 9 7 3" xfId="20951"/>
    <cellStyle name="Commentaire 2 2 9 8" xfId="7591"/>
    <cellStyle name="Commentaire 2 2 9 8 2" xfId="13876"/>
    <cellStyle name="Commentaire 2 2 9 8 2 2" xfId="28020"/>
    <cellStyle name="Commentaire 2 2 9 8 3" xfId="21735"/>
    <cellStyle name="Commentaire 2 2 9 9" xfId="8376"/>
    <cellStyle name="Commentaire 2 2 9 9 2" xfId="22520"/>
    <cellStyle name="Commentaire 2 20" xfId="14257"/>
    <cellStyle name="Commentaire 2 3" xfId="124"/>
    <cellStyle name="Commentaire 2 3 10" xfId="7213"/>
    <cellStyle name="Commentaire 2 3 10 2" xfId="13498"/>
    <cellStyle name="Commentaire 2 3 10 2 2" xfId="27642"/>
    <cellStyle name="Commentaire 2 3 10 3" xfId="21357"/>
    <cellStyle name="Commentaire 2 3 11" xfId="7998"/>
    <cellStyle name="Commentaire 2 3 11 2" xfId="22142"/>
    <cellStyle name="Commentaire 2 3 12" xfId="1710"/>
    <cellStyle name="Commentaire 2 3 12 2" xfId="15857"/>
    <cellStyle name="Commentaire 2 3 13" xfId="14285"/>
    <cellStyle name="Commentaire 2 3 2" xfId="321"/>
    <cellStyle name="Commentaire 2 3 2 10" xfId="8194"/>
    <cellStyle name="Commentaire 2 3 2 10 2" xfId="22338"/>
    <cellStyle name="Commentaire 2 3 2 11" xfId="1906"/>
    <cellStyle name="Commentaire 2 3 2 11 2" xfId="16053"/>
    <cellStyle name="Commentaire 2 3 2 12" xfId="14481"/>
    <cellStyle name="Commentaire 2 3 2 2" xfId="718"/>
    <cellStyle name="Commentaire 2 3 2 2 10" xfId="2298"/>
    <cellStyle name="Commentaire 2 3 2 2 10 2" xfId="16445"/>
    <cellStyle name="Commentaire 2 3 2 2 11" xfId="14873"/>
    <cellStyle name="Commentaire 2 3 2 2 2" xfId="1508"/>
    <cellStyle name="Commentaire 2 3 2 2 2 2" xfId="9371"/>
    <cellStyle name="Commentaire 2 3 2 2 2 2 2" xfId="23515"/>
    <cellStyle name="Commentaire 2 3 2 2 2 3" xfId="3083"/>
    <cellStyle name="Commentaire 2 3 2 2 2 3 2" xfId="17230"/>
    <cellStyle name="Commentaire 2 3 2 2 2 4" xfId="15658"/>
    <cellStyle name="Commentaire 2 3 2 2 3" xfId="3868"/>
    <cellStyle name="Commentaire 2 3 2 2 3 2" xfId="10156"/>
    <cellStyle name="Commentaire 2 3 2 2 3 2 2" xfId="24300"/>
    <cellStyle name="Commentaire 2 3 2 2 3 3" xfId="18015"/>
    <cellStyle name="Commentaire 2 3 2 2 4" xfId="4653"/>
    <cellStyle name="Commentaire 2 3 2 2 4 2" xfId="10941"/>
    <cellStyle name="Commentaire 2 3 2 2 4 2 2" xfId="25085"/>
    <cellStyle name="Commentaire 2 3 2 2 4 3" xfId="18800"/>
    <cellStyle name="Commentaire 2 3 2 2 5" xfId="5442"/>
    <cellStyle name="Commentaire 2 3 2 2 5 2" xfId="11730"/>
    <cellStyle name="Commentaire 2 3 2 2 5 2 2" xfId="25874"/>
    <cellStyle name="Commentaire 2 3 2 2 5 3" xfId="19589"/>
    <cellStyle name="Commentaire 2 3 2 2 6" xfId="6231"/>
    <cellStyle name="Commentaire 2 3 2 2 6 2" xfId="12516"/>
    <cellStyle name="Commentaire 2 3 2 2 6 2 2" xfId="26660"/>
    <cellStyle name="Commentaire 2 3 2 2 6 3" xfId="20375"/>
    <cellStyle name="Commentaire 2 3 2 2 7" xfId="7017"/>
    <cellStyle name="Commentaire 2 3 2 2 7 2" xfId="13302"/>
    <cellStyle name="Commentaire 2 3 2 2 7 2 2" xfId="27446"/>
    <cellStyle name="Commentaire 2 3 2 2 7 3" xfId="21161"/>
    <cellStyle name="Commentaire 2 3 2 2 8" xfId="7801"/>
    <cellStyle name="Commentaire 2 3 2 2 8 2" xfId="14086"/>
    <cellStyle name="Commentaire 2 3 2 2 8 2 2" xfId="28230"/>
    <cellStyle name="Commentaire 2 3 2 2 8 3" xfId="21945"/>
    <cellStyle name="Commentaire 2 3 2 2 9" xfId="8586"/>
    <cellStyle name="Commentaire 2 3 2 2 9 2" xfId="22730"/>
    <cellStyle name="Commentaire 2 3 2 3" xfId="1116"/>
    <cellStyle name="Commentaire 2 3 2 3 2" xfId="8979"/>
    <cellStyle name="Commentaire 2 3 2 3 2 2" xfId="23123"/>
    <cellStyle name="Commentaire 2 3 2 3 3" xfId="2691"/>
    <cellStyle name="Commentaire 2 3 2 3 3 2" xfId="16838"/>
    <cellStyle name="Commentaire 2 3 2 3 4" xfId="15266"/>
    <cellStyle name="Commentaire 2 3 2 4" xfId="3476"/>
    <cellStyle name="Commentaire 2 3 2 4 2" xfId="9764"/>
    <cellStyle name="Commentaire 2 3 2 4 2 2" xfId="23908"/>
    <cellStyle name="Commentaire 2 3 2 4 3" xfId="17623"/>
    <cellStyle name="Commentaire 2 3 2 5" xfId="4261"/>
    <cellStyle name="Commentaire 2 3 2 5 2" xfId="10549"/>
    <cellStyle name="Commentaire 2 3 2 5 2 2" xfId="24693"/>
    <cellStyle name="Commentaire 2 3 2 5 3" xfId="18408"/>
    <cellStyle name="Commentaire 2 3 2 6" xfId="5050"/>
    <cellStyle name="Commentaire 2 3 2 6 2" xfId="11338"/>
    <cellStyle name="Commentaire 2 3 2 6 2 2" xfId="25482"/>
    <cellStyle name="Commentaire 2 3 2 6 3" xfId="19197"/>
    <cellStyle name="Commentaire 2 3 2 7" xfId="5839"/>
    <cellStyle name="Commentaire 2 3 2 7 2" xfId="12124"/>
    <cellStyle name="Commentaire 2 3 2 7 2 2" xfId="26268"/>
    <cellStyle name="Commentaire 2 3 2 7 3" xfId="19983"/>
    <cellStyle name="Commentaire 2 3 2 8" xfId="6625"/>
    <cellStyle name="Commentaire 2 3 2 8 2" xfId="12910"/>
    <cellStyle name="Commentaire 2 3 2 8 2 2" xfId="27054"/>
    <cellStyle name="Commentaire 2 3 2 8 3" xfId="20769"/>
    <cellStyle name="Commentaire 2 3 2 9" xfId="7409"/>
    <cellStyle name="Commentaire 2 3 2 9 2" xfId="13694"/>
    <cellStyle name="Commentaire 2 3 2 9 2 2" xfId="27838"/>
    <cellStyle name="Commentaire 2 3 2 9 3" xfId="21553"/>
    <cellStyle name="Commentaire 2 3 3" xfId="522"/>
    <cellStyle name="Commentaire 2 3 3 10" xfId="2102"/>
    <cellStyle name="Commentaire 2 3 3 10 2" xfId="16249"/>
    <cellStyle name="Commentaire 2 3 3 11" xfId="14677"/>
    <cellStyle name="Commentaire 2 3 3 2" xfId="1312"/>
    <cellStyle name="Commentaire 2 3 3 2 2" xfId="9175"/>
    <cellStyle name="Commentaire 2 3 3 2 2 2" xfId="23319"/>
    <cellStyle name="Commentaire 2 3 3 2 3" xfId="2887"/>
    <cellStyle name="Commentaire 2 3 3 2 3 2" xfId="17034"/>
    <cellStyle name="Commentaire 2 3 3 2 4" xfId="15462"/>
    <cellStyle name="Commentaire 2 3 3 3" xfId="3672"/>
    <cellStyle name="Commentaire 2 3 3 3 2" xfId="9960"/>
    <cellStyle name="Commentaire 2 3 3 3 2 2" xfId="24104"/>
    <cellStyle name="Commentaire 2 3 3 3 3" xfId="17819"/>
    <cellStyle name="Commentaire 2 3 3 4" xfId="4457"/>
    <cellStyle name="Commentaire 2 3 3 4 2" xfId="10745"/>
    <cellStyle name="Commentaire 2 3 3 4 2 2" xfId="24889"/>
    <cellStyle name="Commentaire 2 3 3 4 3" xfId="18604"/>
    <cellStyle name="Commentaire 2 3 3 5" xfId="5246"/>
    <cellStyle name="Commentaire 2 3 3 5 2" xfId="11534"/>
    <cellStyle name="Commentaire 2 3 3 5 2 2" xfId="25678"/>
    <cellStyle name="Commentaire 2 3 3 5 3" xfId="19393"/>
    <cellStyle name="Commentaire 2 3 3 6" xfId="6035"/>
    <cellStyle name="Commentaire 2 3 3 6 2" xfId="12320"/>
    <cellStyle name="Commentaire 2 3 3 6 2 2" xfId="26464"/>
    <cellStyle name="Commentaire 2 3 3 6 3" xfId="20179"/>
    <cellStyle name="Commentaire 2 3 3 7" xfId="6821"/>
    <cellStyle name="Commentaire 2 3 3 7 2" xfId="13106"/>
    <cellStyle name="Commentaire 2 3 3 7 2 2" xfId="27250"/>
    <cellStyle name="Commentaire 2 3 3 7 3" xfId="20965"/>
    <cellStyle name="Commentaire 2 3 3 8" xfId="7605"/>
    <cellStyle name="Commentaire 2 3 3 8 2" xfId="13890"/>
    <cellStyle name="Commentaire 2 3 3 8 2 2" xfId="28034"/>
    <cellStyle name="Commentaire 2 3 3 8 3" xfId="21749"/>
    <cellStyle name="Commentaire 2 3 3 9" xfId="8390"/>
    <cellStyle name="Commentaire 2 3 3 9 2" xfId="22534"/>
    <cellStyle name="Commentaire 2 3 4" xfId="920"/>
    <cellStyle name="Commentaire 2 3 4 2" xfId="8783"/>
    <cellStyle name="Commentaire 2 3 4 2 2" xfId="22927"/>
    <cellStyle name="Commentaire 2 3 4 3" xfId="2495"/>
    <cellStyle name="Commentaire 2 3 4 3 2" xfId="16642"/>
    <cellStyle name="Commentaire 2 3 4 4" xfId="15070"/>
    <cellStyle name="Commentaire 2 3 5" xfId="3280"/>
    <cellStyle name="Commentaire 2 3 5 2" xfId="9568"/>
    <cellStyle name="Commentaire 2 3 5 2 2" xfId="23712"/>
    <cellStyle name="Commentaire 2 3 5 3" xfId="17427"/>
    <cellStyle name="Commentaire 2 3 6" xfId="4065"/>
    <cellStyle name="Commentaire 2 3 6 2" xfId="10353"/>
    <cellStyle name="Commentaire 2 3 6 2 2" xfId="24497"/>
    <cellStyle name="Commentaire 2 3 6 3" xfId="18212"/>
    <cellStyle name="Commentaire 2 3 7" xfId="4854"/>
    <cellStyle name="Commentaire 2 3 7 2" xfId="11142"/>
    <cellStyle name="Commentaire 2 3 7 2 2" xfId="25286"/>
    <cellStyle name="Commentaire 2 3 7 3" xfId="19001"/>
    <cellStyle name="Commentaire 2 3 8" xfId="5643"/>
    <cellStyle name="Commentaire 2 3 8 2" xfId="11928"/>
    <cellStyle name="Commentaire 2 3 8 2 2" xfId="26072"/>
    <cellStyle name="Commentaire 2 3 8 3" xfId="19787"/>
    <cellStyle name="Commentaire 2 3 9" xfId="6429"/>
    <cellStyle name="Commentaire 2 3 9 2" xfId="12714"/>
    <cellStyle name="Commentaire 2 3 9 2 2" xfId="26858"/>
    <cellStyle name="Commentaire 2 3 9 3" xfId="20573"/>
    <cellStyle name="Commentaire 2 4" xfId="153"/>
    <cellStyle name="Commentaire 2 4 10" xfId="7241"/>
    <cellStyle name="Commentaire 2 4 10 2" xfId="13526"/>
    <cellStyle name="Commentaire 2 4 10 2 2" xfId="27670"/>
    <cellStyle name="Commentaire 2 4 10 3" xfId="21385"/>
    <cellStyle name="Commentaire 2 4 11" xfId="8026"/>
    <cellStyle name="Commentaire 2 4 11 2" xfId="22170"/>
    <cellStyle name="Commentaire 2 4 12" xfId="1738"/>
    <cellStyle name="Commentaire 2 4 12 2" xfId="15885"/>
    <cellStyle name="Commentaire 2 4 13" xfId="14313"/>
    <cellStyle name="Commentaire 2 4 2" xfId="349"/>
    <cellStyle name="Commentaire 2 4 2 10" xfId="8222"/>
    <cellStyle name="Commentaire 2 4 2 10 2" xfId="22366"/>
    <cellStyle name="Commentaire 2 4 2 11" xfId="1934"/>
    <cellStyle name="Commentaire 2 4 2 11 2" xfId="16081"/>
    <cellStyle name="Commentaire 2 4 2 12" xfId="14509"/>
    <cellStyle name="Commentaire 2 4 2 2" xfId="746"/>
    <cellStyle name="Commentaire 2 4 2 2 10" xfId="2326"/>
    <cellStyle name="Commentaire 2 4 2 2 10 2" xfId="16473"/>
    <cellStyle name="Commentaire 2 4 2 2 11" xfId="14901"/>
    <cellStyle name="Commentaire 2 4 2 2 2" xfId="1536"/>
    <cellStyle name="Commentaire 2 4 2 2 2 2" xfId="9399"/>
    <cellStyle name="Commentaire 2 4 2 2 2 2 2" xfId="23543"/>
    <cellStyle name="Commentaire 2 4 2 2 2 3" xfId="3111"/>
    <cellStyle name="Commentaire 2 4 2 2 2 3 2" xfId="17258"/>
    <cellStyle name="Commentaire 2 4 2 2 2 4" xfId="15686"/>
    <cellStyle name="Commentaire 2 4 2 2 3" xfId="3896"/>
    <cellStyle name="Commentaire 2 4 2 2 3 2" xfId="10184"/>
    <cellStyle name="Commentaire 2 4 2 2 3 2 2" xfId="24328"/>
    <cellStyle name="Commentaire 2 4 2 2 3 3" xfId="18043"/>
    <cellStyle name="Commentaire 2 4 2 2 4" xfId="4681"/>
    <cellStyle name="Commentaire 2 4 2 2 4 2" xfId="10969"/>
    <cellStyle name="Commentaire 2 4 2 2 4 2 2" xfId="25113"/>
    <cellStyle name="Commentaire 2 4 2 2 4 3" xfId="18828"/>
    <cellStyle name="Commentaire 2 4 2 2 5" xfId="5470"/>
    <cellStyle name="Commentaire 2 4 2 2 5 2" xfId="11758"/>
    <cellStyle name="Commentaire 2 4 2 2 5 2 2" xfId="25902"/>
    <cellStyle name="Commentaire 2 4 2 2 5 3" xfId="19617"/>
    <cellStyle name="Commentaire 2 4 2 2 6" xfId="6259"/>
    <cellStyle name="Commentaire 2 4 2 2 6 2" xfId="12544"/>
    <cellStyle name="Commentaire 2 4 2 2 6 2 2" xfId="26688"/>
    <cellStyle name="Commentaire 2 4 2 2 6 3" xfId="20403"/>
    <cellStyle name="Commentaire 2 4 2 2 7" xfId="7045"/>
    <cellStyle name="Commentaire 2 4 2 2 7 2" xfId="13330"/>
    <cellStyle name="Commentaire 2 4 2 2 7 2 2" xfId="27474"/>
    <cellStyle name="Commentaire 2 4 2 2 7 3" xfId="21189"/>
    <cellStyle name="Commentaire 2 4 2 2 8" xfId="7829"/>
    <cellStyle name="Commentaire 2 4 2 2 8 2" xfId="14114"/>
    <cellStyle name="Commentaire 2 4 2 2 8 2 2" xfId="28258"/>
    <cellStyle name="Commentaire 2 4 2 2 8 3" xfId="21973"/>
    <cellStyle name="Commentaire 2 4 2 2 9" xfId="8614"/>
    <cellStyle name="Commentaire 2 4 2 2 9 2" xfId="22758"/>
    <cellStyle name="Commentaire 2 4 2 3" xfId="1144"/>
    <cellStyle name="Commentaire 2 4 2 3 2" xfId="9007"/>
    <cellStyle name="Commentaire 2 4 2 3 2 2" xfId="23151"/>
    <cellStyle name="Commentaire 2 4 2 3 3" xfId="2719"/>
    <cellStyle name="Commentaire 2 4 2 3 3 2" xfId="16866"/>
    <cellStyle name="Commentaire 2 4 2 3 4" xfId="15294"/>
    <cellStyle name="Commentaire 2 4 2 4" xfId="3504"/>
    <cellStyle name="Commentaire 2 4 2 4 2" xfId="9792"/>
    <cellStyle name="Commentaire 2 4 2 4 2 2" xfId="23936"/>
    <cellStyle name="Commentaire 2 4 2 4 3" xfId="17651"/>
    <cellStyle name="Commentaire 2 4 2 5" xfId="4289"/>
    <cellStyle name="Commentaire 2 4 2 5 2" xfId="10577"/>
    <cellStyle name="Commentaire 2 4 2 5 2 2" xfId="24721"/>
    <cellStyle name="Commentaire 2 4 2 5 3" xfId="18436"/>
    <cellStyle name="Commentaire 2 4 2 6" xfId="5078"/>
    <cellStyle name="Commentaire 2 4 2 6 2" xfId="11366"/>
    <cellStyle name="Commentaire 2 4 2 6 2 2" xfId="25510"/>
    <cellStyle name="Commentaire 2 4 2 6 3" xfId="19225"/>
    <cellStyle name="Commentaire 2 4 2 7" xfId="5867"/>
    <cellStyle name="Commentaire 2 4 2 7 2" xfId="12152"/>
    <cellStyle name="Commentaire 2 4 2 7 2 2" xfId="26296"/>
    <cellStyle name="Commentaire 2 4 2 7 3" xfId="20011"/>
    <cellStyle name="Commentaire 2 4 2 8" xfId="6653"/>
    <cellStyle name="Commentaire 2 4 2 8 2" xfId="12938"/>
    <cellStyle name="Commentaire 2 4 2 8 2 2" xfId="27082"/>
    <cellStyle name="Commentaire 2 4 2 8 3" xfId="20797"/>
    <cellStyle name="Commentaire 2 4 2 9" xfId="7437"/>
    <cellStyle name="Commentaire 2 4 2 9 2" xfId="13722"/>
    <cellStyle name="Commentaire 2 4 2 9 2 2" xfId="27866"/>
    <cellStyle name="Commentaire 2 4 2 9 3" xfId="21581"/>
    <cellStyle name="Commentaire 2 4 3" xfId="550"/>
    <cellStyle name="Commentaire 2 4 3 10" xfId="2130"/>
    <cellStyle name="Commentaire 2 4 3 10 2" xfId="16277"/>
    <cellStyle name="Commentaire 2 4 3 11" xfId="14705"/>
    <cellStyle name="Commentaire 2 4 3 2" xfId="1340"/>
    <cellStyle name="Commentaire 2 4 3 2 2" xfId="9203"/>
    <cellStyle name="Commentaire 2 4 3 2 2 2" xfId="23347"/>
    <cellStyle name="Commentaire 2 4 3 2 3" xfId="2915"/>
    <cellStyle name="Commentaire 2 4 3 2 3 2" xfId="17062"/>
    <cellStyle name="Commentaire 2 4 3 2 4" xfId="15490"/>
    <cellStyle name="Commentaire 2 4 3 3" xfId="3700"/>
    <cellStyle name="Commentaire 2 4 3 3 2" xfId="9988"/>
    <cellStyle name="Commentaire 2 4 3 3 2 2" xfId="24132"/>
    <cellStyle name="Commentaire 2 4 3 3 3" xfId="17847"/>
    <cellStyle name="Commentaire 2 4 3 4" xfId="4485"/>
    <cellStyle name="Commentaire 2 4 3 4 2" xfId="10773"/>
    <cellStyle name="Commentaire 2 4 3 4 2 2" xfId="24917"/>
    <cellStyle name="Commentaire 2 4 3 4 3" xfId="18632"/>
    <cellStyle name="Commentaire 2 4 3 5" xfId="5274"/>
    <cellStyle name="Commentaire 2 4 3 5 2" xfId="11562"/>
    <cellStyle name="Commentaire 2 4 3 5 2 2" xfId="25706"/>
    <cellStyle name="Commentaire 2 4 3 5 3" xfId="19421"/>
    <cellStyle name="Commentaire 2 4 3 6" xfId="6063"/>
    <cellStyle name="Commentaire 2 4 3 6 2" xfId="12348"/>
    <cellStyle name="Commentaire 2 4 3 6 2 2" xfId="26492"/>
    <cellStyle name="Commentaire 2 4 3 6 3" xfId="20207"/>
    <cellStyle name="Commentaire 2 4 3 7" xfId="6849"/>
    <cellStyle name="Commentaire 2 4 3 7 2" xfId="13134"/>
    <cellStyle name="Commentaire 2 4 3 7 2 2" xfId="27278"/>
    <cellStyle name="Commentaire 2 4 3 7 3" xfId="20993"/>
    <cellStyle name="Commentaire 2 4 3 8" xfId="7633"/>
    <cellStyle name="Commentaire 2 4 3 8 2" xfId="13918"/>
    <cellStyle name="Commentaire 2 4 3 8 2 2" xfId="28062"/>
    <cellStyle name="Commentaire 2 4 3 8 3" xfId="21777"/>
    <cellStyle name="Commentaire 2 4 3 9" xfId="8418"/>
    <cellStyle name="Commentaire 2 4 3 9 2" xfId="22562"/>
    <cellStyle name="Commentaire 2 4 4" xfId="948"/>
    <cellStyle name="Commentaire 2 4 4 2" xfId="8811"/>
    <cellStyle name="Commentaire 2 4 4 2 2" xfId="22955"/>
    <cellStyle name="Commentaire 2 4 4 3" xfId="2523"/>
    <cellStyle name="Commentaire 2 4 4 3 2" xfId="16670"/>
    <cellStyle name="Commentaire 2 4 4 4" xfId="15098"/>
    <cellStyle name="Commentaire 2 4 5" xfId="3308"/>
    <cellStyle name="Commentaire 2 4 5 2" xfId="9596"/>
    <cellStyle name="Commentaire 2 4 5 2 2" xfId="23740"/>
    <cellStyle name="Commentaire 2 4 5 3" xfId="17455"/>
    <cellStyle name="Commentaire 2 4 6" xfId="4093"/>
    <cellStyle name="Commentaire 2 4 6 2" xfId="10381"/>
    <cellStyle name="Commentaire 2 4 6 2 2" xfId="24525"/>
    <cellStyle name="Commentaire 2 4 6 3" xfId="18240"/>
    <cellStyle name="Commentaire 2 4 7" xfId="4882"/>
    <cellStyle name="Commentaire 2 4 7 2" xfId="11170"/>
    <cellStyle name="Commentaire 2 4 7 2 2" xfId="25314"/>
    <cellStyle name="Commentaire 2 4 7 3" xfId="19029"/>
    <cellStyle name="Commentaire 2 4 8" xfId="5671"/>
    <cellStyle name="Commentaire 2 4 8 2" xfId="11956"/>
    <cellStyle name="Commentaire 2 4 8 2 2" xfId="26100"/>
    <cellStyle name="Commentaire 2 4 8 3" xfId="19815"/>
    <cellStyle name="Commentaire 2 4 9" xfId="6457"/>
    <cellStyle name="Commentaire 2 4 9 2" xfId="12742"/>
    <cellStyle name="Commentaire 2 4 9 2 2" xfId="26886"/>
    <cellStyle name="Commentaire 2 4 9 3" xfId="20601"/>
    <cellStyle name="Commentaire 2 5" xfId="181"/>
    <cellStyle name="Commentaire 2 5 10" xfId="7269"/>
    <cellStyle name="Commentaire 2 5 10 2" xfId="13554"/>
    <cellStyle name="Commentaire 2 5 10 2 2" xfId="27698"/>
    <cellStyle name="Commentaire 2 5 10 3" xfId="21413"/>
    <cellStyle name="Commentaire 2 5 11" xfId="8054"/>
    <cellStyle name="Commentaire 2 5 11 2" xfId="22198"/>
    <cellStyle name="Commentaire 2 5 12" xfId="1766"/>
    <cellStyle name="Commentaire 2 5 12 2" xfId="15913"/>
    <cellStyle name="Commentaire 2 5 13" xfId="14341"/>
    <cellStyle name="Commentaire 2 5 2" xfId="377"/>
    <cellStyle name="Commentaire 2 5 2 10" xfId="8250"/>
    <cellStyle name="Commentaire 2 5 2 10 2" xfId="22394"/>
    <cellStyle name="Commentaire 2 5 2 11" xfId="1962"/>
    <cellStyle name="Commentaire 2 5 2 11 2" xfId="16109"/>
    <cellStyle name="Commentaire 2 5 2 12" xfId="14537"/>
    <cellStyle name="Commentaire 2 5 2 2" xfId="774"/>
    <cellStyle name="Commentaire 2 5 2 2 10" xfId="2354"/>
    <cellStyle name="Commentaire 2 5 2 2 10 2" xfId="16501"/>
    <cellStyle name="Commentaire 2 5 2 2 11" xfId="14929"/>
    <cellStyle name="Commentaire 2 5 2 2 2" xfId="1564"/>
    <cellStyle name="Commentaire 2 5 2 2 2 2" xfId="9427"/>
    <cellStyle name="Commentaire 2 5 2 2 2 2 2" xfId="23571"/>
    <cellStyle name="Commentaire 2 5 2 2 2 3" xfId="3139"/>
    <cellStyle name="Commentaire 2 5 2 2 2 3 2" xfId="17286"/>
    <cellStyle name="Commentaire 2 5 2 2 2 4" xfId="15714"/>
    <cellStyle name="Commentaire 2 5 2 2 3" xfId="3924"/>
    <cellStyle name="Commentaire 2 5 2 2 3 2" xfId="10212"/>
    <cellStyle name="Commentaire 2 5 2 2 3 2 2" xfId="24356"/>
    <cellStyle name="Commentaire 2 5 2 2 3 3" xfId="18071"/>
    <cellStyle name="Commentaire 2 5 2 2 4" xfId="4709"/>
    <cellStyle name="Commentaire 2 5 2 2 4 2" xfId="10997"/>
    <cellStyle name="Commentaire 2 5 2 2 4 2 2" xfId="25141"/>
    <cellStyle name="Commentaire 2 5 2 2 4 3" xfId="18856"/>
    <cellStyle name="Commentaire 2 5 2 2 5" xfId="5498"/>
    <cellStyle name="Commentaire 2 5 2 2 5 2" xfId="11786"/>
    <cellStyle name="Commentaire 2 5 2 2 5 2 2" xfId="25930"/>
    <cellStyle name="Commentaire 2 5 2 2 5 3" xfId="19645"/>
    <cellStyle name="Commentaire 2 5 2 2 6" xfId="6287"/>
    <cellStyle name="Commentaire 2 5 2 2 6 2" xfId="12572"/>
    <cellStyle name="Commentaire 2 5 2 2 6 2 2" xfId="26716"/>
    <cellStyle name="Commentaire 2 5 2 2 6 3" xfId="20431"/>
    <cellStyle name="Commentaire 2 5 2 2 7" xfId="7073"/>
    <cellStyle name="Commentaire 2 5 2 2 7 2" xfId="13358"/>
    <cellStyle name="Commentaire 2 5 2 2 7 2 2" xfId="27502"/>
    <cellStyle name="Commentaire 2 5 2 2 7 3" xfId="21217"/>
    <cellStyle name="Commentaire 2 5 2 2 8" xfId="7857"/>
    <cellStyle name="Commentaire 2 5 2 2 8 2" xfId="14142"/>
    <cellStyle name="Commentaire 2 5 2 2 8 2 2" xfId="28286"/>
    <cellStyle name="Commentaire 2 5 2 2 8 3" xfId="22001"/>
    <cellStyle name="Commentaire 2 5 2 2 9" xfId="8642"/>
    <cellStyle name="Commentaire 2 5 2 2 9 2" xfId="22786"/>
    <cellStyle name="Commentaire 2 5 2 3" xfId="1172"/>
    <cellStyle name="Commentaire 2 5 2 3 2" xfId="9035"/>
    <cellStyle name="Commentaire 2 5 2 3 2 2" xfId="23179"/>
    <cellStyle name="Commentaire 2 5 2 3 3" xfId="2747"/>
    <cellStyle name="Commentaire 2 5 2 3 3 2" xfId="16894"/>
    <cellStyle name="Commentaire 2 5 2 3 4" xfId="15322"/>
    <cellStyle name="Commentaire 2 5 2 4" xfId="3532"/>
    <cellStyle name="Commentaire 2 5 2 4 2" xfId="9820"/>
    <cellStyle name="Commentaire 2 5 2 4 2 2" xfId="23964"/>
    <cellStyle name="Commentaire 2 5 2 4 3" xfId="17679"/>
    <cellStyle name="Commentaire 2 5 2 5" xfId="4317"/>
    <cellStyle name="Commentaire 2 5 2 5 2" xfId="10605"/>
    <cellStyle name="Commentaire 2 5 2 5 2 2" xfId="24749"/>
    <cellStyle name="Commentaire 2 5 2 5 3" xfId="18464"/>
    <cellStyle name="Commentaire 2 5 2 6" xfId="5106"/>
    <cellStyle name="Commentaire 2 5 2 6 2" xfId="11394"/>
    <cellStyle name="Commentaire 2 5 2 6 2 2" xfId="25538"/>
    <cellStyle name="Commentaire 2 5 2 6 3" xfId="19253"/>
    <cellStyle name="Commentaire 2 5 2 7" xfId="5895"/>
    <cellStyle name="Commentaire 2 5 2 7 2" xfId="12180"/>
    <cellStyle name="Commentaire 2 5 2 7 2 2" xfId="26324"/>
    <cellStyle name="Commentaire 2 5 2 7 3" xfId="20039"/>
    <cellStyle name="Commentaire 2 5 2 8" xfId="6681"/>
    <cellStyle name="Commentaire 2 5 2 8 2" xfId="12966"/>
    <cellStyle name="Commentaire 2 5 2 8 2 2" xfId="27110"/>
    <cellStyle name="Commentaire 2 5 2 8 3" xfId="20825"/>
    <cellStyle name="Commentaire 2 5 2 9" xfId="7465"/>
    <cellStyle name="Commentaire 2 5 2 9 2" xfId="13750"/>
    <cellStyle name="Commentaire 2 5 2 9 2 2" xfId="27894"/>
    <cellStyle name="Commentaire 2 5 2 9 3" xfId="21609"/>
    <cellStyle name="Commentaire 2 5 3" xfId="578"/>
    <cellStyle name="Commentaire 2 5 3 10" xfId="2158"/>
    <cellStyle name="Commentaire 2 5 3 10 2" xfId="16305"/>
    <cellStyle name="Commentaire 2 5 3 11" xfId="14733"/>
    <cellStyle name="Commentaire 2 5 3 2" xfId="1368"/>
    <cellStyle name="Commentaire 2 5 3 2 2" xfId="9231"/>
    <cellStyle name="Commentaire 2 5 3 2 2 2" xfId="23375"/>
    <cellStyle name="Commentaire 2 5 3 2 3" xfId="2943"/>
    <cellStyle name="Commentaire 2 5 3 2 3 2" xfId="17090"/>
    <cellStyle name="Commentaire 2 5 3 2 4" xfId="15518"/>
    <cellStyle name="Commentaire 2 5 3 3" xfId="3728"/>
    <cellStyle name="Commentaire 2 5 3 3 2" xfId="10016"/>
    <cellStyle name="Commentaire 2 5 3 3 2 2" xfId="24160"/>
    <cellStyle name="Commentaire 2 5 3 3 3" xfId="17875"/>
    <cellStyle name="Commentaire 2 5 3 4" xfId="4513"/>
    <cellStyle name="Commentaire 2 5 3 4 2" xfId="10801"/>
    <cellStyle name="Commentaire 2 5 3 4 2 2" xfId="24945"/>
    <cellStyle name="Commentaire 2 5 3 4 3" xfId="18660"/>
    <cellStyle name="Commentaire 2 5 3 5" xfId="5302"/>
    <cellStyle name="Commentaire 2 5 3 5 2" xfId="11590"/>
    <cellStyle name="Commentaire 2 5 3 5 2 2" xfId="25734"/>
    <cellStyle name="Commentaire 2 5 3 5 3" xfId="19449"/>
    <cellStyle name="Commentaire 2 5 3 6" xfId="6091"/>
    <cellStyle name="Commentaire 2 5 3 6 2" xfId="12376"/>
    <cellStyle name="Commentaire 2 5 3 6 2 2" xfId="26520"/>
    <cellStyle name="Commentaire 2 5 3 6 3" xfId="20235"/>
    <cellStyle name="Commentaire 2 5 3 7" xfId="6877"/>
    <cellStyle name="Commentaire 2 5 3 7 2" xfId="13162"/>
    <cellStyle name="Commentaire 2 5 3 7 2 2" xfId="27306"/>
    <cellStyle name="Commentaire 2 5 3 7 3" xfId="21021"/>
    <cellStyle name="Commentaire 2 5 3 8" xfId="7661"/>
    <cellStyle name="Commentaire 2 5 3 8 2" xfId="13946"/>
    <cellStyle name="Commentaire 2 5 3 8 2 2" xfId="28090"/>
    <cellStyle name="Commentaire 2 5 3 8 3" xfId="21805"/>
    <cellStyle name="Commentaire 2 5 3 9" xfId="8446"/>
    <cellStyle name="Commentaire 2 5 3 9 2" xfId="22590"/>
    <cellStyle name="Commentaire 2 5 4" xfId="976"/>
    <cellStyle name="Commentaire 2 5 4 2" xfId="8839"/>
    <cellStyle name="Commentaire 2 5 4 2 2" xfId="22983"/>
    <cellStyle name="Commentaire 2 5 4 3" xfId="2551"/>
    <cellStyle name="Commentaire 2 5 4 3 2" xfId="16698"/>
    <cellStyle name="Commentaire 2 5 4 4" xfId="15126"/>
    <cellStyle name="Commentaire 2 5 5" xfId="3336"/>
    <cellStyle name="Commentaire 2 5 5 2" xfId="9624"/>
    <cellStyle name="Commentaire 2 5 5 2 2" xfId="23768"/>
    <cellStyle name="Commentaire 2 5 5 3" xfId="17483"/>
    <cellStyle name="Commentaire 2 5 6" xfId="4121"/>
    <cellStyle name="Commentaire 2 5 6 2" xfId="10409"/>
    <cellStyle name="Commentaire 2 5 6 2 2" xfId="24553"/>
    <cellStyle name="Commentaire 2 5 6 3" xfId="18268"/>
    <cellStyle name="Commentaire 2 5 7" xfId="4910"/>
    <cellStyle name="Commentaire 2 5 7 2" xfId="11198"/>
    <cellStyle name="Commentaire 2 5 7 2 2" xfId="25342"/>
    <cellStyle name="Commentaire 2 5 7 3" xfId="19057"/>
    <cellStyle name="Commentaire 2 5 8" xfId="5699"/>
    <cellStyle name="Commentaire 2 5 8 2" xfId="11984"/>
    <cellStyle name="Commentaire 2 5 8 2 2" xfId="26128"/>
    <cellStyle name="Commentaire 2 5 8 3" xfId="19843"/>
    <cellStyle name="Commentaire 2 5 9" xfId="6485"/>
    <cellStyle name="Commentaire 2 5 9 2" xfId="12770"/>
    <cellStyle name="Commentaire 2 5 9 2 2" xfId="26914"/>
    <cellStyle name="Commentaire 2 5 9 3" xfId="20629"/>
    <cellStyle name="Commentaire 2 6" xfId="209"/>
    <cellStyle name="Commentaire 2 6 10" xfId="7297"/>
    <cellStyle name="Commentaire 2 6 10 2" xfId="13582"/>
    <cellStyle name="Commentaire 2 6 10 2 2" xfId="27726"/>
    <cellStyle name="Commentaire 2 6 10 3" xfId="21441"/>
    <cellStyle name="Commentaire 2 6 11" xfId="8082"/>
    <cellStyle name="Commentaire 2 6 11 2" xfId="22226"/>
    <cellStyle name="Commentaire 2 6 12" xfId="1794"/>
    <cellStyle name="Commentaire 2 6 12 2" xfId="15941"/>
    <cellStyle name="Commentaire 2 6 13" xfId="14369"/>
    <cellStyle name="Commentaire 2 6 2" xfId="405"/>
    <cellStyle name="Commentaire 2 6 2 10" xfId="8278"/>
    <cellStyle name="Commentaire 2 6 2 10 2" xfId="22422"/>
    <cellStyle name="Commentaire 2 6 2 11" xfId="1990"/>
    <cellStyle name="Commentaire 2 6 2 11 2" xfId="16137"/>
    <cellStyle name="Commentaire 2 6 2 12" xfId="14565"/>
    <cellStyle name="Commentaire 2 6 2 2" xfId="802"/>
    <cellStyle name="Commentaire 2 6 2 2 10" xfId="2382"/>
    <cellStyle name="Commentaire 2 6 2 2 10 2" xfId="16529"/>
    <cellStyle name="Commentaire 2 6 2 2 11" xfId="14957"/>
    <cellStyle name="Commentaire 2 6 2 2 2" xfId="1592"/>
    <cellStyle name="Commentaire 2 6 2 2 2 2" xfId="9455"/>
    <cellStyle name="Commentaire 2 6 2 2 2 2 2" xfId="23599"/>
    <cellStyle name="Commentaire 2 6 2 2 2 3" xfId="3167"/>
    <cellStyle name="Commentaire 2 6 2 2 2 3 2" xfId="17314"/>
    <cellStyle name="Commentaire 2 6 2 2 2 4" xfId="15742"/>
    <cellStyle name="Commentaire 2 6 2 2 3" xfId="3952"/>
    <cellStyle name="Commentaire 2 6 2 2 3 2" xfId="10240"/>
    <cellStyle name="Commentaire 2 6 2 2 3 2 2" xfId="24384"/>
    <cellStyle name="Commentaire 2 6 2 2 3 3" xfId="18099"/>
    <cellStyle name="Commentaire 2 6 2 2 4" xfId="4737"/>
    <cellStyle name="Commentaire 2 6 2 2 4 2" xfId="11025"/>
    <cellStyle name="Commentaire 2 6 2 2 4 2 2" xfId="25169"/>
    <cellStyle name="Commentaire 2 6 2 2 4 3" xfId="18884"/>
    <cellStyle name="Commentaire 2 6 2 2 5" xfId="5526"/>
    <cellStyle name="Commentaire 2 6 2 2 5 2" xfId="11814"/>
    <cellStyle name="Commentaire 2 6 2 2 5 2 2" xfId="25958"/>
    <cellStyle name="Commentaire 2 6 2 2 5 3" xfId="19673"/>
    <cellStyle name="Commentaire 2 6 2 2 6" xfId="6315"/>
    <cellStyle name="Commentaire 2 6 2 2 6 2" xfId="12600"/>
    <cellStyle name="Commentaire 2 6 2 2 6 2 2" xfId="26744"/>
    <cellStyle name="Commentaire 2 6 2 2 6 3" xfId="20459"/>
    <cellStyle name="Commentaire 2 6 2 2 7" xfId="7101"/>
    <cellStyle name="Commentaire 2 6 2 2 7 2" xfId="13386"/>
    <cellStyle name="Commentaire 2 6 2 2 7 2 2" xfId="27530"/>
    <cellStyle name="Commentaire 2 6 2 2 7 3" xfId="21245"/>
    <cellStyle name="Commentaire 2 6 2 2 8" xfId="7885"/>
    <cellStyle name="Commentaire 2 6 2 2 8 2" xfId="14170"/>
    <cellStyle name="Commentaire 2 6 2 2 8 2 2" xfId="28314"/>
    <cellStyle name="Commentaire 2 6 2 2 8 3" xfId="22029"/>
    <cellStyle name="Commentaire 2 6 2 2 9" xfId="8670"/>
    <cellStyle name="Commentaire 2 6 2 2 9 2" xfId="22814"/>
    <cellStyle name="Commentaire 2 6 2 3" xfId="1200"/>
    <cellStyle name="Commentaire 2 6 2 3 2" xfId="9063"/>
    <cellStyle name="Commentaire 2 6 2 3 2 2" xfId="23207"/>
    <cellStyle name="Commentaire 2 6 2 3 3" xfId="2775"/>
    <cellStyle name="Commentaire 2 6 2 3 3 2" xfId="16922"/>
    <cellStyle name="Commentaire 2 6 2 3 4" xfId="15350"/>
    <cellStyle name="Commentaire 2 6 2 4" xfId="3560"/>
    <cellStyle name="Commentaire 2 6 2 4 2" xfId="9848"/>
    <cellStyle name="Commentaire 2 6 2 4 2 2" xfId="23992"/>
    <cellStyle name="Commentaire 2 6 2 4 3" xfId="17707"/>
    <cellStyle name="Commentaire 2 6 2 5" xfId="4345"/>
    <cellStyle name="Commentaire 2 6 2 5 2" xfId="10633"/>
    <cellStyle name="Commentaire 2 6 2 5 2 2" xfId="24777"/>
    <cellStyle name="Commentaire 2 6 2 5 3" xfId="18492"/>
    <cellStyle name="Commentaire 2 6 2 6" xfId="5134"/>
    <cellStyle name="Commentaire 2 6 2 6 2" xfId="11422"/>
    <cellStyle name="Commentaire 2 6 2 6 2 2" xfId="25566"/>
    <cellStyle name="Commentaire 2 6 2 6 3" xfId="19281"/>
    <cellStyle name="Commentaire 2 6 2 7" xfId="5923"/>
    <cellStyle name="Commentaire 2 6 2 7 2" xfId="12208"/>
    <cellStyle name="Commentaire 2 6 2 7 2 2" xfId="26352"/>
    <cellStyle name="Commentaire 2 6 2 7 3" xfId="20067"/>
    <cellStyle name="Commentaire 2 6 2 8" xfId="6709"/>
    <cellStyle name="Commentaire 2 6 2 8 2" xfId="12994"/>
    <cellStyle name="Commentaire 2 6 2 8 2 2" xfId="27138"/>
    <cellStyle name="Commentaire 2 6 2 8 3" xfId="20853"/>
    <cellStyle name="Commentaire 2 6 2 9" xfId="7493"/>
    <cellStyle name="Commentaire 2 6 2 9 2" xfId="13778"/>
    <cellStyle name="Commentaire 2 6 2 9 2 2" xfId="27922"/>
    <cellStyle name="Commentaire 2 6 2 9 3" xfId="21637"/>
    <cellStyle name="Commentaire 2 6 3" xfId="606"/>
    <cellStyle name="Commentaire 2 6 3 10" xfId="2186"/>
    <cellStyle name="Commentaire 2 6 3 10 2" xfId="16333"/>
    <cellStyle name="Commentaire 2 6 3 11" xfId="14761"/>
    <cellStyle name="Commentaire 2 6 3 2" xfId="1396"/>
    <cellStyle name="Commentaire 2 6 3 2 2" xfId="9259"/>
    <cellStyle name="Commentaire 2 6 3 2 2 2" xfId="23403"/>
    <cellStyle name="Commentaire 2 6 3 2 3" xfId="2971"/>
    <cellStyle name="Commentaire 2 6 3 2 3 2" xfId="17118"/>
    <cellStyle name="Commentaire 2 6 3 2 4" xfId="15546"/>
    <cellStyle name="Commentaire 2 6 3 3" xfId="3756"/>
    <cellStyle name="Commentaire 2 6 3 3 2" xfId="10044"/>
    <cellStyle name="Commentaire 2 6 3 3 2 2" xfId="24188"/>
    <cellStyle name="Commentaire 2 6 3 3 3" xfId="17903"/>
    <cellStyle name="Commentaire 2 6 3 4" xfId="4541"/>
    <cellStyle name="Commentaire 2 6 3 4 2" xfId="10829"/>
    <cellStyle name="Commentaire 2 6 3 4 2 2" xfId="24973"/>
    <cellStyle name="Commentaire 2 6 3 4 3" xfId="18688"/>
    <cellStyle name="Commentaire 2 6 3 5" xfId="5330"/>
    <cellStyle name="Commentaire 2 6 3 5 2" xfId="11618"/>
    <cellStyle name="Commentaire 2 6 3 5 2 2" xfId="25762"/>
    <cellStyle name="Commentaire 2 6 3 5 3" xfId="19477"/>
    <cellStyle name="Commentaire 2 6 3 6" xfId="6119"/>
    <cellStyle name="Commentaire 2 6 3 6 2" xfId="12404"/>
    <cellStyle name="Commentaire 2 6 3 6 2 2" xfId="26548"/>
    <cellStyle name="Commentaire 2 6 3 6 3" xfId="20263"/>
    <cellStyle name="Commentaire 2 6 3 7" xfId="6905"/>
    <cellStyle name="Commentaire 2 6 3 7 2" xfId="13190"/>
    <cellStyle name="Commentaire 2 6 3 7 2 2" xfId="27334"/>
    <cellStyle name="Commentaire 2 6 3 7 3" xfId="21049"/>
    <cellStyle name="Commentaire 2 6 3 8" xfId="7689"/>
    <cellStyle name="Commentaire 2 6 3 8 2" xfId="13974"/>
    <cellStyle name="Commentaire 2 6 3 8 2 2" xfId="28118"/>
    <cellStyle name="Commentaire 2 6 3 8 3" xfId="21833"/>
    <cellStyle name="Commentaire 2 6 3 9" xfId="8474"/>
    <cellStyle name="Commentaire 2 6 3 9 2" xfId="22618"/>
    <cellStyle name="Commentaire 2 6 4" xfId="1004"/>
    <cellStyle name="Commentaire 2 6 4 2" xfId="8867"/>
    <cellStyle name="Commentaire 2 6 4 2 2" xfId="23011"/>
    <cellStyle name="Commentaire 2 6 4 3" xfId="2579"/>
    <cellStyle name="Commentaire 2 6 4 3 2" xfId="16726"/>
    <cellStyle name="Commentaire 2 6 4 4" xfId="15154"/>
    <cellStyle name="Commentaire 2 6 5" xfId="3364"/>
    <cellStyle name="Commentaire 2 6 5 2" xfId="9652"/>
    <cellStyle name="Commentaire 2 6 5 2 2" xfId="23796"/>
    <cellStyle name="Commentaire 2 6 5 3" xfId="17511"/>
    <cellStyle name="Commentaire 2 6 6" xfId="4149"/>
    <cellStyle name="Commentaire 2 6 6 2" xfId="10437"/>
    <cellStyle name="Commentaire 2 6 6 2 2" xfId="24581"/>
    <cellStyle name="Commentaire 2 6 6 3" xfId="18296"/>
    <cellStyle name="Commentaire 2 6 7" xfId="4938"/>
    <cellStyle name="Commentaire 2 6 7 2" xfId="11226"/>
    <cellStyle name="Commentaire 2 6 7 2 2" xfId="25370"/>
    <cellStyle name="Commentaire 2 6 7 3" xfId="19085"/>
    <cellStyle name="Commentaire 2 6 8" xfId="5727"/>
    <cellStyle name="Commentaire 2 6 8 2" xfId="12012"/>
    <cellStyle name="Commentaire 2 6 8 2 2" xfId="26156"/>
    <cellStyle name="Commentaire 2 6 8 3" xfId="19871"/>
    <cellStyle name="Commentaire 2 6 9" xfId="6513"/>
    <cellStyle name="Commentaire 2 6 9 2" xfId="12798"/>
    <cellStyle name="Commentaire 2 6 9 2 2" xfId="26942"/>
    <cellStyle name="Commentaire 2 6 9 3" xfId="20657"/>
    <cellStyle name="Commentaire 2 7" xfId="237"/>
    <cellStyle name="Commentaire 2 7 10" xfId="7325"/>
    <cellStyle name="Commentaire 2 7 10 2" xfId="13610"/>
    <cellStyle name="Commentaire 2 7 10 2 2" xfId="27754"/>
    <cellStyle name="Commentaire 2 7 10 3" xfId="21469"/>
    <cellStyle name="Commentaire 2 7 11" xfId="8110"/>
    <cellStyle name="Commentaire 2 7 11 2" xfId="22254"/>
    <cellStyle name="Commentaire 2 7 12" xfId="1822"/>
    <cellStyle name="Commentaire 2 7 12 2" xfId="15969"/>
    <cellStyle name="Commentaire 2 7 13" xfId="14397"/>
    <cellStyle name="Commentaire 2 7 2" xfId="433"/>
    <cellStyle name="Commentaire 2 7 2 10" xfId="8306"/>
    <cellStyle name="Commentaire 2 7 2 10 2" xfId="22450"/>
    <cellStyle name="Commentaire 2 7 2 11" xfId="2018"/>
    <cellStyle name="Commentaire 2 7 2 11 2" xfId="16165"/>
    <cellStyle name="Commentaire 2 7 2 12" xfId="14593"/>
    <cellStyle name="Commentaire 2 7 2 2" xfId="830"/>
    <cellStyle name="Commentaire 2 7 2 2 10" xfId="2410"/>
    <cellStyle name="Commentaire 2 7 2 2 10 2" xfId="16557"/>
    <cellStyle name="Commentaire 2 7 2 2 11" xfId="14985"/>
    <cellStyle name="Commentaire 2 7 2 2 2" xfId="1620"/>
    <cellStyle name="Commentaire 2 7 2 2 2 2" xfId="9483"/>
    <cellStyle name="Commentaire 2 7 2 2 2 2 2" xfId="23627"/>
    <cellStyle name="Commentaire 2 7 2 2 2 3" xfId="3195"/>
    <cellStyle name="Commentaire 2 7 2 2 2 3 2" xfId="17342"/>
    <cellStyle name="Commentaire 2 7 2 2 2 4" xfId="15770"/>
    <cellStyle name="Commentaire 2 7 2 2 3" xfId="3980"/>
    <cellStyle name="Commentaire 2 7 2 2 3 2" xfId="10268"/>
    <cellStyle name="Commentaire 2 7 2 2 3 2 2" xfId="24412"/>
    <cellStyle name="Commentaire 2 7 2 2 3 3" xfId="18127"/>
    <cellStyle name="Commentaire 2 7 2 2 4" xfId="4765"/>
    <cellStyle name="Commentaire 2 7 2 2 4 2" xfId="11053"/>
    <cellStyle name="Commentaire 2 7 2 2 4 2 2" xfId="25197"/>
    <cellStyle name="Commentaire 2 7 2 2 4 3" xfId="18912"/>
    <cellStyle name="Commentaire 2 7 2 2 5" xfId="5554"/>
    <cellStyle name="Commentaire 2 7 2 2 5 2" xfId="11842"/>
    <cellStyle name="Commentaire 2 7 2 2 5 2 2" xfId="25986"/>
    <cellStyle name="Commentaire 2 7 2 2 5 3" xfId="19701"/>
    <cellStyle name="Commentaire 2 7 2 2 6" xfId="6343"/>
    <cellStyle name="Commentaire 2 7 2 2 6 2" xfId="12628"/>
    <cellStyle name="Commentaire 2 7 2 2 6 2 2" xfId="26772"/>
    <cellStyle name="Commentaire 2 7 2 2 6 3" xfId="20487"/>
    <cellStyle name="Commentaire 2 7 2 2 7" xfId="7129"/>
    <cellStyle name="Commentaire 2 7 2 2 7 2" xfId="13414"/>
    <cellStyle name="Commentaire 2 7 2 2 7 2 2" xfId="27558"/>
    <cellStyle name="Commentaire 2 7 2 2 7 3" xfId="21273"/>
    <cellStyle name="Commentaire 2 7 2 2 8" xfId="7913"/>
    <cellStyle name="Commentaire 2 7 2 2 8 2" xfId="14198"/>
    <cellStyle name="Commentaire 2 7 2 2 8 2 2" xfId="28342"/>
    <cellStyle name="Commentaire 2 7 2 2 8 3" xfId="22057"/>
    <cellStyle name="Commentaire 2 7 2 2 9" xfId="8698"/>
    <cellStyle name="Commentaire 2 7 2 2 9 2" xfId="22842"/>
    <cellStyle name="Commentaire 2 7 2 3" xfId="1228"/>
    <cellStyle name="Commentaire 2 7 2 3 2" xfId="9091"/>
    <cellStyle name="Commentaire 2 7 2 3 2 2" xfId="23235"/>
    <cellStyle name="Commentaire 2 7 2 3 3" xfId="2803"/>
    <cellStyle name="Commentaire 2 7 2 3 3 2" xfId="16950"/>
    <cellStyle name="Commentaire 2 7 2 3 4" xfId="15378"/>
    <cellStyle name="Commentaire 2 7 2 4" xfId="3588"/>
    <cellStyle name="Commentaire 2 7 2 4 2" xfId="9876"/>
    <cellStyle name="Commentaire 2 7 2 4 2 2" xfId="24020"/>
    <cellStyle name="Commentaire 2 7 2 4 3" xfId="17735"/>
    <cellStyle name="Commentaire 2 7 2 5" xfId="4373"/>
    <cellStyle name="Commentaire 2 7 2 5 2" xfId="10661"/>
    <cellStyle name="Commentaire 2 7 2 5 2 2" xfId="24805"/>
    <cellStyle name="Commentaire 2 7 2 5 3" xfId="18520"/>
    <cellStyle name="Commentaire 2 7 2 6" xfId="5162"/>
    <cellStyle name="Commentaire 2 7 2 6 2" xfId="11450"/>
    <cellStyle name="Commentaire 2 7 2 6 2 2" xfId="25594"/>
    <cellStyle name="Commentaire 2 7 2 6 3" xfId="19309"/>
    <cellStyle name="Commentaire 2 7 2 7" xfId="5951"/>
    <cellStyle name="Commentaire 2 7 2 7 2" xfId="12236"/>
    <cellStyle name="Commentaire 2 7 2 7 2 2" xfId="26380"/>
    <cellStyle name="Commentaire 2 7 2 7 3" xfId="20095"/>
    <cellStyle name="Commentaire 2 7 2 8" xfId="6737"/>
    <cellStyle name="Commentaire 2 7 2 8 2" xfId="13022"/>
    <cellStyle name="Commentaire 2 7 2 8 2 2" xfId="27166"/>
    <cellStyle name="Commentaire 2 7 2 8 3" xfId="20881"/>
    <cellStyle name="Commentaire 2 7 2 9" xfId="7521"/>
    <cellStyle name="Commentaire 2 7 2 9 2" xfId="13806"/>
    <cellStyle name="Commentaire 2 7 2 9 2 2" xfId="27950"/>
    <cellStyle name="Commentaire 2 7 2 9 3" xfId="21665"/>
    <cellStyle name="Commentaire 2 7 3" xfId="634"/>
    <cellStyle name="Commentaire 2 7 3 10" xfId="2214"/>
    <cellStyle name="Commentaire 2 7 3 10 2" xfId="16361"/>
    <cellStyle name="Commentaire 2 7 3 11" xfId="14789"/>
    <cellStyle name="Commentaire 2 7 3 2" xfId="1424"/>
    <cellStyle name="Commentaire 2 7 3 2 2" xfId="9287"/>
    <cellStyle name="Commentaire 2 7 3 2 2 2" xfId="23431"/>
    <cellStyle name="Commentaire 2 7 3 2 3" xfId="2999"/>
    <cellStyle name="Commentaire 2 7 3 2 3 2" xfId="17146"/>
    <cellStyle name="Commentaire 2 7 3 2 4" xfId="15574"/>
    <cellStyle name="Commentaire 2 7 3 3" xfId="3784"/>
    <cellStyle name="Commentaire 2 7 3 3 2" xfId="10072"/>
    <cellStyle name="Commentaire 2 7 3 3 2 2" xfId="24216"/>
    <cellStyle name="Commentaire 2 7 3 3 3" xfId="17931"/>
    <cellStyle name="Commentaire 2 7 3 4" xfId="4569"/>
    <cellStyle name="Commentaire 2 7 3 4 2" xfId="10857"/>
    <cellStyle name="Commentaire 2 7 3 4 2 2" xfId="25001"/>
    <cellStyle name="Commentaire 2 7 3 4 3" xfId="18716"/>
    <cellStyle name="Commentaire 2 7 3 5" xfId="5358"/>
    <cellStyle name="Commentaire 2 7 3 5 2" xfId="11646"/>
    <cellStyle name="Commentaire 2 7 3 5 2 2" xfId="25790"/>
    <cellStyle name="Commentaire 2 7 3 5 3" xfId="19505"/>
    <cellStyle name="Commentaire 2 7 3 6" xfId="6147"/>
    <cellStyle name="Commentaire 2 7 3 6 2" xfId="12432"/>
    <cellStyle name="Commentaire 2 7 3 6 2 2" xfId="26576"/>
    <cellStyle name="Commentaire 2 7 3 6 3" xfId="20291"/>
    <cellStyle name="Commentaire 2 7 3 7" xfId="6933"/>
    <cellStyle name="Commentaire 2 7 3 7 2" xfId="13218"/>
    <cellStyle name="Commentaire 2 7 3 7 2 2" xfId="27362"/>
    <cellStyle name="Commentaire 2 7 3 7 3" xfId="21077"/>
    <cellStyle name="Commentaire 2 7 3 8" xfId="7717"/>
    <cellStyle name="Commentaire 2 7 3 8 2" xfId="14002"/>
    <cellStyle name="Commentaire 2 7 3 8 2 2" xfId="28146"/>
    <cellStyle name="Commentaire 2 7 3 8 3" xfId="21861"/>
    <cellStyle name="Commentaire 2 7 3 9" xfId="8502"/>
    <cellStyle name="Commentaire 2 7 3 9 2" xfId="22646"/>
    <cellStyle name="Commentaire 2 7 4" xfId="1032"/>
    <cellStyle name="Commentaire 2 7 4 2" xfId="8895"/>
    <cellStyle name="Commentaire 2 7 4 2 2" xfId="23039"/>
    <cellStyle name="Commentaire 2 7 4 3" xfId="2607"/>
    <cellStyle name="Commentaire 2 7 4 3 2" xfId="16754"/>
    <cellStyle name="Commentaire 2 7 4 4" xfId="15182"/>
    <cellStyle name="Commentaire 2 7 5" xfId="3392"/>
    <cellStyle name="Commentaire 2 7 5 2" xfId="9680"/>
    <cellStyle name="Commentaire 2 7 5 2 2" xfId="23824"/>
    <cellStyle name="Commentaire 2 7 5 3" xfId="17539"/>
    <cellStyle name="Commentaire 2 7 6" xfId="4177"/>
    <cellStyle name="Commentaire 2 7 6 2" xfId="10465"/>
    <cellStyle name="Commentaire 2 7 6 2 2" xfId="24609"/>
    <cellStyle name="Commentaire 2 7 6 3" xfId="18324"/>
    <cellStyle name="Commentaire 2 7 7" xfId="4966"/>
    <cellStyle name="Commentaire 2 7 7 2" xfId="11254"/>
    <cellStyle name="Commentaire 2 7 7 2 2" xfId="25398"/>
    <cellStyle name="Commentaire 2 7 7 3" xfId="19113"/>
    <cellStyle name="Commentaire 2 7 8" xfId="5755"/>
    <cellStyle name="Commentaire 2 7 8 2" xfId="12040"/>
    <cellStyle name="Commentaire 2 7 8 2 2" xfId="26184"/>
    <cellStyle name="Commentaire 2 7 8 3" xfId="19899"/>
    <cellStyle name="Commentaire 2 7 9" xfId="6541"/>
    <cellStyle name="Commentaire 2 7 9 2" xfId="12826"/>
    <cellStyle name="Commentaire 2 7 9 2 2" xfId="26970"/>
    <cellStyle name="Commentaire 2 7 9 3" xfId="20685"/>
    <cellStyle name="Commentaire 2 8" xfId="265"/>
    <cellStyle name="Commentaire 2 8 10" xfId="7353"/>
    <cellStyle name="Commentaire 2 8 10 2" xfId="13638"/>
    <cellStyle name="Commentaire 2 8 10 2 2" xfId="27782"/>
    <cellStyle name="Commentaire 2 8 10 3" xfId="21497"/>
    <cellStyle name="Commentaire 2 8 11" xfId="8138"/>
    <cellStyle name="Commentaire 2 8 11 2" xfId="22282"/>
    <cellStyle name="Commentaire 2 8 12" xfId="1850"/>
    <cellStyle name="Commentaire 2 8 12 2" xfId="15997"/>
    <cellStyle name="Commentaire 2 8 13" xfId="14425"/>
    <cellStyle name="Commentaire 2 8 2" xfId="461"/>
    <cellStyle name="Commentaire 2 8 2 10" xfId="8334"/>
    <cellStyle name="Commentaire 2 8 2 10 2" xfId="22478"/>
    <cellStyle name="Commentaire 2 8 2 11" xfId="2046"/>
    <cellStyle name="Commentaire 2 8 2 11 2" xfId="16193"/>
    <cellStyle name="Commentaire 2 8 2 12" xfId="14621"/>
    <cellStyle name="Commentaire 2 8 2 2" xfId="858"/>
    <cellStyle name="Commentaire 2 8 2 2 10" xfId="2438"/>
    <cellStyle name="Commentaire 2 8 2 2 10 2" xfId="16585"/>
    <cellStyle name="Commentaire 2 8 2 2 11" xfId="15013"/>
    <cellStyle name="Commentaire 2 8 2 2 2" xfId="1648"/>
    <cellStyle name="Commentaire 2 8 2 2 2 2" xfId="9511"/>
    <cellStyle name="Commentaire 2 8 2 2 2 2 2" xfId="23655"/>
    <cellStyle name="Commentaire 2 8 2 2 2 3" xfId="3223"/>
    <cellStyle name="Commentaire 2 8 2 2 2 3 2" xfId="17370"/>
    <cellStyle name="Commentaire 2 8 2 2 2 4" xfId="15798"/>
    <cellStyle name="Commentaire 2 8 2 2 3" xfId="4008"/>
    <cellStyle name="Commentaire 2 8 2 2 3 2" xfId="10296"/>
    <cellStyle name="Commentaire 2 8 2 2 3 2 2" xfId="24440"/>
    <cellStyle name="Commentaire 2 8 2 2 3 3" xfId="18155"/>
    <cellStyle name="Commentaire 2 8 2 2 4" xfId="4793"/>
    <cellStyle name="Commentaire 2 8 2 2 4 2" xfId="11081"/>
    <cellStyle name="Commentaire 2 8 2 2 4 2 2" xfId="25225"/>
    <cellStyle name="Commentaire 2 8 2 2 4 3" xfId="18940"/>
    <cellStyle name="Commentaire 2 8 2 2 5" xfId="5582"/>
    <cellStyle name="Commentaire 2 8 2 2 5 2" xfId="11870"/>
    <cellStyle name="Commentaire 2 8 2 2 5 2 2" xfId="26014"/>
    <cellStyle name="Commentaire 2 8 2 2 5 3" xfId="19729"/>
    <cellStyle name="Commentaire 2 8 2 2 6" xfId="6371"/>
    <cellStyle name="Commentaire 2 8 2 2 6 2" xfId="12656"/>
    <cellStyle name="Commentaire 2 8 2 2 6 2 2" xfId="26800"/>
    <cellStyle name="Commentaire 2 8 2 2 6 3" xfId="20515"/>
    <cellStyle name="Commentaire 2 8 2 2 7" xfId="7157"/>
    <cellStyle name="Commentaire 2 8 2 2 7 2" xfId="13442"/>
    <cellStyle name="Commentaire 2 8 2 2 7 2 2" xfId="27586"/>
    <cellStyle name="Commentaire 2 8 2 2 7 3" xfId="21301"/>
    <cellStyle name="Commentaire 2 8 2 2 8" xfId="7941"/>
    <cellStyle name="Commentaire 2 8 2 2 8 2" xfId="14226"/>
    <cellStyle name="Commentaire 2 8 2 2 8 2 2" xfId="28370"/>
    <cellStyle name="Commentaire 2 8 2 2 8 3" xfId="22085"/>
    <cellStyle name="Commentaire 2 8 2 2 9" xfId="8726"/>
    <cellStyle name="Commentaire 2 8 2 2 9 2" xfId="22870"/>
    <cellStyle name="Commentaire 2 8 2 3" xfId="1256"/>
    <cellStyle name="Commentaire 2 8 2 3 2" xfId="9119"/>
    <cellStyle name="Commentaire 2 8 2 3 2 2" xfId="23263"/>
    <cellStyle name="Commentaire 2 8 2 3 3" xfId="2831"/>
    <cellStyle name="Commentaire 2 8 2 3 3 2" xfId="16978"/>
    <cellStyle name="Commentaire 2 8 2 3 4" xfId="15406"/>
    <cellStyle name="Commentaire 2 8 2 4" xfId="3616"/>
    <cellStyle name="Commentaire 2 8 2 4 2" xfId="9904"/>
    <cellStyle name="Commentaire 2 8 2 4 2 2" xfId="24048"/>
    <cellStyle name="Commentaire 2 8 2 4 3" xfId="17763"/>
    <cellStyle name="Commentaire 2 8 2 5" xfId="4401"/>
    <cellStyle name="Commentaire 2 8 2 5 2" xfId="10689"/>
    <cellStyle name="Commentaire 2 8 2 5 2 2" xfId="24833"/>
    <cellStyle name="Commentaire 2 8 2 5 3" xfId="18548"/>
    <cellStyle name="Commentaire 2 8 2 6" xfId="5190"/>
    <cellStyle name="Commentaire 2 8 2 6 2" xfId="11478"/>
    <cellStyle name="Commentaire 2 8 2 6 2 2" xfId="25622"/>
    <cellStyle name="Commentaire 2 8 2 6 3" xfId="19337"/>
    <cellStyle name="Commentaire 2 8 2 7" xfId="5979"/>
    <cellStyle name="Commentaire 2 8 2 7 2" xfId="12264"/>
    <cellStyle name="Commentaire 2 8 2 7 2 2" xfId="26408"/>
    <cellStyle name="Commentaire 2 8 2 7 3" xfId="20123"/>
    <cellStyle name="Commentaire 2 8 2 8" xfId="6765"/>
    <cellStyle name="Commentaire 2 8 2 8 2" xfId="13050"/>
    <cellStyle name="Commentaire 2 8 2 8 2 2" xfId="27194"/>
    <cellStyle name="Commentaire 2 8 2 8 3" xfId="20909"/>
    <cellStyle name="Commentaire 2 8 2 9" xfId="7549"/>
    <cellStyle name="Commentaire 2 8 2 9 2" xfId="13834"/>
    <cellStyle name="Commentaire 2 8 2 9 2 2" xfId="27978"/>
    <cellStyle name="Commentaire 2 8 2 9 3" xfId="21693"/>
    <cellStyle name="Commentaire 2 8 3" xfId="662"/>
    <cellStyle name="Commentaire 2 8 3 10" xfId="2242"/>
    <cellStyle name="Commentaire 2 8 3 10 2" xfId="16389"/>
    <cellStyle name="Commentaire 2 8 3 11" xfId="14817"/>
    <cellStyle name="Commentaire 2 8 3 2" xfId="1452"/>
    <cellStyle name="Commentaire 2 8 3 2 2" xfId="9315"/>
    <cellStyle name="Commentaire 2 8 3 2 2 2" xfId="23459"/>
    <cellStyle name="Commentaire 2 8 3 2 3" xfId="3027"/>
    <cellStyle name="Commentaire 2 8 3 2 3 2" xfId="17174"/>
    <cellStyle name="Commentaire 2 8 3 2 4" xfId="15602"/>
    <cellStyle name="Commentaire 2 8 3 3" xfId="3812"/>
    <cellStyle name="Commentaire 2 8 3 3 2" xfId="10100"/>
    <cellStyle name="Commentaire 2 8 3 3 2 2" xfId="24244"/>
    <cellStyle name="Commentaire 2 8 3 3 3" xfId="17959"/>
    <cellStyle name="Commentaire 2 8 3 4" xfId="4597"/>
    <cellStyle name="Commentaire 2 8 3 4 2" xfId="10885"/>
    <cellStyle name="Commentaire 2 8 3 4 2 2" xfId="25029"/>
    <cellStyle name="Commentaire 2 8 3 4 3" xfId="18744"/>
    <cellStyle name="Commentaire 2 8 3 5" xfId="5386"/>
    <cellStyle name="Commentaire 2 8 3 5 2" xfId="11674"/>
    <cellStyle name="Commentaire 2 8 3 5 2 2" xfId="25818"/>
    <cellStyle name="Commentaire 2 8 3 5 3" xfId="19533"/>
    <cellStyle name="Commentaire 2 8 3 6" xfId="6175"/>
    <cellStyle name="Commentaire 2 8 3 6 2" xfId="12460"/>
    <cellStyle name="Commentaire 2 8 3 6 2 2" xfId="26604"/>
    <cellStyle name="Commentaire 2 8 3 6 3" xfId="20319"/>
    <cellStyle name="Commentaire 2 8 3 7" xfId="6961"/>
    <cellStyle name="Commentaire 2 8 3 7 2" xfId="13246"/>
    <cellStyle name="Commentaire 2 8 3 7 2 2" xfId="27390"/>
    <cellStyle name="Commentaire 2 8 3 7 3" xfId="21105"/>
    <cellStyle name="Commentaire 2 8 3 8" xfId="7745"/>
    <cellStyle name="Commentaire 2 8 3 8 2" xfId="14030"/>
    <cellStyle name="Commentaire 2 8 3 8 2 2" xfId="28174"/>
    <cellStyle name="Commentaire 2 8 3 8 3" xfId="21889"/>
    <cellStyle name="Commentaire 2 8 3 9" xfId="8530"/>
    <cellStyle name="Commentaire 2 8 3 9 2" xfId="22674"/>
    <cellStyle name="Commentaire 2 8 4" xfId="1060"/>
    <cellStyle name="Commentaire 2 8 4 2" xfId="8923"/>
    <cellStyle name="Commentaire 2 8 4 2 2" xfId="23067"/>
    <cellStyle name="Commentaire 2 8 4 3" xfId="2635"/>
    <cellStyle name="Commentaire 2 8 4 3 2" xfId="16782"/>
    <cellStyle name="Commentaire 2 8 4 4" xfId="15210"/>
    <cellStyle name="Commentaire 2 8 5" xfId="3420"/>
    <cellStyle name="Commentaire 2 8 5 2" xfId="9708"/>
    <cellStyle name="Commentaire 2 8 5 2 2" xfId="23852"/>
    <cellStyle name="Commentaire 2 8 5 3" xfId="17567"/>
    <cellStyle name="Commentaire 2 8 6" xfId="4205"/>
    <cellStyle name="Commentaire 2 8 6 2" xfId="10493"/>
    <cellStyle name="Commentaire 2 8 6 2 2" xfId="24637"/>
    <cellStyle name="Commentaire 2 8 6 3" xfId="18352"/>
    <cellStyle name="Commentaire 2 8 7" xfId="4994"/>
    <cellStyle name="Commentaire 2 8 7 2" xfId="11282"/>
    <cellStyle name="Commentaire 2 8 7 2 2" xfId="25426"/>
    <cellStyle name="Commentaire 2 8 7 3" xfId="19141"/>
    <cellStyle name="Commentaire 2 8 8" xfId="5783"/>
    <cellStyle name="Commentaire 2 8 8 2" xfId="12068"/>
    <cellStyle name="Commentaire 2 8 8 2 2" xfId="26212"/>
    <cellStyle name="Commentaire 2 8 8 3" xfId="19927"/>
    <cellStyle name="Commentaire 2 8 9" xfId="6569"/>
    <cellStyle name="Commentaire 2 8 9 2" xfId="12854"/>
    <cellStyle name="Commentaire 2 8 9 2 2" xfId="26998"/>
    <cellStyle name="Commentaire 2 8 9 3" xfId="20713"/>
    <cellStyle name="Commentaire 2 9" xfId="293"/>
    <cellStyle name="Commentaire 2 9 10" xfId="8166"/>
    <cellStyle name="Commentaire 2 9 10 2" xfId="22310"/>
    <cellStyle name="Commentaire 2 9 11" xfId="1878"/>
    <cellStyle name="Commentaire 2 9 11 2" xfId="16025"/>
    <cellStyle name="Commentaire 2 9 12" xfId="14453"/>
    <cellStyle name="Commentaire 2 9 2" xfId="690"/>
    <cellStyle name="Commentaire 2 9 2 10" xfId="2270"/>
    <cellStyle name="Commentaire 2 9 2 10 2" xfId="16417"/>
    <cellStyle name="Commentaire 2 9 2 11" xfId="14845"/>
    <cellStyle name="Commentaire 2 9 2 2" xfId="1480"/>
    <cellStyle name="Commentaire 2 9 2 2 2" xfId="9343"/>
    <cellStyle name="Commentaire 2 9 2 2 2 2" xfId="23487"/>
    <cellStyle name="Commentaire 2 9 2 2 3" xfId="3055"/>
    <cellStyle name="Commentaire 2 9 2 2 3 2" xfId="17202"/>
    <cellStyle name="Commentaire 2 9 2 2 4" xfId="15630"/>
    <cellStyle name="Commentaire 2 9 2 3" xfId="3840"/>
    <cellStyle name="Commentaire 2 9 2 3 2" xfId="10128"/>
    <cellStyle name="Commentaire 2 9 2 3 2 2" xfId="24272"/>
    <cellStyle name="Commentaire 2 9 2 3 3" xfId="17987"/>
    <cellStyle name="Commentaire 2 9 2 4" xfId="4625"/>
    <cellStyle name="Commentaire 2 9 2 4 2" xfId="10913"/>
    <cellStyle name="Commentaire 2 9 2 4 2 2" xfId="25057"/>
    <cellStyle name="Commentaire 2 9 2 4 3" xfId="18772"/>
    <cellStyle name="Commentaire 2 9 2 5" xfId="5414"/>
    <cellStyle name="Commentaire 2 9 2 5 2" xfId="11702"/>
    <cellStyle name="Commentaire 2 9 2 5 2 2" xfId="25846"/>
    <cellStyle name="Commentaire 2 9 2 5 3" xfId="19561"/>
    <cellStyle name="Commentaire 2 9 2 6" xfId="6203"/>
    <cellStyle name="Commentaire 2 9 2 6 2" xfId="12488"/>
    <cellStyle name="Commentaire 2 9 2 6 2 2" xfId="26632"/>
    <cellStyle name="Commentaire 2 9 2 6 3" xfId="20347"/>
    <cellStyle name="Commentaire 2 9 2 7" xfId="6989"/>
    <cellStyle name="Commentaire 2 9 2 7 2" xfId="13274"/>
    <cellStyle name="Commentaire 2 9 2 7 2 2" xfId="27418"/>
    <cellStyle name="Commentaire 2 9 2 7 3" xfId="21133"/>
    <cellStyle name="Commentaire 2 9 2 8" xfId="7773"/>
    <cellStyle name="Commentaire 2 9 2 8 2" xfId="14058"/>
    <cellStyle name="Commentaire 2 9 2 8 2 2" xfId="28202"/>
    <cellStyle name="Commentaire 2 9 2 8 3" xfId="21917"/>
    <cellStyle name="Commentaire 2 9 2 9" xfId="8558"/>
    <cellStyle name="Commentaire 2 9 2 9 2" xfId="22702"/>
    <cellStyle name="Commentaire 2 9 3" xfId="1088"/>
    <cellStyle name="Commentaire 2 9 3 2" xfId="8951"/>
    <cellStyle name="Commentaire 2 9 3 2 2" xfId="23095"/>
    <cellStyle name="Commentaire 2 9 3 3" xfId="2663"/>
    <cellStyle name="Commentaire 2 9 3 3 2" xfId="16810"/>
    <cellStyle name="Commentaire 2 9 3 4" xfId="15238"/>
    <cellStyle name="Commentaire 2 9 4" xfId="3448"/>
    <cellStyle name="Commentaire 2 9 4 2" xfId="9736"/>
    <cellStyle name="Commentaire 2 9 4 2 2" xfId="23880"/>
    <cellStyle name="Commentaire 2 9 4 3" xfId="17595"/>
    <cellStyle name="Commentaire 2 9 5" xfId="4233"/>
    <cellStyle name="Commentaire 2 9 5 2" xfId="10521"/>
    <cellStyle name="Commentaire 2 9 5 2 2" xfId="24665"/>
    <cellStyle name="Commentaire 2 9 5 3" xfId="18380"/>
    <cellStyle name="Commentaire 2 9 6" xfId="5022"/>
    <cellStyle name="Commentaire 2 9 6 2" xfId="11310"/>
    <cellStyle name="Commentaire 2 9 6 2 2" xfId="25454"/>
    <cellStyle name="Commentaire 2 9 6 3" xfId="19169"/>
    <cellStyle name="Commentaire 2 9 7" xfId="5811"/>
    <cellStyle name="Commentaire 2 9 7 2" xfId="12096"/>
    <cellStyle name="Commentaire 2 9 7 2 2" xfId="26240"/>
    <cellStyle name="Commentaire 2 9 7 3" xfId="19955"/>
    <cellStyle name="Commentaire 2 9 8" xfId="6597"/>
    <cellStyle name="Commentaire 2 9 8 2" xfId="12882"/>
    <cellStyle name="Commentaire 2 9 8 2 2" xfId="27026"/>
    <cellStyle name="Commentaire 2 9 8 3" xfId="20741"/>
    <cellStyle name="Commentaire 2 9 9" xfId="7381"/>
    <cellStyle name="Commentaire 2 9 9 2" xfId="13666"/>
    <cellStyle name="Commentaire 2 9 9 2 2" xfId="27810"/>
    <cellStyle name="Commentaire 2 9 9 3" xfId="21525"/>
    <cellStyle name="Entrée" xfId="57" builtinId="20" customBuiltin="1"/>
    <cellStyle name="Entrée 2" xfId="58"/>
    <cellStyle name="Euro" xfId="59"/>
    <cellStyle name="Euro 2" xfId="109"/>
    <cellStyle name="Gris 2" xfId="93"/>
    <cellStyle name="Insatisfaisant" xfId="60" builtinId="27" customBuiltin="1"/>
    <cellStyle name="Insatisfaisant 2" xfId="61"/>
    <cellStyle name="Lien hypertexte" xfId="1665" builtinId="8"/>
    <cellStyle name="Lien hypertexte 2" xfId="62"/>
    <cellStyle name="Lien hypertexte visité 2" xfId="63"/>
    <cellStyle name="Milliers" xfId="1667" builtinId="3"/>
    <cellStyle name="Milliers 2" xfId="94"/>
    <cellStyle name="Milliers 2 2" xfId="879"/>
    <cellStyle name="Milliers 2 2 10" xfId="15029"/>
    <cellStyle name="Milliers 2 2 2" xfId="1664"/>
    <cellStyle name="Milliers 2 2 2 2" xfId="9527"/>
    <cellStyle name="Milliers 2 2 2 2 2" xfId="23671"/>
    <cellStyle name="Milliers 2 2 2 3" xfId="3239"/>
    <cellStyle name="Milliers 2 2 2 3 2" xfId="17386"/>
    <cellStyle name="Milliers 2 2 2 4" xfId="15814"/>
    <cellStyle name="Milliers 2 2 3" xfId="4024"/>
    <cellStyle name="Milliers 2 2 3 2" xfId="10312"/>
    <cellStyle name="Milliers 2 2 3 2 2" xfId="24456"/>
    <cellStyle name="Milliers 2 2 3 3" xfId="18171"/>
    <cellStyle name="Milliers 2 2 4" xfId="4809"/>
    <cellStyle name="Milliers 2 2 4 2" xfId="11097"/>
    <cellStyle name="Milliers 2 2 4 2 2" xfId="25241"/>
    <cellStyle name="Milliers 2 2 4 3" xfId="18956"/>
    <cellStyle name="Milliers 2 2 5" xfId="5598"/>
    <cellStyle name="Milliers 2 2 5 2" xfId="11886"/>
    <cellStyle name="Milliers 2 2 5 2 2" xfId="26030"/>
    <cellStyle name="Milliers 2 2 5 3" xfId="19745"/>
    <cellStyle name="Milliers 2 2 6" xfId="6387"/>
    <cellStyle name="Milliers 2 2 6 2" xfId="12672"/>
    <cellStyle name="Milliers 2 2 6 2 2" xfId="26816"/>
    <cellStyle name="Milliers 2 2 6 3" xfId="20531"/>
    <cellStyle name="Milliers 2 2 7" xfId="7957"/>
    <cellStyle name="Milliers 2 2 7 2" xfId="14242"/>
    <cellStyle name="Milliers 2 2 7 2 2" xfId="28386"/>
    <cellStyle name="Milliers 2 2 7 3" xfId="22101"/>
    <cellStyle name="Milliers 2 2 8" xfId="8742"/>
    <cellStyle name="Milliers 2 2 8 2" xfId="22886"/>
    <cellStyle name="Milliers 2 2 9" xfId="2454"/>
    <cellStyle name="Milliers 2 2 9 2" xfId="16601"/>
    <cellStyle name="Milliers 2 3" xfId="1669"/>
    <cellStyle name="Milliers 2 3 2" xfId="15816"/>
    <cellStyle name="Milliers 3" xfId="877"/>
    <cellStyle name="Milliers 4" xfId="4811"/>
    <cellStyle name="Milliers 4 2" xfId="11099"/>
    <cellStyle name="Milliers 4 2 2" xfId="25243"/>
    <cellStyle name="Milliers 4 3" xfId="18958"/>
    <cellStyle name="Milliers 5" xfId="4813"/>
    <cellStyle name="Milliers 5 2" xfId="11101"/>
    <cellStyle name="Milliers 5 2 2" xfId="25245"/>
    <cellStyle name="Milliers 5 3" xfId="18960"/>
    <cellStyle name="Milliers 6" xfId="15815"/>
    <cellStyle name="Motif" xfId="92"/>
    <cellStyle name="Motif 2" xfId="126"/>
    <cellStyle name="Neutre" xfId="64" builtinId="28" customBuiltin="1"/>
    <cellStyle name="Neutre 2" xfId="65"/>
    <cellStyle name="Normal" xfId="0" builtinId="0"/>
    <cellStyle name="Normal 10" xfId="4810"/>
    <cellStyle name="Normal 10 2" xfId="5599"/>
    <cellStyle name="Normal 10 3" xfId="11098"/>
    <cellStyle name="Normal 10 3 2" xfId="25242"/>
    <cellStyle name="Normal 10 4" xfId="18957"/>
    <cellStyle name="Normal 11" xfId="14243"/>
    <cellStyle name="Normal 11 2" xfId="28387"/>
    <cellStyle name="Normal 12" xfId="14244"/>
    <cellStyle name="Normal 186" xfId="480"/>
    <cellStyle name="Normal 186 2" xfId="874"/>
    <cellStyle name="Normal 186 3" xfId="481"/>
    <cellStyle name="Normal 2" xfId="66"/>
    <cellStyle name="Normal 2 2" xfId="67"/>
    <cellStyle name="Normal 3" xfId="68"/>
    <cellStyle name="Normal 3 10" xfId="495"/>
    <cellStyle name="Normal 3 10 10" xfId="2075"/>
    <cellStyle name="Normal 3 10 10 2" xfId="16222"/>
    <cellStyle name="Normal 3 10 11" xfId="14650"/>
    <cellStyle name="Normal 3 10 2" xfId="1285"/>
    <cellStyle name="Normal 3 10 2 2" xfId="9148"/>
    <cellStyle name="Normal 3 10 2 2 2" xfId="23292"/>
    <cellStyle name="Normal 3 10 2 3" xfId="2860"/>
    <cellStyle name="Normal 3 10 2 3 2" xfId="17007"/>
    <cellStyle name="Normal 3 10 2 4" xfId="15435"/>
    <cellStyle name="Normal 3 10 3" xfId="3645"/>
    <cellStyle name="Normal 3 10 3 2" xfId="9933"/>
    <cellStyle name="Normal 3 10 3 2 2" xfId="24077"/>
    <cellStyle name="Normal 3 10 3 3" xfId="17792"/>
    <cellStyle name="Normal 3 10 4" xfId="4430"/>
    <cellStyle name="Normal 3 10 4 2" xfId="10718"/>
    <cellStyle name="Normal 3 10 4 2 2" xfId="24862"/>
    <cellStyle name="Normal 3 10 4 3" xfId="18577"/>
    <cellStyle name="Normal 3 10 5" xfId="5219"/>
    <cellStyle name="Normal 3 10 5 2" xfId="11507"/>
    <cellStyle name="Normal 3 10 5 2 2" xfId="25651"/>
    <cellStyle name="Normal 3 10 5 3" xfId="19366"/>
    <cellStyle name="Normal 3 10 6" xfId="6008"/>
    <cellStyle name="Normal 3 10 6 2" xfId="12293"/>
    <cellStyle name="Normal 3 10 6 2 2" xfId="26437"/>
    <cellStyle name="Normal 3 10 6 3" xfId="20152"/>
    <cellStyle name="Normal 3 10 7" xfId="6794"/>
    <cellStyle name="Normal 3 10 7 2" xfId="13079"/>
    <cellStyle name="Normal 3 10 7 2 2" xfId="27223"/>
    <cellStyle name="Normal 3 10 7 3" xfId="20938"/>
    <cellStyle name="Normal 3 10 8" xfId="7578"/>
    <cellStyle name="Normal 3 10 8 2" xfId="13863"/>
    <cellStyle name="Normal 3 10 8 2 2" xfId="28007"/>
    <cellStyle name="Normal 3 10 8 3" xfId="21722"/>
    <cellStyle name="Normal 3 10 9" xfId="8363"/>
    <cellStyle name="Normal 3 10 9 2" xfId="22507"/>
    <cellStyle name="Normal 3 11" xfId="893"/>
    <cellStyle name="Normal 3 11 2" xfId="5600"/>
    <cellStyle name="Normal 3 11 2 2" xfId="11887"/>
    <cellStyle name="Normal 3 11 2 2 2" xfId="26031"/>
    <cellStyle name="Normal 3 11 2 3" xfId="19746"/>
    <cellStyle name="Normal 3 11 3" xfId="6388"/>
    <cellStyle name="Normal 3 11 3 2" xfId="12673"/>
    <cellStyle name="Normal 3 11 3 2 2" xfId="26817"/>
    <cellStyle name="Normal 3 11 3 3" xfId="20532"/>
    <cellStyle name="Normal 3 11 4" xfId="8756"/>
    <cellStyle name="Normal 3 11 4 2" xfId="22900"/>
    <cellStyle name="Normal 3 11 5" xfId="2468"/>
    <cellStyle name="Normal 3 11 5 2" xfId="16615"/>
    <cellStyle name="Normal 3 11 6" xfId="15043"/>
    <cellStyle name="Normal 3 12" xfId="3253"/>
    <cellStyle name="Normal 3 12 2" xfId="9541"/>
    <cellStyle name="Normal 3 12 2 2" xfId="23685"/>
    <cellStyle name="Normal 3 12 3" xfId="17400"/>
    <cellStyle name="Normal 3 13" xfId="4038"/>
    <cellStyle name="Normal 3 13 2" xfId="10326"/>
    <cellStyle name="Normal 3 13 2 2" xfId="24470"/>
    <cellStyle name="Normal 3 13 3" xfId="18185"/>
    <cellStyle name="Normal 3 14" xfId="4827"/>
    <cellStyle name="Normal 3 14 2" xfId="11115"/>
    <cellStyle name="Normal 3 14 2 2" xfId="25259"/>
    <cellStyle name="Normal 3 14 3" xfId="18974"/>
    <cellStyle name="Normal 3 15" xfId="5616"/>
    <cellStyle name="Normal 3 15 2" xfId="11901"/>
    <cellStyle name="Normal 3 15 2 2" xfId="26045"/>
    <cellStyle name="Normal 3 15 3" xfId="19760"/>
    <cellStyle name="Normal 3 16" xfId="6402"/>
    <cellStyle name="Normal 3 16 2" xfId="12687"/>
    <cellStyle name="Normal 3 16 2 2" xfId="26831"/>
    <cellStyle name="Normal 3 16 3" xfId="20546"/>
    <cellStyle name="Normal 3 17" xfId="7186"/>
    <cellStyle name="Normal 3 17 2" xfId="13471"/>
    <cellStyle name="Normal 3 17 2 2" xfId="27615"/>
    <cellStyle name="Normal 3 17 3" xfId="21330"/>
    <cellStyle name="Normal 3 18" xfId="7971"/>
    <cellStyle name="Normal 3 18 2" xfId="22115"/>
    <cellStyle name="Normal 3 19" xfId="1683"/>
    <cellStyle name="Normal 3 19 2" xfId="15830"/>
    <cellStyle name="Normal 3 2" xfId="110"/>
    <cellStyle name="Normal 3 2 10" xfId="907"/>
    <cellStyle name="Normal 3 2 10 2" xfId="8770"/>
    <cellStyle name="Normal 3 2 10 2 2" xfId="22914"/>
    <cellStyle name="Normal 3 2 10 3" xfId="2482"/>
    <cellStyle name="Normal 3 2 10 3 2" xfId="16629"/>
    <cellStyle name="Normal 3 2 10 4" xfId="15057"/>
    <cellStyle name="Normal 3 2 11" xfId="3267"/>
    <cellStyle name="Normal 3 2 11 2" xfId="9555"/>
    <cellStyle name="Normal 3 2 11 2 2" xfId="23699"/>
    <cellStyle name="Normal 3 2 11 3" xfId="17414"/>
    <cellStyle name="Normal 3 2 12" xfId="4052"/>
    <cellStyle name="Normal 3 2 12 2" xfId="10340"/>
    <cellStyle name="Normal 3 2 12 2 2" xfId="24484"/>
    <cellStyle name="Normal 3 2 12 3" xfId="18199"/>
    <cellStyle name="Normal 3 2 13" xfId="4841"/>
    <cellStyle name="Normal 3 2 13 2" xfId="11129"/>
    <cellStyle name="Normal 3 2 13 2 2" xfId="25273"/>
    <cellStyle name="Normal 3 2 13 3" xfId="18988"/>
    <cellStyle name="Normal 3 2 14" xfId="5630"/>
    <cellStyle name="Normal 3 2 14 2" xfId="11915"/>
    <cellStyle name="Normal 3 2 14 2 2" xfId="26059"/>
    <cellStyle name="Normal 3 2 14 3" xfId="19774"/>
    <cellStyle name="Normal 3 2 15" xfId="6416"/>
    <cellStyle name="Normal 3 2 15 2" xfId="12701"/>
    <cellStyle name="Normal 3 2 15 2 2" xfId="26845"/>
    <cellStyle name="Normal 3 2 15 3" xfId="20560"/>
    <cellStyle name="Normal 3 2 16" xfId="7200"/>
    <cellStyle name="Normal 3 2 16 2" xfId="13485"/>
    <cellStyle name="Normal 3 2 16 2 2" xfId="27629"/>
    <cellStyle name="Normal 3 2 16 3" xfId="21344"/>
    <cellStyle name="Normal 3 2 17" xfId="7985"/>
    <cellStyle name="Normal 3 2 17 2" xfId="22129"/>
    <cellStyle name="Normal 3 2 18" xfId="1697"/>
    <cellStyle name="Normal 3 2 18 2" xfId="15844"/>
    <cellStyle name="Normal 3 2 19" xfId="14272"/>
    <cellStyle name="Normal 3 2 2" xfId="140"/>
    <cellStyle name="Normal 3 2 2 10" xfId="7228"/>
    <cellStyle name="Normal 3 2 2 10 2" xfId="13513"/>
    <cellStyle name="Normal 3 2 2 10 2 2" xfId="27657"/>
    <cellStyle name="Normal 3 2 2 10 3" xfId="21372"/>
    <cellStyle name="Normal 3 2 2 11" xfId="8013"/>
    <cellStyle name="Normal 3 2 2 11 2" xfId="22157"/>
    <cellStyle name="Normal 3 2 2 12" xfId="1725"/>
    <cellStyle name="Normal 3 2 2 12 2" xfId="15872"/>
    <cellStyle name="Normal 3 2 2 13" xfId="14300"/>
    <cellStyle name="Normal 3 2 2 2" xfId="336"/>
    <cellStyle name="Normal 3 2 2 2 10" xfId="8209"/>
    <cellStyle name="Normal 3 2 2 2 10 2" xfId="22353"/>
    <cellStyle name="Normal 3 2 2 2 11" xfId="1921"/>
    <cellStyle name="Normal 3 2 2 2 11 2" xfId="16068"/>
    <cellStyle name="Normal 3 2 2 2 12" xfId="14496"/>
    <cellStyle name="Normal 3 2 2 2 2" xfId="733"/>
    <cellStyle name="Normal 3 2 2 2 2 10" xfId="2313"/>
    <cellStyle name="Normal 3 2 2 2 2 10 2" xfId="16460"/>
    <cellStyle name="Normal 3 2 2 2 2 11" xfId="14888"/>
    <cellStyle name="Normal 3 2 2 2 2 2" xfId="1523"/>
    <cellStyle name="Normal 3 2 2 2 2 2 2" xfId="9386"/>
    <cellStyle name="Normal 3 2 2 2 2 2 2 2" xfId="23530"/>
    <cellStyle name="Normal 3 2 2 2 2 2 3" xfId="3098"/>
    <cellStyle name="Normal 3 2 2 2 2 2 3 2" xfId="17245"/>
    <cellStyle name="Normal 3 2 2 2 2 2 4" xfId="15673"/>
    <cellStyle name="Normal 3 2 2 2 2 3" xfId="3883"/>
    <cellStyle name="Normal 3 2 2 2 2 3 2" xfId="10171"/>
    <cellStyle name="Normal 3 2 2 2 2 3 2 2" xfId="24315"/>
    <cellStyle name="Normal 3 2 2 2 2 3 3" xfId="18030"/>
    <cellStyle name="Normal 3 2 2 2 2 4" xfId="4668"/>
    <cellStyle name="Normal 3 2 2 2 2 4 2" xfId="10956"/>
    <cellStyle name="Normal 3 2 2 2 2 4 2 2" xfId="25100"/>
    <cellStyle name="Normal 3 2 2 2 2 4 3" xfId="18815"/>
    <cellStyle name="Normal 3 2 2 2 2 5" xfId="5457"/>
    <cellStyle name="Normal 3 2 2 2 2 5 2" xfId="11745"/>
    <cellStyle name="Normal 3 2 2 2 2 5 2 2" xfId="25889"/>
    <cellStyle name="Normal 3 2 2 2 2 5 3" xfId="19604"/>
    <cellStyle name="Normal 3 2 2 2 2 6" xfId="6246"/>
    <cellStyle name="Normal 3 2 2 2 2 6 2" xfId="12531"/>
    <cellStyle name="Normal 3 2 2 2 2 6 2 2" xfId="26675"/>
    <cellStyle name="Normal 3 2 2 2 2 6 3" xfId="20390"/>
    <cellStyle name="Normal 3 2 2 2 2 7" xfId="7032"/>
    <cellStyle name="Normal 3 2 2 2 2 7 2" xfId="13317"/>
    <cellStyle name="Normal 3 2 2 2 2 7 2 2" xfId="27461"/>
    <cellStyle name="Normal 3 2 2 2 2 7 3" xfId="21176"/>
    <cellStyle name="Normal 3 2 2 2 2 8" xfId="7816"/>
    <cellStyle name="Normal 3 2 2 2 2 8 2" xfId="14101"/>
    <cellStyle name="Normal 3 2 2 2 2 8 2 2" xfId="28245"/>
    <cellStyle name="Normal 3 2 2 2 2 8 3" xfId="21960"/>
    <cellStyle name="Normal 3 2 2 2 2 9" xfId="8601"/>
    <cellStyle name="Normal 3 2 2 2 2 9 2" xfId="22745"/>
    <cellStyle name="Normal 3 2 2 2 3" xfId="1131"/>
    <cellStyle name="Normal 3 2 2 2 3 2" xfId="8994"/>
    <cellStyle name="Normal 3 2 2 2 3 2 2" xfId="23138"/>
    <cellStyle name="Normal 3 2 2 2 3 3" xfId="2706"/>
    <cellStyle name="Normal 3 2 2 2 3 3 2" xfId="16853"/>
    <cellStyle name="Normal 3 2 2 2 3 4" xfId="15281"/>
    <cellStyle name="Normal 3 2 2 2 4" xfId="3491"/>
    <cellStyle name="Normal 3 2 2 2 4 2" xfId="9779"/>
    <cellStyle name="Normal 3 2 2 2 4 2 2" xfId="23923"/>
    <cellStyle name="Normal 3 2 2 2 4 3" xfId="17638"/>
    <cellStyle name="Normal 3 2 2 2 5" xfId="4276"/>
    <cellStyle name="Normal 3 2 2 2 5 2" xfId="10564"/>
    <cellStyle name="Normal 3 2 2 2 5 2 2" xfId="24708"/>
    <cellStyle name="Normal 3 2 2 2 5 3" xfId="18423"/>
    <cellStyle name="Normal 3 2 2 2 6" xfId="5065"/>
    <cellStyle name="Normal 3 2 2 2 6 2" xfId="11353"/>
    <cellStyle name="Normal 3 2 2 2 6 2 2" xfId="25497"/>
    <cellStyle name="Normal 3 2 2 2 6 3" xfId="19212"/>
    <cellStyle name="Normal 3 2 2 2 7" xfId="5854"/>
    <cellStyle name="Normal 3 2 2 2 7 2" xfId="12139"/>
    <cellStyle name="Normal 3 2 2 2 7 2 2" xfId="26283"/>
    <cellStyle name="Normal 3 2 2 2 7 3" xfId="19998"/>
    <cellStyle name="Normal 3 2 2 2 8" xfId="6640"/>
    <cellStyle name="Normal 3 2 2 2 8 2" xfId="12925"/>
    <cellStyle name="Normal 3 2 2 2 8 2 2" xfId="27069"/>
    <cellStyle name="Normal 3 2 2 2 8 3" xfId="20784"/>
    <cellStyle name="Normal 3 2 2 2 9" xfId="7424"/>
    <cellStyle name="Normal 3 2 2 2 9 2" xfId="13709"/>
    <cellStyle name="Normal 3 2 2 2 9 2 2" xfId="27853"/>
    <cellStyle name="Normal 3 2 2 2 9 3" xfId="21568"/>
    <cellStyle name="Normal 3 2 2 3" xfId="537"/>
    <cellStyle name="Normal 3 2 2 3 10" xfId="2117"/>
    <cellStyle name="Normal 3 2 2 3 10 2" xfId="16264"/>
    <cellStyle name="Normal 3 2 2 3 11" xfId="14692"/>
    <cellStyle name="Normal 3 2 2 3 2" xfId="1327"/>
    <cellStyle name="Normal 3 2 2 3 2 2" xfId="9190"/>
    <cellStyle name="Normal 3 2 2 3 2 2 2" xfId="23334"/>
    <cellStyle name="Normal 3 2 2 3 2 3" xfId="2902"/>
    <cellStyle name="Normal 3 2 2 3 2 3 2" xfId="17049"/>
    <cellStyle name="Normal 3 2 2 3 2 4" xfId="15477"/>
    <cellStyle name="Normal 3 2 2 3 3" xfId="3687"/>
    <cellStyle name="Normal 3 2 2 3 3 2" xfId="9975"/>
    <cellStyle name="Normal 3 2 2 3 3 2 2" xfId="24119"/>
    <cellStyle name="Normal 3 2 2 3 3 3" xfId="17834"/>
    <cellStyle name="Normal 3 2 2 3 4" xfId="4472"/>
    <cellStyle name="Normal 3 2 2 3 4 2" xfId="10760"/>
    <cellStyle name="Normal 3 2 2 3 4 2 2" xfId="24904"/>
    <cellStyle name="Normal 3 2 2 3 4 3" xfId="18619"/>
    <cellStyle name="Normal 3 2 2 3 5" xfId="5261"/>
    <cellStyle name="Normal 3 2 2 3 5 2" xfId="11549"/>
    <cellStyle name="Normal 3 2 2 3 5 2 2" xfId="25693"/>
    <cellStyle name="Normal 3 2 2 3 5 3" xfId="19408"/>
    <cellStyle name="Normal 3 2 2 3 6" xfId="6050"/>
    <cellStyle name="Normal 3 2 2 3 6 2" xfId="12335"/>
    <cellStyle name="Normal 3 2 2 3 6 2 2" xfId="26479"/>
    <cellStyle name="Normal 3 2 2 3 6 3" xfId="20194"/>
    <cellStyle name="Normal 3 2 2 3 7" xfId="6836"/>
    <cellStyle name="Normal 3 2 2 3 7 2" xfId="13121"/>
    <cellStyle name="Normal 3 2 2 3 7 2 2" xfId="27265"/>
    <cellStyle name="Normal 3 2 2 3 7 3" xfId="20980"/>
    <cellStyle name="Normal 3 2 2 3 8" xfId="7620"/>
    <cellStyle name="Normal 3 2 2 3 8 2" xfId="13905"/>
    <cellStyle name="Normal 3 2 2 3 8 2 2" xfId="28049"/>
    <cellStyle name="Normal 3 2 2 3 8 3" xfId="21764"/>
    <cellStyle name="Normal 3 2 2 3 9" xfId="8405"/>
    <cellStyle name="Normal 3 2 2 3 9 2" xfId="22549"/>
    <cellStyle name="Normal 3 2 2 4" xfId="935"/>
    <cellStyle name="Normal 3 2 2 4 2" xfId="8798"/>
    <cellStyle name="Normal 3 2 2 4 2 2" xfId="22942"/>
    <cellStyle name="Normal 3 2 2 4 3" xfId="2510"/>
    <cellStyle name="Normal 3 2 2 4 3 2" xfId="16657"/>
    <cellStyle name="Normal 3 2 2 4 4" xfId="15085"/>
    <cellStyle name="Normal 3 2 2 5" xfId="3295"/>
    <cellStyle name="Normal 3 2 2 5 2" xfId="9583"/>
    <cellStyle name="Normal 3 2 2 5 2 2" xfId="23727"/>
    <cellStyle name="Normal 3 2 2 5 3" xfId="17442"/>
    <cellStyle name="Normal 3 2 2 6" xfId="4080"/>
    <cellStyle name="Normal 3 2 2 6 2" xfId="10368"/>
    <cellStyle name="Normal 3 2 2 6 2 2" xfId="24512"/>
    <cellStyle name="Normal 3 2 2 6 3" xfId="18227"/>
    <cellStyle name="Normal 3 2 2 7" xfId="4869"/>
    <cellStyle name="Normal 3 2 2 7 2" xfId="11157"/>
    <cellStyle name="Normal 3 2 2 7 2 2" xfId="25301"/>
    <cellStyle name="Normal 3 2 2 7 3" xfId="19016"/>
    <cellStyle name="Normal 3 2 2 8" xfId="5658"/>
    <cellStyle name="Normal 3 2 2 8 2" xfId="11943"/>
    <cellStyle name="Normal 3 2 2 8 2 2" xfId="26087"/>
    <cellStyle name="Normal 3 2 2 8 3" xfId="19802"/>
    <cellStyle name="Normal 3 2 2 9" xfId="6444"/>
    <cellStyle name="Normal 3 2 2 9 2" xfId="12729"/>
    <cellStyle name="Normal 3 2 2 9 2 2" xfId="26873"/>
    <cellStyle name="Normal 3 2 2 9 3" xfId="20588"/>
    <cellStyle name="Normal 3 2 3" xfId="168"/>
    <cellStyle name="Normal 3 2 3 10" xfId="7256"/>
    <cellStyle name="Normal 3 2 3 10 2" xfId="13541"/>
    <cellStyle name="Normal 3 2 3 10 2 2" xfId="27685"/>
    <cellStyle name="Normal 3 2 3 10 3" xfId="21400"/>
    <cellStyle name="Normal 3 2 3 11" xfId="8041"/>
    <cellStyle name="Normal 3 2 3 11 2" xfId="22185"/>
    <cellStyle name="Normal 3 2 3 12" xfId="1753"/>
    <cellStyle name="Normal 3 2 3 12 2" xfId="15900"/>
    <cellStyle name="Normal 3 2 3 13" xfId="14328"/>
    <cellStyle name="Normal 3 2 3 2" xfId="364"/>
    <cellStyle name="Normal 3 2 3 2 10" xfId="8237"/>
    <cellStyle name="Normal 3 2 3 2 10 2" xfId="22381"/>
    <cellStyle name="Normal 3 2 3 2 11" xfId="1949"/>
    <cellStyle name="Normal 3 2 3 2 11 2" xfId="16096"/>
    <cellStyle name="Normal 3 2 3 2 12" xfId="14524"/>
    <cellStyle name="Normal 3 2 3 2 2" xfId="761"/>
    <cellStyle name="Normal 3 2 3 2 2 10" xfId="2341"/>
    <cellStyle name="Normal 3 2 3 2 2 10 2" xfId="16488"/>
    <cellStyle name="Normal 3 2 3 2 2 11" xfId="14916"/>
    <cellStyle name="Normal 3 2 3 2 2 2" xfId="1551"/>
    <cellStyle name="Normal 3 2 3 2 2 2 2" xfId="9414"/>
    <cellStyle name="Normal 3 2 3 2 2 2 2 2" xfId="23558"/>
    <cellStyle name="Normal 3 2 3 2 2 2 3" xfId="3126"/>
    <cellStyle name="Normal 3 2 3 2 2 2 3 2" xfId="17273"/>
    <cellStyle name="Normal 3 2 3 2 2 2 4" xfId="15701"/>
    <cellStyle name="Normal 3 2 3 2 2 3" xfId="3911"/>
    <cellStyle name="Normal 3 2 3 2 2 3 2" xfId="10199"/>
    <cellStyle name="Normal 3 2 3 2 2 3 2 2" xfId="24343"/>
    <cellStyle name="Normal 3 2 3 2 2 3 3" xfId="18058"/>
    <cellStyle name="Normal 3 2 3 2 2 4" xfId="4696"/>
    <cellStyle name="Normal 3 2 3 2 2 4 2" xfId="10984"/>
    <cellStyle name="Normal 3 2 3 2 2 4 2 2" xfId="25128"/>
    <cellStyle name="Normal 3 2 3 2 2 4 3" xfId="18843"/>
    <cellStyle name="Normal 3 2 3 2 2 5" xfId="5485"/>
    <cellStyle name="Normal 3 2 3 2 2 5 2" xfId="11773"/>
    <cellStyle name="Normal 3 2 3 2 2 5 2 2" xfId="25917"/>
    <cellStyle name="Normal 3 2 3 2 2 5 3" xfId="19632"/>
    <cellStyle name="Normal 3 2 3 2 2 6" xfId="6274"/>
    <cellStyle name="Normal 3 2 3 2 2 6 2" xfId="12559"/>
    <cellStyle name="Normal 3 2 3 2 2 6 2 2" xfId="26703"/>
    <cellStyle name="Normal 3 2 3 2 2 6 3" xfId="20418"/>
    <cellStyle name="Normal 3 2 3 2 2 7" xfId="7060"/>
    <cellStyle name="Normal 3 2 3 2 2 7 2" xfId="13345"/>
    <cellStyle name="Normal 3 2 3 2 2 7 2 2" xfId="27489"/>
    <cellStyle name="Normal 3 2 3 2 2 7 3" xfId="21204"/>
    <cellStyle name="Normal 3 2 3 2 2 8" xfId="7844"/>
    <cellStyle name="Normal 3 2 3 2 2 8 2" xfId="14129"/>
    <cellStyle name="Normal 3 2 3 2 2 8 2 2" xfId="28273"/>
    <cellStyle name="Normal 3 2 3 2 2 8 3" xfId="21988"/>
    <cellStyle name="Normal 3 2 3 2 2 9" xfId="8629"/>
    <cellStyle name="Normal 3 2 3 2 2 9 2" xfId="22773"/>
    <cellStyle name="Normal 3 2 3 2 3" xfId="1159"/>
    <cellStyle name="Normal 3 2 3 2 3 2" xfId="9022"/>
    <cellStyle name="Normal 3 2 3 2 3 2 2" xfId="23166"/>
    <cellStyle name="Normal 3 2 3 2 3 3" xfId="2734"/>
    <cellStyle name="Normal 3 2 3 2 3 3 2" xfId="16881"/>
    <cellStyle name="Normal 3 2 3 2 3 4" xfId="15309"/>
    <cellStyle name="Normal 3 2 3 2 4" xfId="3519"/>
    <cellStyle name="Normal 3 2 3 2 4 2" xfId="9807"/>
    <cellStyle name="Normal 3 2 3 2 4 2 2" xfId="23951"/>
    <cellStyle name="Normal 3 2 3 2 4 3" xfId="17666"/>
    <cellStyle name="Normal 3 2 3 2 5" xfId="4304"/>
    <cellStyle name="Normal 3 2 3 2 5 2" xfId="10592"/>
    <cellStyle name="Normal 3 2 3 2 5 2 2" xfId="24736"/>
    <cellStyle name="Normal 3 2 3 2 5 3" xfId="18451"/>
    <cellStyle name="Normal 3 2 3 2 6" xfId="5093"/>
    <cellStyle name="Normal 3 2 3 2 6 2" xfId="11381"/>
    <cellStyle name="Normal 3 2 3 2 6 2 2" xfId="25525"/>
    <cellStyle name="Normal 3 2 3 2 6 3" xfId="19240"/>
    <cellStyle name="Normal 3 2 3 2 7" xfId="5882"/>
    <cellStyle name="Normal 3 2 3 2 7 2" xfId="12167"/>
    <cellStyle name="Normal 3 2 3 2 7 2 2" xfId="26311"/>
    <cellStyle name="Normal 3 2 3 2 7 3" xfId="20026"/>
    <cellStyle name="Normal 3 2 3 2 8" xfId="6668"/>
    <cellStyle name="Normal 3 2 3 2 8 2" xfId="12953"/>
    <cellStyle name="Normal 3 2 3 2 8 2 2" xfId="27097"/>
    <cellStyle name="Normal 3 2 3 2 8 3" xfId="20812"/>
    <cellStyle name="Normal 3 2 3 2 9" xfId="7452"/>
    <cellStyle name="Normal 3 2 3 2 9 2" xfId="13737"/>
    <cellStyle name="Normal 3 2 3 2 9 2 2" xfId="27881"/>
    <cellStyle name="Normal 3 2 3 2 9 3" xfId="21596"/>
    <cellStyle name="Normal 3 2 3 3" xfId="565"/>
    <cellStyle name="Normal 3 2 3 3 10" xfId="2145"/>
    <cellStyle name="Normal 3 2 3 3 10 2" xfId="16292"/>
    <cellStyle name="Normal 3 2 3 3 11" xfId="14720"/>
    <cellStyle name="Normal 3 2 3 3 2" xfId="1355"/>
    <cellStyle name="Normal 3 2 3 3 2 2" xfId="9218"/>
    <cellStyle name="Normal 3 2 3 3 2 2 2" xfId="23362"/>
    <cellStyle name="Normal 3 2 3 3 2 3" xfId="2930"/>
    <cellStyle name="Normal 3 2 3 3 2 3 2" xfId="17077"/>
    <cellStyle name="Normal 3 2 3 3 2 4" xfId="15505"/>
    <cellStyle name="Normal 3 2 3 3 3" xfId="3715"/>
    <cellStyle name="Normal 3 2 3 3 3 2" xfId="10003"/>
    <cellStyle name="Normal 3 2 3 3 3 2 2" xfId="24147"/>
    <cellStyle name="Normal 3 2 3 3 3 3" xfId="17862"/>
    <cellStyle name="Normal 3 2 3 3 4" xfId="4500"/>
    <cellStyle name="Normal 3 2 3 3 4 2" xfId="10788"/>
    <cellStyle name="Normal 3 2 3 3 4 2 2" xfId="24932"/>
    <cellStyle name="Normal 3 2 3 3 4 3" xfId="18647"/>
    <cellStyle name="Normal 3 2 3 3 5" xfId="5289"/>
    <cellStyle name="Normal 3 2 3 3 5 2" xfId="11577"/>
    <cellStyle name="Normal 3 2 3 3 5 2 2" xfId="25721"/>
    <cellStyle name="Normal 3 2 3 3 5 3" xfId="19436"/>
    <cellStyle name="Normal 3 2 3 3 6" xfId="6078"/>
    <cellStyle name="Normal 3 2 3 3 6 2" xfId="12363"/>
    <cellStyle name="Normal 3 2 3 3 6 2 2" xfId="26507"/>
    <cellStyle name="Normal 3 2 3 3 6 3" xfId="20222"/>
    <cellStyle name="Normal 3 2 3 3 7" xfId="6864"/>
    <cellStyle name="Normal 3 2 3 3 7 2" xfId="13149"/>
    <cellStyle name="Normal 3 2 3 3 7 2 2" xfId="27293"/>
    <cellStyle name="Normal 3 2 3 3 7 3" xfId="21008"/>
    <cellStyle name="Normal 3 2 3 3 8" xfId="7648"/>
    <cellStyle name="Normal 3 2 3 3 8 2" xfId="13933"/>
    <cellStyle name="Normal 3 2 3 3 8 2 2" xfId="28077"/>
    <cellStyle name="Normal 3 2 3 3 8 3" xfId="21792"/>
    <cellStyle name="Normal 3 2 3 3 9" xfId="8433"/>
    <cellStyle name="Normal 3 2 3 3 9 2" xfId="22577"/>
    <cellStyle name="Normal 3 2 3 4" xfId="963"/>
    <cellStyle name="Normal 3 2 3 4 2" xfId="8826"/>
    <cellStyle name="Normal 3 2 3 4 2 2" xfId="22970"/>
    <cellStyle name="Normal 3 2 3 4 3" xfId="2538"/>
    <cellStyle name="Normal 3 2 3 4 3 2" xfId="16685"/>
    <cellStyle name="Normal 3 2 3 4 4" xfId="15113"/>
    <cellStyle name="Normal 3 2 3 5" xfId="3323"/>
    <cellStyle name="Normal 3 2 3 5 2" xfId="9611"/>
    <cellStyle name="Normal 3 2 3 5 2 2" xfId="23755"/>
    <cellStyle name="Normal 3 2 3 5 3" xfId="17470"/>
    <cellStyle name="Normal 3 2 3 6" xfId="4108"/>
    <cellStyle name="Normal 3 2 3 6 2" xfId="10396"/>
    <cellStyle name="Normal 3 2 3 6 2 2" xfId="24540"/>
    <cellStyle name="Normal 3 2 3 6 3" xfId="18255"/>
    <cellStyle name="Normal 3 2 3 7" xfId="4897"/>
    <cellStyle name="Normal 3 2 3 7 2" xfId="11185"/>
    <cellStyle name="Normal 3 2 3 7 2 2" xfId="25329"/>
    <cellStyle name="Normal 3 2 3 7 3" xfId="19044"/>
    <cellStyle name="Normal 3 2 3 8" xfId="5686"/>
    <cellStyle name="Normal 3 2 3 8 2" xfId="11971"/>
    <cellStyle name="Normal 3 2 3 8 2 2" xfId="26115"/>
    <cellStyle name="Normal 3 2 3 8 3" xfId="19830"/>
    <cellStyle name="Normal 3 2 3 9" xfId="6472"/>
    <cellStyle name="Normal 3 2 3 9 2" xfId="12757"/>
    <cellStyle name="Normal 3 2 3 9 2 2" xfId="26901"/>
    <cellStyle name="Normal 3 2 3 9 3" xfId="20616"/>
    <cellStyle name="Normal 3 2 4" xfId="196"/>
    <cellStyle name="Normal 3 2 4 10" xfId="7284"/>
    <cellStyle name="Normal 3 2 4 10 2" xfId="13569"/>
    <cellStyle name="Normal 3 2 4 10 2 2" xfId="27713"/>
    <cellStyle name="Normal 3 2 4 10 3" xfId="21428"/>
    <cellStyle name="Normal 3 2 4 11" xfId="8069"/>
    <cellStyle name="Normal 3 2 4 11 2" xfId="22213"/>
    <cellStyle name="Normal 3 2 4 12" xfId="1781"/>
    <cellStyle name="Normal 3 2 4 12 2" xfId="15928"/>
    <cellStyle name="Normal 3 2 4 13" xfId="14356"/>
    <cellStyle name="Normal 3 2 4 2" xfId="392"/>
    <cellStyle name="Normal 3 2 4 2 10" xfId="8265"/>
    <cellStyle name="Normal 3 2 4 2 10 2" xfId="22409"/>
    <cellStyle name="Normal 3 2 4 2 11" xfId="1977"/>
    <cellStyle name="Normal 3 2 4 2 11 2" xfId="16124"/>
    <cellStyle name="Normal 3 2 4 2 12" xfId="14552"/>
    <cellStyle name="Normal 3 2 4 2 2" xfId="789"/>
    <cellStyle name="Normal 3 2 4 2 2 10" xfId="2369"/>
    <cellStyle name="Normal 3 2 4 2 2 10 2" xfId="16516"/>
    <cellStyle name="Normal 3 2 4 2 2 11" xfId="14944"/>
    <cellStyle name="Normal 3 2 4 2 2 2" xfId="1579"/>
    <cellStyle name="Normal 3 2 4 2 2 2 2" xfId="9442"/>
    <cellStyle name="Normal 3 2 4 2 2 2 2 2" xfId="23586"/>
    <cellStyle name="Normal 3 2 4 2 2 2 3" xfId="3154"/>
    <cellStyle name="Normal 3 2 4 2 2 2 3 2" xfId="17301"/>
    <cellStyle name="Normal 3 2 4 2 2 2 4" xfId="15729"/>
    <cellStyle name="Normal 3 2 4 2 2 3" xfId="3939"/>
    <cellStyle name="Normal 3 2 4 2 2 3 2" xfId="10227"/>
    <cellStyle name="Normal 3 2 4 2 2 3 2 2" xfId="24371"/>
    <cellStyle name="Normal 3 2 4 2 2 3 3" xfId="18086"/>
    <cellStyle name="Normal 3 2 4 2 2 4" xfId="4724"/>
    <cellStyle name="Normal 3 2 4 2 2 4 2" xfId="11012"/>
    <cellStyle name="Normal 3 2 4 2 2 4 2 2" xfId="25156"/>
    <cellStyle name="Normal 3 2 4 2 2 4 3" xfId="18871"/>
    <cellStyle name="Normal 3 2 4 2 2 5" xfId="5513"/>
    <cellStyle name="Normal 3 2 4 2 2 5 2" xfId="11801"/>
    <cellStyle name="Normal 3 2 4 2 2 5 2 2" xfId="25945"/>
    <cellStyle name="Normal 3 2 4 2 2 5 3" xfId="19660"/>
    <cellStyle name="Normal 3 2 4 2 2 6" xfId="6302"/>
    <cellStyle name="Normal 3 2 4 2 2 6 2" xfId="12587"/>
    <cellStyle name="Normal 3 2 4 2 2 6 2 2" xfId="26731"/>
    <cellStyle name="Normal 3 2 4 2 2 6 3" xfId="20446"/>
    <cellStyle name="Normal 3 2 4 2 2 7" xfId="7088"/>
    <cellStyle name="Normal 3 2 4 2 2 7 2" xfId="13373"/>
    <cellStyle name="Normal 3 2 4 2 2 7 2 2" xfId="27517"/>
    <cellStyle name="Normal 3 2 4 2 2 7 3" xfId="21232"/>
    <cellStyle name="Normal 3 2 4 2 2 8" xfId="7872"/>
    <cellStyle name="Normal 3 2 4 2 2 8 2" xfId="14157"/>
    <cellStyle name="Normal 3 2 4 2 2 8 2 2" xfId="28301"/>
    <cellStyle name="Normal 3 2 4 2 2 8 3" xfId="22016"/>
    <cellStyle name="Normal 3 2 4 2 2 9" xfId="8657"/>
    <cellStyle name="Normal 3 2 4 2 2 9 2" xfId="22801"/>
    <cellStyle name="Normal 3 2 4 2 3" xfId="1187"/>
    <cellStyle name="Normal 3 2 4 2 3 2" xfId="9050"/>
    <cellStyle name="Normal 3 2 4 2 3 2 2" xfId="23194"/>
    <cellStyle name="Normal 3 2 4 2 3 3" xfId="2762"/>
    <cellStyle name="Normal 3 2 4 2 3 3 2" xfId="16909"/>
    <cellStyle name="Normal 3 2 4 2 3 4" xfId="15337"/>
    <cellStyle name="Normal 3 2 4 2 4" xfId="3547"/>
    <cellStyle name="Normal 3 2 4 2 4 2" xfId="9835"/>
    <cellStyle name="Normal 3 2 4 2 4 2 2" xfId="23979"/>
    <cellStyle name="Normal 3 2 4 2 4 3" xfId="17694"/>
    <cellStyle name="Normal 3 2 4 2 5" xfId="4332"/>
    <cellStyle name="Normal 3 2 4 2 5 2" xfId="10620"/>
    <cellStyle name="Normal 3 2 4 2 5 2 2" xfId="24764"/>
    <cellStyle name="Normal 3 2 4 2 5 3" xfId="18479"/>
    <cellStyle name="Normal 3 2 4 2 6" xfId="5121"/>
    <cellStyle name="Normal 3 2 4 2 6 2" xfId="11409"/>
    <cellStyle name="Normal 3 2 4 2 6 2 2" xfId="25553"/>
    <cellStyle name="Normal 3 2 4 2 6 3" xfId="19268"/>
    <cellStyle name="Normal 3 2 4 2 7" xfId="5910"/>
    <cellStyle name="Normal 3 2 4 2 7 2" xfId="12195"/>
    <cellStyle name="Normal 3 2 4 2 7 2 2" xfId="26339"/>
    <cellStyle name="Normal 3 2 4 2 7 3" xfId="20054"/>
    <cellStyle name="Normal 3 2 4 2 8" xfId="6696"/>
    <cellStyle name="Normal 3 2 4 2 8 2" xfId="12981"/>
    <cellStyle name="Normal 3 2 4 2 8 2 2" xfId="27125"/>
    <cellStyle name="Normal 3 2 4 2 8 3" xfId="20840"/>
    <cellStyle name="Normal 3 2 4 2 9" xfId="7480"/>
    <cellStyle name="Normal 3 2 4 2 9 2" xfId="13765"/>
    <cellStyle name="Normal 3 2 4 2 9 2 2" xfId="27909"/>
    <cellStyle name="Normal 3 2 4 2 9 3" xfId="21624"/>
    <cellStyle name="Normal 3 2 4 3" xfId="593"/>
    <cellStyle name="Normal 3 2 4 3 10" xfId="2173"/>
    <cellStyle name="Normal 3 2 4 3 10 2" xfId="16320"/>
    <cellStyle name="Normal 3 2 4 3 11" xfId="14748"/>
    <cellStyle name="Normal 3 2 4 3 2" xfId="1383"/>
    <cellStyle name="Normal 3 2 4 3 2 2" xfId="9246"/>
    <cellStyle name="Normal 3 2 4 3 2 2 2" xfId="23390"/>
    <cellStyle name="Normal 3 2 4 3 2 3" xfId="2958"/>
    <cellStyle name="Normal 3 2 4 3 2 3 2" xfId="17105"/>
    <cellStyle name="Normal 3 2 4 3 2 4" xfId="15533"/>
    <cellStyle name="Normal 3 2 4 3 3" xfId="3743"/>
    <cellStyle name="Normal 3 2 4 3 3 2" xfId="10031"/>
    <cellStyle name="Normal 3 2 4 3 3 2 2" xfId="24175"/>
    <cellStyle name="Normal 3 2 4 3 3 3" xfId="17890"/>
    <cellStyle name="Normal 3 2 4 3 4" xfId="4528"/>
    <cellStyle name="Normal 3 2 4 3 4 2" xfId="10816"/>
    <cellStyle name="Normal 3 2 4 3 4 2 2" xfId="24960"/>
    <cellStyle name="Normal 3 2 4 3 4 3" xfId="18675"/>
    <cellStyle name="Normal 3 2 4 3 5" xfId="5317"/>
    <cellStyle name="Normal 3 2 4 3 5 2" xfId="11605"/>
    <cellStyle name="Normal 3 2 4 3 5 2 2" xfId="25749"/>
    <cellStyle name="Normal 3 2 4 3 5 3" xfId="19464"/>
    <cellStyle name="Normal 3 2 4 3 6" xfId="6106"/>
    <cellStyle name="Normal 3 2 4 3 6 2" xfId="12391"/>
    <cellStyle name="Normal 3 2 4 3 6 2 2" xfId="26535"/>
    <cellStyle name="Normal 3 2 4 3 6 3" xfId="20250"/>
    <cellStyle name="Normal 3 2 4 3 7" xfId="6892"/>
    <cellStyle name="Normal 3 2 4 3 7 2" xfId="13177"/>
    <cellStyle name="Normal 3 2 4 3 7 2 2" xfId="27321"/>
    <cellStyle name="Normal 3 2 4 3 7 3" xfId="21036"/>
    <cellStyle name="Normal 3 2 4 3 8" xfId="7676"/>
    <cellStyle name="Normal 3 2 4 3 8 2" xfId="13961"/>
    <cellStyle name="Normal 3 2 4 3 8 2 2" xfId="28105"/>
    <cellStyle name="Normal 3 2 4 3 8 3" xfId="21820"/>
    <cellStyle name="Normal 3 2 4 3 9" xfId="8461"/>
    <cellStyle name="Normal 3 2 4 3 9 2" xfId="22605"/>
    <cellStyle name="Normal 3 2 4 4" xfId="991"/>
    <cellStyle name="Normal 3 2 4 4 2" xfId="8854"/>
    <cellStyle name="Normal 3 2 4 4 2 2" xfId="22998"/>
    <cellStyle name="Normal 3 2 4 4 3" xfId="2566"/>
    <cellStyle name="Normal 3 2 4 4 3 2" xfId="16713"/>
    <cellStyle name="Normal 3 2 4 4 4" xfId="15141"/>
    <cellStyle name="Normal 3 2 4 5" xfId="3351"/>
    <cellStyle name="Normal 3 2 4 5 2" xfId="9639"/>
    <cellStyle name="Normal 3 2 4 5 2 2" xfId="23783"/>
    <cellStyle name="Normal 3 2 4 5 3" xfId="17498"/>
    <cellStyle name="Normal 3 2 4 6" xfId="4136"/>
    <cellStyle name="Normal 3 2 4 6 2" xfId="10424"/>
    <cellStyle name="Normal 3 2 4 6 2 2" xfId="24568"/>
    <cellStyle name="Normal 3 2 4 6 3" xfId="18283"/>
    <cellStyle name="Normal 3 2 4 7" xfId="4925"/>
    <cellStyle name="Normal 3 2 4 7 2" xfId="11213"/>
    <cellStyle name="Normal 3 2 4 7 2 2" xfId="25357"/>
    <cellStyle name="Normal 3 2 4 7 3" xfId="19072"/>
    <cellStyle name="Normal 3 2 4 8" xfId="5714"/>
    <cellStyle name="Normal 3 2 4 8 2" xfId="11999"/>
    <cellStyle name="Normal 3 2 4 8 2 2" xfId="26143"/>
    <cellStyle name="Normal 3 2 4 8 3" xfId="19858"/>
    <cellStyle name="Normal 3 2 4 9" xfId="6500"/>
    <cellStyle name="Normal 3 2 4 9 2" xfId="12785"/>
    <cellStyle name="Normal 3 2 4 9 2 2" xfId="26929"/>
    <cellStyle name="Normal 3 2 4 9 3" xfId="20644"/>
    <cellStyle name="Normal 3 2 5" xfId="224"/>
    <cellStyle name="Normal 3 2 5 10" xfId="7312"/>
    <cellStyle name="Normal 3 2 5 10 2" xfId="13597"/>
    <cellStyle name="Normal 3 2 5 10 2 2" xfId="27741"/>
    <cellStyle name="Normal 3 2 5 10 3" xfId="21456"/>
    <cellStyle name="Normal 3 2 5 11" xfId="8097"/>
    <cellStyle name="Normal 3 2 5 11 2" xfId="22241"/>
    <cellStyle name="Normal 3 2 5 12" xfId="1809"/>
    <cellStyle name="Normal 3 2 5 12 2" xfId="15956"/>
    <cellStyle name="Normal 3 2 5 13" xfId="14384"/>
    <cellStyle name="Normal 3 2 5 2" xfId="420"/>
    <cellStyle name="Normal 3 2 5 2 10" xfId="8293"/>
    <cellStyle name="Normal 3 2 5 2 10 2" xfId="22437"/>
    <cellStyle name="Normal 3 2 5 2 11" xfId="2005"/>
    <cellStyle name="Normal 3 2 5 2 11 2" xfId="16152"/>
    <cellStyle name="Normal 3 2 5 2 12" xfId="14580"/>
    <cellStyle name="Normal 3 2 5 2 2" xfId="817"/>
    <cellStyle name="Normal 3 2 5 2 2 10" xfId="2397"/>
    <cellStyle name="Normal 3 2 5 2 2 10 2" xfId="16544"/>
    <cellStyle name="Normal 3 2 5 2 2 11" xfId="14972"/>
    <cellStyle name="Normal 3 2 5 2 2 2" xfId="1607"/>
    <cellStyle name="Normal 3 2 5 2 2 2 2" xfId="9470"/>
    <cellStyle name="Normal 3 2 5 2 2 2 2 2" xfId="23614"/>
    <cellStyle name="Normal 3 2 5 2 2 2 3" xfId="3182"/>
    <cellStyle name="Normal 3 2 5 2 2 2 3 2" xfId="17329"/>
    <cellStyle name="Normal 3 2 5 2 2 2 4" xfId="15757"/>
    <cellStyle name="Normal 3 2 5 2 2 3" xfId="3967"/>
    <cellStyle name="Normal 3 2 5 2 2 3 2" xfId="10255"/>
    <cellStyle name="Normal 3 2 5 2 2 3 2 2" xfId="24399"/>
    <cellStyle name="Normal 3 2 5 2 2 3 3" xfId="18114"/>
    <cellStyle name="Normal 3 2 5 2 2 4" xfId="4752"/>
    <cellStyle name="Normal 3 2 5 2 2 4 2" xfId="11040"/>
    <cellStyle name="Normal 3 2 5 2 2 4 2 2" xfId="25184"/>
    <cellStyle name="Normal 3 2 5 2 2 4 3" xfId="18899"/>
    <cellStyle name="Normal 3 2 5 2 2 5" xfId="5541"/>
    <cellStyle name="Normal 3 2 5 2 2 5 2" xfId="11829"/>
    <cellStyle name="Normal 3 2 5 2 2 5 2 2" xfId="25973"/>
    <cellStyle name="Normal 3 2 5 2 2 5 3" xfId="19688"/>
    <cellStyle name="Normal 3 2 5 2 2 6" xfId="6330"/>
    <cellStyle name="Normal 3 2 5 2 2 6 2" xfId="12615"/>
    <cellStyle name="Normal 3 2 5 2 2 6 2 2" xfId="26759"/>
    <cellStyle name="Normal 3 2 5 2 2 6 3" xfId="20474"/>
    <cellStyle name="Normal 3 2 5 2 2 7" xfId="7116"/>
    <cellStyle name="Normal 3 2 5 2 2 7 2" xfId="13401"/>
    <cellStyle name="Normal 3 2 5 2 2 7 2 2" xfId="27545"/>
    <cellStyle name="Normal 3 2 5 2 2 7 3" xfId="21260"/>
    <cellStyle name="Normal 3 2 5 2 2 8" xfId="7900"/>
    <cellStyle name="Normal 3 2 5 2 2 8 2" xfId="14185"/>
    <cellStyle name="Normal 3 2 5 2 2 8 2 2" xfId="28329"/>
    <cellStyle name="Normal 3 2 5 2 2 8 3" xfId="22044"/>
    <cellStyle name="Normal 3 2 5 2 2 9" xfId="8685"/>
    <cellStyle name="Normal 3 2 5 2 2 9 2" xfId="22829"/>
    <cellStyle name="Normal 3 2 5 2 3" xfId="1215"/>
    <cellStyle name="Normal 3 2 5 2 3 2" xfId="9078"/>
    <cellStyle name="Normal 3 2 5 2 3 2 2" xfId="23222"/>
    <cellStyle name="Normal 3 2 5 2 3 3" xfId="2790"/>
    <cellStyle name="Normal 3 2 5 2 3 3 2" xfId="16937"/>
    <cellStyle name="Normal 3 2 5 2 3 4" xfId="15365"/>
    <cellStyle name="Normal 3 2 5 2 4" xfId="3575"/>
    <cellStyle name="Normal 3 2 5 2 4 2" xfId="9863"/>
    <cellStyle name="Normal 3 2 5 2 4 2 2" xfId="24007"/>
    <cellStyle name="Normal 3 2 5 2 4 3" xfId="17722"/>
    <cellStyle name="Normal 3 2 5 2 5" xfId="4360"/>
    <cellStyle name="Normal 3 2 5 2 5 2" xfId="10648"/>
    <cellStyle name="Normal 3 2 5 2 5 2 2" xfId="24792"/>
    <cellStyle name="Normal 3 2 5 2 5 3" xfId="18507"/>
    <cellStyle name="Normal 3 2 5 2 6" xfId="5149"/>
    <cellStyle name="Normal 3 2 5 2 6 2" xfId="11437"/>
    <cellStyle name="Normal 3 2 5 2 6 2 2" xfId="25581"/>
    <cellStyle name="Normal 3 2 5 2 6 3" xfId="19296"/>
    <cellStyle name="Normal 3 2 5 2 7" xfId="5938"/>
    <cellStyle name="Normal 3 2 5 2 7 2" xfId="12223"/>
    <cellStyle name="Normal 3 2 5 2 7 2 2" xfId="26367"/>
    <cellStyle name="Normal 3 2 5 2 7 3" xfId="20082"/>
    <cellStyle name="Normal 3 2 5 2 8" xfId="6724"/>
    <cellStyle name="Normal 3 2 5 2 8 2" xfId="13009"/>
    <cellStyle name="Normal 3 2 5 2 8 2 2" xfId="27153"/>
    <cellStyle name="Normal 3 2 5 2 8 3" xfId="20868"/>
    <cellStyle name="Normal 3 2 5 2 9" xfId="7508"/>
    <cellStyle name="Normal 3 2 5 2 9 2" xfId="13793"/>
    <cellStyle name="Normal 3 2 5 2 9 2 2" xfId="27937"/>
    <cellStyle name="Normal 3 2 5 2 9 3" xfId="21652"/>
    <cellStyle name="Normal 3 2 5 3" xfId="621"/>
    <cellStyle name="Normal 3 2 5 3 10" xfId="2201"/>
    <cellStyle name="Normal 3 2 5 3 10 2" xfId="16348"/>
    <cellStyle name="Normal 3 2 5 3 11" xfId="14776"/>
    <cellStyle name="Normal 3 2 5 3 2" xfId="1411"/>
    <cellStyle name="Normal 3 2 5 3 2 2" xfId="9274"/>
    <cellStyle name="Normal 3 2 5 3 2 2 2" xfId="23418"/>
    <cellStyle name="Normal 3 2 5 3 2 3" xfId="2986"/>
    <cellStyle name="Normal 3 2 5 3 2 3 2" xfId="17133"/>
    <cellStyle name="Normal 3 2 5 3 2 4" xfId="15561"/>
    <cellStyle name="Normal 3 2 5 3 3" xfId="3771"/>
    <cellStyle name="Normal 3 2 5 3 3 2" xfId="10059"/>
    <cellStyle name="Normal 3 2 5 3 3 2 2" xfId="24203"/>
    <cellStyle name="Normal 3 2 5 3 3 3" xfId="17918"/>
    <cellStyle name="Normal 3 2 5 3 4" xfId="4556"/>
    <cellStyle name="Normal 3 2 5 3 4 2" xfId="10844"/>
    <cellStyle name="Normal 3 2 5 3 4 2 2" xfId="24988"/>
    <cellStyle name="Normal 3 2 5 3 4 3" xfId="18703"/>
    <cellStyle name="Normal 3 2 5 3 5" xfId="5345"/>
    <cellStyle name="Normal 3 2 5 3 5 2" xfId="11633"/>
    <cellStyle name="Normal 3 2 5 3 5 2 2" xfId="25777"/>
    <cellStyle name="Normal 3 2 5 3 5 3" xfId="19492"/>
    <cellStyle name="Normal 3 2 5 3 6" xfId="6134"/>
    <cellStyle name="Normal 3 2 5 3 6 2" xfId="12419"/>
    <cellStyle name="Normal 3 2 5 3 6 2 2" xfId="26563"/>
    <cellStyle name="Normal 3 2 5 3 6 3" xfId="20278"/>
    <cellStyle name="Normal 3 2 5 3 7" xfId="6920"/>
    <cellStyle name="Normal 3 2 5 3 7 2" xfId="13205"/>
    <cellStyle name="Normal 3 2 5 3 7 2 2" xfId="27349"/>
    <cellStyle name="Normal 3 2 5 3 7 3" xfId="21064"/>
    <cellStyle name="Normal 3 2 5 3 8" xfId="7704"/>
    <cellStyle name="Normal 3 2 5 3 8 2" xfId="13989"/>
    <cellStyle name="Normal 3 2 5 3 8 2 2" xfId="28133"/>
    <cellStyle name="Normal 3 2 5 3 8 3" xfId="21848"/>
    <cellStyle name="Normal 3 2 5 3 9" xfId="8489"/>
    <cellStyle name="Normal 3 2 5 3 9 2" xfId="22633"/>
    <cellStyle name="Normal 3 2 5 4" xfId="1019"/>
    <cellStyle name="Normal 3 2 5 4 2" xfId="8882"/>
    <cellStyle name="Normal 3 2 5 4 2 2" xfId="23026"/>
    <cellStyle name="Normal 3 2 5 4 3" xfId="2594"/>
    <cellStyle name="Normal 3 2 5 4 3 2" xfId="16741"/>
    <cellStyle name="Normal 3 2 5 4 4" xfId="15169"/>
    <cellStyle name="Normal 3 2 5 5" xfId="3379"/>
    <cellStyle name="Normal 3 2 5 5 2" xfId="9667"/>
    <cellStyle name="Normal 3 2 5 5 2 2" xfId="23811"/>
    <cellStyle name="Normal 3 2 5 5 3" xfId="17526"/>
    <cellStyle name="Normal 3 2 5 6" xfId="4164"/>
    <cellStyle name="Normal 3 2 5 6 2" xfId="10452"/>
    <cellStyle name="Normal 3 2 5 6 2 2" xfId="24596"/>
    <cellStyle name="Normal 3 2 5 6 3" xfId="18311"/>
    <cellStyle name="Normal 3 2 5 7" xfId="4953"/>
    <cellStyle name="Normal 3 2 5 7 2" xfId="11241"/>
    <cellStyle name="Normal 3 2 5 7 2 2" xfId="25385"/>
    <cellStyle name="Normal 3 2 5 7 3" xfId="19100"/>
    <cellStyle name="Normal 3 2 5 8" xfId="5742"/>
    <cellStyle name="Normal 3 2 5 8 2" xfId="12027"/>
    <cellStyle name="Normal 3 2 5 8 2 2" xfId="26171"/>
    <cellStyle name="Normal 3 2 5 8 3" xfId="19886"/>
    <cellStyle name="Normal 3 2 5 9" xfId="6528"/>
    <cellStyle name="Normal 3 2 5 9 2" xfId="12813"/>
    <cellStyle name="Normal 3 2 5 9 2 2" xfId="26957"/>
    <cellStyle name="Normal 3 2 5 9 3" xfId="20672"/>
    <cellStyle name="Normal 3 2 6" xfId="252"/>
    <cellStyle name="Normal 3 2 6 10" xfId="7340"/>
    <cellStyle name="Normal 3 2 6 10 2" xfId="13625"/>
    <cellStyle name="Normal 3 2 6 10 2 2" xfId="27769"/>
    <cellStyle name="Normal 3 2 6 10 3" xfId="21484"/>
    <cellStyle name="Normal 3 2 6 11" xfId="8125"/>
    <cellStyle name="Normal 3 2 6 11 2" xfId="22269"/>
    <cellStyle name="Normal 3 2 6 12" xfId="1837"/>
    <cellStyle name="Normal 3 2 6 12 2" xfId="15984"/>
    <cellStyle name="Normal 3 2 6 13" xfId="14412"/>
    <cellStyle name="Normal 3 2 6 2" xfId="448"/>
    <cellStyle name="Normal 3 2 6 2 10" xfId="8321"/>
    <cellStyle name="Normal 3 2 6 2 10 2" xfId="22465"/>
    <cellStyle name="Normal 3 2 6 2 11" xfId="2033"/>
    <cellStyle name="Normal 3 2 6 2 11 2" xfId="16180"/>
    <cellStyle name="Normal 3 2 6 2 12" xfId="14608"/>
    <cellStyle name="Normal 3 2 6 2 2" xfId="845"/>
    <cellStyle name="Normal 3 2 6 2 2 10" xfId="2425"/>
    <cellStyle name="Normal 3 2 6 2 2 10 2" xfId="16572"/>
    <cellStyle name="Normal 3 2 6 2 2 11" xfId="15000"/>
    <cellStyle name="Normal 3 2 6 2 2 2" xfId="1635"/>
    <cellStyle name="Normal 3 2 6 2 2 2 2" xfId="9498"/>
    <cellStyle name="Normal 3 2 6 2 2 2 2 2" xfId="23642"/>
    <cellStyle name="Normal 3 2 6 2 2 2 3" xfId="3210"/>
    <cellStyle name="Normal 3 2 6 2 2 2 3 2" xfId="17357"/>
    <cellStyle name="Normal 3 2 6 2 2 2 4" xfId="15785"/>
    <cellStyle name="Normal 3 2 6 2 2 3" xfId="3995"/>
    <cellStyle name="Normal 3 2 6 2 2 3 2" xfId="10283"/>
    <cellStyle name="Normal 3 2 6 2 2 3 2 2" xfId="24427"/>
    <cellStyle name="Normal 3 2 6 2 2 3 3" xfId="18142"/>
    <cellStyle name="Normal 3 2 6 2 2 4" xfId="4780"/>
    <cellStyle name="Normal 3 2 6 2 2 4 2" xfId="11068"/>
    <cellStyle name="Normal 3 2 6 2 2 4 2 2" xfId="25212"/>
    <cellStyle name="Normal 3 2 6 2 2 4 3" xfId="18927"/>
    <cellStyle name="Normal 3 2 6 2 2 5" xfId="5569"/>
    <cellStyle name="Normal 3 2 6 2 2 5 2" xfId="11857"/>
    <cellStyle name="Normal 3 2 6 2 2 5 2 2" xfId="26001"/>
    <cellStyle name="Normal 3 2 6 2 2 5 3" xfId="19716"/>
    <cellStyle name="Normal 3 2 6 2 2 6" xfId="6358"/>
    <cellStyle name="Normal 3 2 6 2 2 6 2" xfId="12643"/>
    <cellStyle name="Normal 3 2 6 2 2 6 2 2" xfId="26787"/>
    <cellStyle name="Normal 3 2 6 2 2 6 3" xfId="20502"/>
    <cellStyle name="Normal 3 2 6 2 2 7" xfId="7144"/>
    <cellStyle name="Normal 3 2 6 2 2 7 2" xfId="13429"/>
    <cellStyle name="Normal 3 2 6 2 2 7 2 2" xfId="27573"/>
    <cellStyle name="Normal 3 2 6 2 2 7 3" xfId="21288"/>
    <cellStyle name="Normal 3 2 6 2 2 8" xfId="7928"/>
    <cellStyle name="Normal 3 2 6 2 2 8 2" xfId="14213"/>
    <cellStyle name="Normal 3 2 6 2 2 8 2 2" xfId="28357"/>
    <cellStyle name="Normal 3 2 6 2 2 8 3" xfId="22072"/>
    <cellStyle name="Normal 3 2 6 2 2 9" xfId="8713"/>
    <cellStyle name="Normal 3 2 6 2 2 9 2" xfId="22857"/>
    <cellStyle name="Normal 3 2 6 2 3" xfId="1243"/>
    <cellStyle name="Normal 3 2 6 2 3 2" xfId="9106"/>
    <cellStyle name="Normal 3 2 6 2 3 2 2" xfId="23250"/>
    <cellStyle name="Normal 3 2 6 2 3 3" xfId="2818"/>
    <cellStyle name="Normal 3 2 6 2 3 3 2" xfId="16965"/>
    <cellStyle name="Normal 3 2 6 2 3 4" xfId="15393"/>
    <cellStyle name="Normal 3 2 6 2 4" xfId="3603"/>
    <cellStyle name="Normal 3 2 6 2 4 2" xfId="9891"/>
    <cellStyle name="Normal 3 2 6 2 4 2 2" xfId="24035"/>
    <cellStyle name="Normal 3 2 6 2 4 3" xfId="17750"/>
    <cellStyle name="Normal 3 2 6 2 5" xfId="4388"/>
    <cellStyle name="Normal 3 2 6 2 5 2" xfId="10676"/>
    <cellStyle name="Normal 3 2 6 2 5 2 2" xfId="24820"/>
    <cellStyle name="Normal 3 2 6 2 5 3" xfId="18535"/>
    <cellStyle name="Normal 3 2 6 2 6" xfId="5177"/>
    <cellStyle name="Normal 3 2 6 2 6 2" xfId="11465"/>
    <cellStyle name="Normal 3 2 6 2 6 2 2" xfId="25609"/>
    <cellStyle name="Normal 3 2 6 2 6 3" xfId="19324"/>
    <cellStyle name="Normal 3 2 6 2 7" xfId="5966"/>
    <cellStyle name="Normal 3 2 6 2 7 2" xfId="12251"/>
    <cellStyle name="Normal 3 2 6 2 7 2 2" xfId="26395"/>
    <cellStyle name="Normal 3 2 6 2 7 3" xfId="20110"/>
    <cellStyle name="Normal 3 2 6 2 8" xfId="6752"/>
    <cellStyle name="Normal 3 2 6 2 8 2" xfId="13037"/>
    <cellStyle name="Normal 3 2 6 2 8 2 2" xfId="27181"/>
    <cellStyle name="Normal 3 2 6 2 8 3" xfId="20896"/>
    <cellStyle name="Normal 3 2 6 2 9" xfId="7536"/>
    <cellStyle name="Normal 3 2 6 2 9 2" xfId="13821"/>
    <cellStyle name="Normal 3 2 6 2 9 2 2" xfId="27965"/>
    <cellStyle name="Normal 3 2 6 2 9 3" xfId="21680"/>
    <cellStyle name="Normal 3 2 6 3" xfId="649"/>
    <cellStyle name="Normal 3 2 6 3 10" xfId="2229"/>
    <cellStyle name="Normal 3 2 6 3 10 2" xfId="16376"/>
    <cellStyle name="Normal 3 2 6 3 11" xfId="14804"/>
    <cellStyle name="Normal 3 2 6 3 2" xfId="1439"/>
    <cellStyle name="Normal 3 2 6 3 2 2" xfId="9302"/>
    <cellStyle name="Normal 3 2 6 3 2 2 2" xfId="23446"/>
    <cellStyle name="Normal 3 2 6 3 2 3" xfId="3014"/>
    <cellStyle name="Normal 3 2 6 3 2 3 2" xfId="17161"/>
    <cellStyle name="Normal 3 2 6 3 2 4" xfId="15589"/>
    <cellStyle name="Normal 3 2 6 3 3" xfId="3799"/>
    <cellStyle name="Normal 3 2 6 3 3 2" xfId="10087"/>
    <cellStyle name="Normal 3 2 6 3 3 2 2" xfId="24231"/>
    <cellStyle name="Normal 3 2 6 3 3 3" xfId="17946"/>
    <cellStyle name="Normal 3 2 6 3 4" xfId="4584"/>
    <cellStyle name="Normal 3 2 6 3 4 2" xfId="10872"/>
    <cellStyle name="Normal 3 2 6 3 4 2 2" xfId="25016"/>
    <cellStyle name="Normal 3 2 6 3 4 3" xfId="18731"/>
    <cellStyle name="Normal 3 2 6 3 5" xfId="5373"/>
    <cellStyle name="Normal 3 2 6 3 5 2" xfId="11661"/>
    <cellStyle name="Normal 3 2 6 3 5 2 2" xfId="25805"/>
    <cellStyle name="Normal 3 2 6 3 5 3" xfId="19520"/>
    <cellStyle name="Normal 3 2 6 3 6" xfId="6162"/>
    <cellStyle name="Normal 3 2 6 3 6 2" xfId="12447"/>
    <cellStyle name="Normal 3 2 6 3 6 2 2" xfId="26591"/>
    <cellStyle name="Normal 3 2 6 3 6 3" xfId="20306"/>
    <cellStyle name="Normal 3 2 6 3 7" xfId="6948"/>
    <cellStyle name="Normal 3 2 6 3 7 2" xfId="13233"/>
    <cellStyle name="Normal 3 2 6 3 7 2 2" xfId="27377"/>
    <cellStyle name="Normal 3 2 6 3 7 3" xfId="21092"/>
    <cellStyle name="Normal 3 2 6 3 8" xfId="7732"/>
    <cellStyle name="Normal 3 2 6 3 8 2" xfId="14017"/>
    <cellStyle name="Normal 3 2 6 3 8 2 2" xfId="28161"/>
    <cellStyle name="Normal 3 2 6 3 8 3" xfId="21876"/>
    <cellStyle name="Normal 3 2 6 3 9" xfId="8517"/>
    <cellStyle name="Normal 3 2 6 3 9 2" xfId="22661"/>
    <cellStyle name="Normal 3 2 6 4" xfId="1047"/>
    <cellStyle name="Normal 3 2 6 4 2" xfId="8910"/>
    <cellStyle name="Normal 3 2 6 4 2 2" xfId="23054"/>
    <cellStyle name="Normal 3 2 6 4 3" xfId="2622"/>
    <cellStyle name="Normal 3 2 6 4 3 2" xfId="16769"/>
    <cellStyle name="Normal 3 2 6 4 4" xfId="15197"/>
    <cellStyle name="Normal 3 2 6 5" xfId="3407"/>
    <cellStyle name="Normal 3 2 6 5 2" xfId="9695"/>
    <cellStyle name="Normal 3 2 6 5 2 2" xfId="23839"/>
    <cellStyle name="Normal 3 2 6 5 3" xfId="17554"/>
    <cellStyle name="Normal 3 2 6 6" xfId="4192"/>
    <cellStyle name="Normal 3 2 6 6 2" xfId="10480"/>
    <cellStyle name="Normal 3 2 6 6 2 2" xfId="24624"/>
    <cellStyle name="Normal 3 2 6 6 3" xfId="18339"/>
    <cellStyle name="Normal 3 2 6 7" xfId="4981"/>
    <cellStyle name="Normal 3 2 6 7 2" xfId="11269"/>
    <cellStyle name="Normal 3 2 6 7 2 2" xfId="25413"/>
    <cellStyle name="Normal 3 2 6 7 3" xfId="19128"/>
    <cellStyle name="Normal 3 2 6 8" xfId="5770"/>
    <cellStyle name="Normal 3 2 6 8 2" xfId="12055"/>
    <cellStyle name="Normal 3 2 6 8 2 2" xfId="26199"/>
    <cellStyle name="Normal 3 2 6 8 3" xfId="19914"/>
    <cellStyle name="Normal 3 2 6 9" xfId="6556"/>
    <cellStyle name="Normal 3 2 6 9 2" xfId="12841"/>
    <cellStyle name="Normal 3 2 6 9 2 2" xfId="26985"/>
    <cellStyle name="Normal 3 2 6 9 3" xfId="20700"/>
    <cellStyle name="Normal 3 2 7" xfId="280"/>
    <cellStyle name="Normal 3 2 7 10" xfId="7368"/>
    <cellStyle name="Normal 3 2 7 10 2" xfId="13653"/>
    <cellStyle name="Normal 3 2 7 10 2 2" xfId="27797"/>
    <cellStyle name="Normal 3 2 7 10 3" xfId="21512"/>
    <cellStyle name="Normal 3 2 7 11" xfId="8153"/>
    <cellStyle name="Normal 3 2 7 11 2" xfId="22297"/>
    <cellStyle name="Normal 3 2 7 12" xfId="1865"/>
    <cellStyle name="Normal 3 2 7 12 2" xfId="16012"/>
    <cellStyle name="Normal 3 2 7 13" xfId="14440"/>
    <cellStyle name="Normal 3 2 7 2" xfId="476"/>
    <cellStyle name="Normal 3 2 7 2 10" xfId="8349"/>
    <cellStyle name="Normal 3 2 7 2 10 2" xfId="22493"/>
    <cellStyle name="Normal 3 2 7 2 11" xfId="2061"/>
    <cellStyle name="Normal 3 2 7 2 11 2" xfId="16208"/>
    <cellStyle name="Normal 3 2 7 2 12" xfId="14636"/>
    <cellStyle name="Normal 3 2 7 2 2" xfId="873"/>
    <cellStyle name="Normal 3 2 7 2 2 10" xfId="2453"/>
    <cellStyle name="Normal 3 2 7 2 2 10 2" xfId="16600"/>
    <cellStyle name="Normal 3 2 7 2 2 11" xfId="15028"/>
    <cellStyle name="Normal 3 2 7 2 2 2" xfId="1663"/>
    <cellStyle name="Normal 3 2 7 2 2 2 2" xfId="9526"/>
    <cellStyle name="Normal 3 2 7 2 2 2 2 2" xfId="23670"/>
    <cellStyle name="Normal 3 2 7 2 2 2 3" xfId="3238"/>
    <cellStyle name="Normal 3 2 7 2 2 2 3 2" xfId="17385"/>
    <cellStyle name="Normal 3 2 7 2 2 2 4" xfId="15813"/>
    <cellStyle name="Normal 3 2 7 2 2 3" xfId="4023"/>
    <cellStyle name="Normal 3 2 7 2 2 3 2" xfId="10311"/>
    <cellStyle name="Normal 3 2 7 2 2 3 2 2" xfId="24455"/>
    <cellStyle name="Normal 3 2 7 2 2 3 3" xfId="18170"/>
    <cellStyle name="Normal 3 2 7 2 2 4" xfId="4808"/>
    <cellStyle name="Normal 3 2 7 2 2 4 2" xfId="11096"/>
    <cellStyle name="Normal 3 2 7 2 2 4 2 2" xfId="25240"/>
    <cellStyle name="Normal 3 2 7 2 2 4 3" xfId="18955"/>
    <cellStyle name="Normal 3 2 7 2 2 5" xfId="5597"/>
    <cellStyle name="Normal 3 2 7 2 2 5 2" xfId="11885"/>
    <cellStyle name="Normal 3 2 7 2 2 5 2 2" xfId="26029"/>
    <cellStyle name="Normal 3 2 7 2 2 5 3" xfId="19744"/>
    <cellStyle name="Normal 3 2 7 2 2 6" xfId="6386"/>
    <cellStyle name="Normal 3 2 7 2 2 6 2" xfId="12671"/>
    <cellStyle name="Normal 3 2 7 2 2 6 2 2" xfId="26815"/>
    <cellStyle name="Normal 3 2 7 2 2 6 3" xfId="20530"/>
    <cellStyle name="Normal 3 2 7 2 2 7" xfId="7172"/>
    <cellStyle name="Normal 3 2 7 2 2 7 2" xfId="13457"/>
    <cellStyle name="Normal 3 2 7 2 2 7 2 2" xfId="27601"/>
    <cellStyle name="Normal 3 2 7 2 2 7 3" xfId="21316"/>
    <cellStyle name="Normal 3 2 7 2 2 8" xfId="7956"/>
    <cellStyle name="Normal 3 2 7 2 2 8 2" xfId="14241"/>
    <cellStyle name="Normal 3 2 7 2 2 8 2 2" xfId="28385"/>
    <cellStyle name="Normal 3 2 7 2 2 8 3" xfId="22100"/>
    <cellStyle name="Normal 3 2 7 2 2 9" xfId="8741"/>
    <cellStyle name="Normal 3 2 7 2 2 9 2" xfId="22885"/>
    <cellStyle name="Normal 3 2 7 2 3" xfId="1271"/>
    <cellStyle name="Normal 3 2 7 2 3 2" xfId="9134"/>
    <cellStyle name="Normal 3 2 7 2 3 2 2" xfId="23278"/>
    <cellStyle name="Normal 3 2 7 2 3 3" xfId="2846"/>
    <cellStyle name="Normal 3 2 7 2 3 3 2" xfId="16993"/>
    <cellStyle name="Normal 3 2 7 2 3 4" xfId="15421"/>
    <cellStyle name="Normal 3 2 7 2 4" xfId="3631"/>
    <cellStyle name="Normal 3 2 7 2 4 2" xfId="9919"/>
    <cellStyle name="Normal 3 2 7 2 4 2 2" xfId="24063"/>
    <cellStyle name="Normal 3 2 7 2 4 3" xfId="17778"/>
    <cellStyle name="Normal 3 2 7 2 5" xfId="4416"/>
    <cellStyle name="Normal 3 2 7 2 5 2" xfId="10704"/>
    <cellStyle name="Normal 3 2 7 2 5 2 2" xfId="24848"/>
    <cellStyle name="Normal 3 2 7 2 5 3" xfId="18563"/>
    <cellStyle name="Normal 3 2 7 2 6" xfId="5205"/>
    <cellStyle name="Normal 3 2 7 2 6 2" xfId="11493"/>
    <cellStyle name="Normal 3 2 7 2 6 2 2" xfId="25637"/>
    <cellStyle name="Normal 3 2 7 2 6 3" xfId="19352"/>
    <cellStyle name="Normal 3 2 7 2 7" xfId="5994"/>
    <cellStyle name="Normal 3 2 7 2 7 2" xfId="12279"/>
    <cellStyle name="Normal 3 2 7 2 7 2 2" xfId="26423"/>
    <cellStyle name="Normal 3 2 7 2 7 3" xfId="20138"/>
    <cellStyle name="Normal 3 2 7 2 8" xfId="6780"/>
    <cellStyle name="Normal 3 2 7 2 8 2" xfId="13065"/>
    <cellStyle name="Normal 3 2 7 2 8 2 2" xfId="27209"/>
    <cellStyle name="Normal 3 2 7 2 8 3" xfId="20924"/>
    <cellStyle name="Normal 3 2 7 2 9" xfId="7564"/>
    <cellStyle name="Normal 3 2 7 2 9 2" xfId="13849"/>
    <cellStyle name="Normal 3 2 7 2 9 2 2" xfId="27993"/>
    <cellStyle name="Normal 3 2 7 2 9 3" xfId="21708"/>
    <cellStyle name="Normal 3 2 7 3" xfId="677"/>
    <cellStyle name="Normal 3 2 7 3 10" xfId="2257"/>
    <cellStyle name="Normal 3 2 7 3 10 2" xfId="16404"/>
    <cellStyle name="Normal 3 2 7 3 11" xfId="14832"/>
    <cellStyle name="Normal 3 2 7 3 2" xfId="1467"/>
    <cellStyle name="Normal 3 2 7 3 2 2" xfId="9330"/>
    <cellStyle name="Normal 3 2 7 3 2 2 2" xfId="23474"/>
    <cellStyle name="Normal 3 2 7 3 2 3" xfId="3042"/>
    <cellStyle name="Normal 3 2 7 3 2 3 2" xfId="17189"/>
    <cellStyle name="Normal 3 2 7 3 2 4" xfId="15617"/>
    <cellStyle name="Normal 3 2 7 3 3" xfId="3827"/>
    <cellStyle name="Normal 3 2 7 3 3 2" xfId="10115"/>
    <cellStyle name="Normal 3 2 7 3 3 2 2" xfId="24259"/>
    <cellStyle name="Normal 3 2 7 3 3 3" xfId="17974"/>
    <cellStyle name="Normal 3 2 7 3 4" xfId="4612"/>
    <cellStyle name="Normal 3 2 7 3 4 2" xfId="10900"/>
    <cellStyle name="Normal 3 2 7 3 4 2 2" xfId="25044"/>
    <cellStyle name="Normal 3 2 7 3 4 3" xfId="18759"/>
    <cellStyle name="Normal 3 2 7 3 5" xfId="5401"/>
    <cellStyle name="Normal 3 2 7 3 5 2" xfId="11689"/>
    <cellStyle name="Normal 3 2 7 3 5 2 2" xfId="25833"/>
    <cellStyle name="Normal 3 2 7 3 5 3" xfId="19548"/>
    <cellStyle name="Normal 3 2 7 3 6" xfId="6190"/>
    <cellStyle name="Normal 3 2 7 3 6 2" xfId="12475"/>
    <cellStyle name="Normal 3 2 7 3 6 2 2" xfId="26619"/>
    <cellStyle name="Normal 3 2 7 3 6 3" xfId="20334"/>
    <cellStyle name="Normal 3 2 7 3 7" xfId="6976"/>
    <cellStyle name="Normal 3 2 7 3 7 2" xfId="13261"/>
    <cellStyle name="Normal 3 2 7 3 7 2 2" xfId="27405"/>
    <cellStyle name="Normal 3 2 7 3 7 3" xfId="21120"/>
    <cellStyle name="Normal 3 2 7 3 8" xfId="7760"/>
    <cellStyle name="Normal 3 2 7 3 8 2" xfId="14045"/>
    <cellStyle name="Normal 3 2 7 3 8 2 2" xfId="28189"/>
    <cellStyle name="Normal 3 2 7 3 8 3" xfId="21904"/>
    <cellStyle name="Normal 3 2 7 3 9" xfId="8545"/>
    <cellStyle name="Normal 3 2 7 3 9 2" xfId="22689"/>
    <cellStyle name="Normal 3 2 7 4" xfId="1075"/>
    <cellStyle name="Normal 3 2 7 4 2" xfId="8938"/>
    <cellStyle name="Normal 3 2 7 4 2 2" xfId="23082"/>
    <cellStyle name="Normal 3 2 7 4 3" xfId="2650"/>
    <cellStyle name="Normal 3 2 7 4 3 2" xfId="16797"/>
    <cellStyle name="Normal 3 2 7 4 4" xfId="15225"/>
    <cellStyle name="Normal 3 2 7 5" xfId="3435"/>
    <cellStyle name="Normal 3 2 7 5 2" xfId="9723"/>
    <cellStyle name="Normal 3 2 7 5 2 2" xfId="23867"/>
    <cellStyle name="Normal 3 2 7 5 3" xfId="17582"/>
    <cellStyle name="Normal 3 2 7 6" xfId="4220"/>
    <cellStyle name="Normal 3 2 7 6 2" xfId="10508"/>
    <cellStyle name="Normal 3 2 7 6 2 2" xfId="24652"/>
    <cellStyle name="Normal 3 2 7 6 3" xfId="18367"/>
    <cellStyle name="Normal 3 2 7 7" xfId="5009"/>
    <cellStyle name="Normal 3 2 7 7 2" xfId="11297"/>
    <cellStyle name="Normal 3 2 7 7 2 2" xfId="25441"/>
    <cellStyle name="Normal 3 2 7 7 3" xfId="19156"/>
    <cellStyle name="Normal 3 2 7 8" xfId="5798"/>
    <cellStyle name="Normal 3 2 7 8 2" xfId="12083"/>
    <cellStyle name="Normal 3 2 7 8 2 2" xfId="26227"/>
    <cellStyle name="Normal 3 2 7 8 3" xfId="19942"/>
    <cellStyle name="Normal 3 2 7 9" xfId="6584"/>
    <cellStyle name="Normal 3 2 7 9 2" xfId="12869"/>
    <cellStyle name="Normal 3 2 7 9 2 2" xfId="27013"/>
    <cellStyle name="Normal 3 2 7 9 3" xfId="20728"/>
    <cellStyle name="Normal 3 2 8" xfId="308"/>
    <cellStyle name="Normal 3 2 8 10" xfId="8181"/>
    <cellStyle name="Normal 3 2 8 10 2" xfId="22325"/>
    <cellStyle name="Normal 3 2 8 11" xfId="1893"/>
    <cellStyle name="Normal 3 2 8 11 2" xfId="16040"/>
    <cellStyle name="Normal 3 2 8 12" xfId="14468"/>
    <cellStyle name="Normal 3 2 8 2" xfId="705"/>
    <cellStyle name="Normal 3 2 8 2 10" xfId="2285"/>
    <cellStyle name="Normal 3 2 8 2 10 2" xfId="16432"/>
    <cellStyle name="Normal 3 2 8 2 11" xfId="14860"/>
    <cellStyle name="Normal 3 2 8 2 2" xfId="1495"/>
    <cellStyle name="Normal 3 2 8 2 2 2" xfId="9358"/>
    <cellStyle name="Normal 3 2 8 2 2 2 2" xfId="23502"/>
    <cellStyle name="Normal 3 2 8 2 2 3" xfId="3070"/>
    <cellStyle name="Normal 3 2 8 2 2 3 2" xfId="17217"/>
    <cellStyle name="Normal 3 2 8 2 2 4" xfId="15645"/>
    <cellStyle name="Normal 3 2 8 2 3" xfId="3855"/>
    <cellStyle name="Normal 3 2 8 2 3 2" xfId="10143"/>
    <cellStyle name="Normal 3 2 8 2 3 2 2" xfId="24287"/>
    <cellStyle name="Normal 3 2 8 2 3 3" xfId="18002"/>
    <cellStyle name="Normal 3 2 8 2 4" xfId="4640"/>
    <cellStyle name="Normal 3 2 8 2 4 2" xfId="10928"/>
    <cellStyle name="Normal 3 2 8 2 4 2 2" xfId="25072"/>
    <cellStyle name="Normal 3 2 8 2 4 3" xfId="18787"/>
    <cellStyle name="Normal 3 2 8 2 5" xfId="5429"/>
    <cellStyle name="Normal 3 2 8 2 5 2" xfId="11717"/>
    <cellStyle name="Normal 3 2 8 2 5 2 2" xfId="25861"/>
    <cellStyle name="Normal 3 2 8 2 5 3" xfId="19576"/>
    <cellStyle name="Normal 3 2 8 2 6" xfId="6218"/>
    <cellStyle name="Normal 3 2 8 2 6 2" xfId="12503"/>
    <cellStyle name="Normal 3 2 8 2 6 2 2" xfId="26647"/>
    <cellStyle name="Normal 3 2 8 2 6 3" xfId="20362"/>
    <cellStyle name="Normal 3 2 8 2 7" xfId="7004"/>
    <cellStyle name="Normal 3 2 8 2 7 2" xfId="13289"/>
    <cellStyle name="Normal 3 2 8 2 7 2 2" xfId="27433"/>
    <cellStyle name="Normal 3 2 8 2 7 3" xfId="21148"/>
    <cellStyle name="Normal 3 2 8 2 8" xfId="7788"/>
    <cellStyle name="Normal 3 2 8 2 8 2" xfId="14073"/>
    <cellStyle name="Normal 3 2 8 2 8 2 2" xfId="28217"/>
    <cellStyle name="Normal 3 2 8 2 8 3" xfId="21932"/>
    <cellStyle name="Normal 3 2 8 2 9" xfId="8573"/>
    <cellStyle name="Normal 3 2 8 2 9 2" xfId="22717"/>
    <cellStyle name="Normal 3 2 8 3" xfId="1103"/>
    <cellStyle name="Normal 3 2 8 3 2" xfId="8966"/>
    <cellStyle name="Normal 3 2 8 3 2 2" xfId="23110"/>
    <cellStyle name="Normal 3 2 8 3 3" xfId="2678"/>
    <cellStyle name="Normal 3 2 8 3 3 2" xfId="16825"/>
    <cellStyle name="Normal 3 2 8 3 4" xfId="15253"/>
    <cellStyle name="Normal 3 2 8 4" xfId="3463"/>
    <cellStyle name="Normal 3 2 8 4 2" xfId="9751"/>
    <cellStyle name="Normal 3 2 8 4 2 2" xfId="23895"/>
    <cellStyle name="Normal 3 2 8 4 3" xfId="17610"/>
    <cellStyle name="Normal 3 2 8 5" xfId="4248"/>
    <cellStyle name="Normal 3 2 8 5 2" xfId="10536"/>
    <cellStyle name="Normal 3 2 8 5 2 2" xfId="24680"/>
    <cellStyle name="Normal 3 2 8 5 3" xfId="18395"/>
    <cellStyle name="Normal 3 2 8 6" xfId="5037"/>
    <cellStyle name="Normal 3 2 8 6 2" xfId="11325"/>
    <cellStyle name="Normal 3 2 8 6 2 2" xfId="25469"/>
    <cellStyle name="Normal 3 2 8 6 3" xfId="19184"/>
    <cellStyle name="Normal 3 2 8 7" xfId="5826"/>
    <cellStyle name="Normal 3 2 8 7 2" xfId="12111"/>
    <cellStyle name="Normal 3 2 8 7 2 2" xfId="26255"/>
    <cellStyle name="Normal 3 2 8 7 3" xfId="19970"/>
    <cellStyle name="Normal 3 2 8 8" xfId="6612"/>
    <cellStyle name="Normal 3 2 8 8 2" xfId="12897"/>
    <cellStyle name="Normal 3 2 8 8 2 2" xfId="27041"/>
    <cellStyle name="Normal 3 2 8 8 3" xfId="20756"/>
    <cellStyle name="Normal 3 2 8 9" xfId="7396"/>
    <cellStyle name="Normal 3 2 8 9 2" xfId="13681"/>
    <cellStyle name="Normal 3 2 8 9 2 2" xfId="27825"/>
    <cellStyle name="Normal 3 2 8 9 3" xfId="21540"/>
    <cellStyle name="Normal 3 2 9" xfId="509"/>
    <cellStyle name="Normal 3 2 9 10" xfId="2089"/>
    <cellStyle name="Normal 3 2 9 10 2" xfId="16236"/>
    <cellStyle name="Normal 3 2 9 11" xfId="14664"/>
    <cellStyle name="Normal 3 2 9 2" xfId="1299"/>
    <cellStyle name="Normal 3 2 9 2 2" xfId="9162"/>
    <cellStyle name="Normal 3 2 9 2 2 2" xfId="23306"/>
    <cellStyle name="Normal 3 2 9 2 3" xfId="2874"/>
    <cellStyle name="Normal 3 2 9 2 3 2" xfId="17021"/>
    <cellStyle name="Normal 3 2 9 2 4" xfId="15449"/>
    <cellStyle name="Normal 3 2 9 3" xfId="3659"/>
    <cellStyle name="Normal 3 2 9 3 2" xfId="9947"/>
    <cellStyle name="Normal 3 2 9 3 2 2" xfId="24091"/>
    <cellStyle name="Normal 3 2 9 3 3" xfId="17806"/>
    <cellStyle name="Normal 3 2 9 4" xfId="4444"/>
    <cellStyle name="Normal 3 2 9 4 2" xfId="10732"/>
    <cellStyle name="Normal 3 2 9 4 2 2" xfId="24876"/>
    <cellStyle name="Normal 3 2 9 4 3" xfId="18591"/>
    <cellStyle name="Normal 3 2 9 5" xfId="5233"/>
    <cellStyle name="Normal 3 2 9 5 2" xfId="11521"/>
    <cellStyle name="Normal 3 2 9 5 2 2" xfId="25665"/>
    <cellStyle name="Normal 3 2 9 5 3" xfId="19380"/>
    <cellStyle name="Normal 3 2 9 6" xfId="6022"/>
    <cellStyle name="Normal 3 2 9 6 2" xfId="12307"/>
    <cellStyle name="Normal 3 2 9 6 2 2" xfId="26451"/>
    <cellStyle name="Normal 3 2 9 6 3" xfId="20166"/>
    <cellStyle name="Normal 3 2 9 7" xfId="6808"/>
    <cellStyle name="Normal 3 2 9 7 2" xfId="13093"/>
    <cellStyle name="Normal 3 2 9 7 2 2" xfId="27237"/>
    <cellStyle name="Normal 3 2 9 7 3" xfId="20952"/>
    <cellStyle name="Normal 3 2 9 8" xfId="7592"/>
    <cellStyle name="Normal 3 2 9 8 2" xfId="13877"/>
    <cellStyle name="Normal 3 2 9 8 2 2" xfId="28021"/>
    <cellStyle name="Normal 3 2 9 8 3" xfId="21736"/>
    <cellStyle name="Normal 3 2 9 9" xfId="8377"/>
    <cellStyle name="Normal 3 2 9 9 2" xfId="22521"/>
    <cellStyle name="Normal 3 20" xfId="14258"/>
    <cellStyle name="Normal 3 3" xfId="125"/>
    <cellStyle name="Normal 3 3 10" xfId="7214"/>
    <cellStyle name="Normal 3 3 10 2" xfId="13499"/>
    <cellStyle name="Normal 3 3 10 2 2" xfId="27643"/>
    <cellStyle name="Normal 3 3 10 3" xfId="21358"/>
    <cellStyle name="Normal 3 3 11" xfId="7999"/>
    <cellStyle name="Normal 3 3 11 2" xfId="22143"/>
    <cellStyle name="Normal 3 3 12" xfId="1711"/>
    <cellStyle name="Normal 3 3 12 2" xfId="15858"/>
    <cellStyle name="Normal 3 3 13" xfId="14286"/>
    <cellStyle name="Normal 3 3 2" xfId="322"/>
    <cellStyle name="Normal 3 3 2 10" xfId="8195"/>
    <cellStyle name="Normal 3 3 2 10 2" xfId="22339"/>
    <cellStyle name="Normal 3 3 2 11" xfId="1907"/>
    <cellStyle name="Normal 3 3 2 11 2" xfId="16054"/>
    <cellStyle name="Normal 3 3 2 12" xfId="14482"/>
    <cellStyle name="Normal 3 3 2 2" xfId="719"/>
    <cellStyle name="Normal 3 3 2 2 10" xfId="2299"/>
    <cellStyle name="Normal 3 3 2 2 10 2" xfId="16446"/>
    <cellStyle name="Normal 3 3 2 2 11" xfId="14874"/>
    <cellStyle name="Normal 3 3 2 2 2" xfId="1509"/>
    <cellStyle name="Normal 3 3 2 2 2 2" xfId="9372"/>
    <cellStyle name="Normal 3 3 2 2 2 2 2" xfId="23516"/>
    <cellStyle name="Normal 3 3 2 2 2 3" xfId="3084"/>
    <cellStyle name="Normal 3 3 2 2 2 3 2" xfId="17231"/>
    <cellStyle name="Normal 3 3 2 2 2 4" xfId="15659"/>
    <cellStyle name="Normal 3 3 2 2 3" xfId="3869"/>
    <cellStyle name="Normal 3 3 2 2 3 2" xfId="10157"/>
    <cellStyle name="Normal 3 3 2 2 3 2 2" xfId="24301"/>
    <cellStyle name="Normal 3 3 2 2 3 3" xfId="18016"/>
    <cellStyle name="Normal 3 3 2 2 4" xfId="4654"/>
    <cellStyle name="Normal 3 3 2 2 4 2" xfId="10942"/>
    <cellStyle name="Normal 3 3 2 2 4 2 2" xfId="25086"/>
    <cellStyle name="Normal 3 3 2 2 4 3" xfId="18801"/>
    <cellStyle name="Normal 3 3 2 2 5" xfId="5443"/>
    <cellStyle name="Normal 3 3 2 2 5 2" xfId="11731"/>
    <cellStyle name="Normal 3 3 2 2 5 2 2" xfId="25875"/>
    <cellStyle name="Normal 3 3 2 2 5 3" xfId="19590"/>
    <cellStyle name="Normal 3 3 2 2 6" xfId="6232"/>
    <cellStyle name="Normal 3 3 2 2 6 2" xfId="12517"/>
    <cellStyle name="Normal 3 3 2 2 6 2 2" xfId="26661"/>
    <cellStyle name="Normal 3 3 2 2 6 3" xfId="20376"/>
    <cellStyle name="Normal 3 3 2 2 7" xfId="7018"/>
    <cellStyle name="Normal 3 3 2 2 7 2" xfId="13303"/>
    <cellStyle name="Normal 3 3 2 2 7 2 2" xfId="27447"/>
    <cellStyle name="Normal 3 3 2 2 7 3" xfId="21162"/>
    <cellStyle name="Normal 3 3 2 2 8" xfId="7802"/>
    <cellStyle name="Normal 3 3 2 2 8 2" xfId="14087"/>
    <cellStyle name="Normal 3 3 2 2 8 2 2" xfId="28231"/>
    <cellStyle name="Normal 3 3 2 2 8 3" xfId="21946"/>
    <cellStyle name="Normal 3 3 2 2 9" xfId="8587"/>
    <cellStyle name="Normal 3 3 2 2 9 2" xfId="22731"/>
    <cellStyle name="Normal 3 3 2 3" xfId="1117"/>
    <cellStyle name="Normal 3 3 2 3 2" xfId="8980"/>
    <cellStyle name="Normal 3 3 2 3 2 2" xfId="23124"/>
    <cellStyle name="Normal 3 3 2 3 3" xfId="2692"/>
    <cellStyle name="Normal 3 3 2 3 3 2" xfId="16839"/>
    <cellStyle name="Normal 3 3 2 3 4" xfId="15267"/>
    <cellStyle name="Normal 3 3 2 4" xfId="3477"/>
    <cellStyle name="Normal 3 3 2 4 2" xfId="9765"/>
    <cellStyle name="Normal 3 3 2 4 2 2" xfId="23909"/>
    <cellStyle name="Normal 3 3 2 4 3" xfId="17624"/>
    <cellStyle name="Normal 3 3 2 5" xfId="4262"/>
    <cellStyle name="Normal 3 3 2 5 2" xfId="10550"/>
    <cellStyle name="Normal 3 3 2 5 2 2" xfId="24694"/>
    <cellStyle name="Normal 3 3 2 5 3" xfId="18409"/>
    <cellStyle name="Normal 3 3 2 6" xfId="5051"/>
    <cellStyle name="Normal 3 3 2 6 2" xfId="11339"/>
    <cellStyle name="Normal 3 3 2 6 2 2" xfId="25483"/>
    <cellStyle name="Normal 3 3 2 6 3" xfId="19198"/>
    <cellStyle name="Normal 3 3 2 7" xfId="5840"/>
    <cellStyle name="Normal 3 3 2 7 2" xfId="12125"/>
    <cellStyle name="Normal 3 3 2 7 2 2" xfId="26269"/>
    <cellStyle name="Normal 3 3 2 7 3" xfId="19984"/>
    <cellStyle name="Normal 3 3 2 8" xfId="6626"/>
    <cellStyle name="Normal 3 3 2 8 2" xfId="12911"/>
    <cellStyle name="Normal 3 3 2 8 2 2" xfId="27055"/>
    <cellStyle name="Normal 3 3 2 8 3" xfId="20770"/>
    <cellStyle name="Normal 3 3 2 9" xfId="7410"/>
    <cellStyle name="Normal 3 3 2 9 2" xfId="13695"/>
    <cellStyle name="Normal 3 3 2 9 2 2" xfId="27839"/>
    <cellStyle name="Normal 3 3 2 9 3" xfId="21554"/>
    <cellStyle name="Normal 3 3 3" xfId="523"/>
    <cellStyle name="Normal 3 3 3 10" xfId="2103"/>
    <cellStyle name="Normal 3 3 3 10 2" xfId="16250"/>
    <cellStyle name="Normal 3 3 3 11" xfId="14678"/>
    <cellStyle name="Normal 3 3 3 2" xfId="1313"/>
    <cellStyle name="Normal 3 3 3 2 2" xfId="9176"/>
    <cellStyle name="Normal 3 3 3 2 2 2" xfId="23320"/>
    <cellStyle name="Normal 3 3 3 2 3" xfId="2888"/>
    <cellStyle name="Normal 3 3 3 2 3 2" xfId="17035"/>
    <cellStyle name="Normal 3 3 3 2 4" xfId="15463"/>
    <cellStyle name="Normal 3 3 3 3" xfId="3673"/>
    <cellStyle name="Normal 3 3 3 3 2" xfId="9961"/>
    <cellStyle name="Normal 3 3 3 3 2 2" xfId="24105"/>
    <cellStyle name="Normal 3 3 3 3 3" xfId="17820"/>
    <cellStyle name="Normal 3 3 3 4" xfId="4458"/>
    <cellStyle name="Normal 3 3 3 4 2" xfId="10746"/>
    <cellStyle name="Normal 3 3 3 4 2 2" xfId="24890"/>
    <cellStyle name="Normal 3 3 3 4 3" xfId="18605"/>
    <cellStyle name="Normal 3 3 3 5" xfId="5247"/>
    <cellStyle name="Normal 3 3 3 5 2" xfId="11535"/>
    <cellStyle name="Normal 3 3 3 5 2 2" xfId="25679"/>
    <cellStyle name="Normal 3 3 3 5 3" xfId="19394"/>
    <cellStyle name="Normal 3 3 3 6" xfId="6036"/>
    <cellStyle name="Normal 3 3 3 6 2" xfId="12321"/>
    <cellStyle name="Normal 3 3 3 6 2 2" xfId="26465"/>
    <cellStyle name="Normal 3 3 3 6 3" xfId="20180"/>
    <cellStyle name="Normal 3 3 3 7" xfId="6822"/>
    <cellStyle name="Normal 3 3 3 7 2" xfId="13107"/>
    <cellStyle name="Normal 3 3 3 7 2 2" xfId="27251"/>
    <cellStyle name="Normal 3 3 3 7 3" xfId="20966"/>
    <cellStyle name="Normal 3 3 3 8" xfId="7606"/>
    <cellStyle name="Normal 3 3 3 8 2" xfId="13891"/>
    <cellStyle name="Normal 3 3 3 8 2 2" xfId="28035"/>
    <cellStyle name="Normal 3 3 3 8 3" xfId="21750"/>
    <cellStyle name="Normal 3 3 3 9" xfId="8391"/>
    <cellStyle name="Normal 3 3 3 9 2" xfId="22535"/>
    <cellStyle name="Normal 3 3 4" xfId="921"/>
    <cellStyle name="Normal 3 3 4 2" xfId="8784"/>
    <cellStyle name="Normal 3 3 4 2 2" xfId="22928"/>
    <cellStyle name="Normal 3 3 4 3" xfId="2496"/>
    <cellStyle name="Normal 3 3 4 3 2" xfId="16643"/>
    <cellStyle name="Normal 3 3 4 4" xfId="15071"/>
    <cellStyle name="Normal 3 3 5" xfId="3281"/>
    <cellStyle name="Normal 3 3 5 2" xfId="9569"/>
    <cellStyle name="Normal 3 3 5 2 2" xfId="23713"/>
    <cellStyle name="Normal 3 3 5 3" xfId="17428"/>
    <cellStyle name="Normal 3 3 6" xfId="4066"/>
    <cellStyle name="Normal 3 3 6 2" xfId="10354"/>
    <cellStyle name="Normal 3 3 6 2 2" xfId="24498"/>
    <cellStyle name="Normal 3 3 6 3" xfId="18213"/>
    <cellStyle name="Normal 3 3 7" xfId="4855"/>
    <cellStyle name="Normal 3 3 7 2" xfId="11143"/>
    <cellStyle name="Normal 3 3 7 2 2" xfId="25287"/>
    <cellStyle name="Normal 3 3 7 3" xfId="19002"/>
    <cellStyle name="Normal 3 3 8" xfId="5644"/>
    <cellStyle name="Normal 3 3 8 2" xfId="11929"/>
    <cellStyle name="Normal 3 3 8 2 2" xfId="26073"/>
    <cellStyle name="Normal 3 3 8 3" xfId="19788"/>
    <cellStyle name="Normal 3 3 9" xfId="6430"/>
    <cellStyle name="Normal 3 3 9 2" xfId="12715"/>
    <cellStyle name="Normal 3 3 9 2 2" xfId="26859"/>
    <cellStyle name="Normal 3 3 9 3" xfId="20574"/>
    <cellStyle name="Normal 3 4" xfId="154"/>
    <cellStyle name="Normal 3 4 10" xfId="7242"/>
    <cellStyle name="Normal 3 4 10 2" xfId="13527"/>
    <cellStyle name="Normal 3 4 10 2 2" xfId="27671"/>
    <cellStyle name="Normal 3 4 10 3" xfId="21386"/>
    <cellStyle name="Normal 3 4 11" xfId="8027"/>
    <cellStyle name="Normal 3 4 11 2" xfId="22171"/>
    <cellStyle name="Normal 3 4 12" xfId="1739"/>
    <cellStyle name="Normal 3 4 12 2" xfId="15886"/>
    <cellStyle name="Normal 3 4 13" xfId="14314"/>
    <cellStyle name="Normal 3 4 2" xfId="350"/>
    <cellStyle name="Normal 3 4 2 10" xfId="8223"/>
    <cellStyle name="Normal 3 4 2 10 2" xfId="22367"/>
    <cellStyle name="Normal 3 4 2 11" xfId="1935"/>
    <cellStyle name="Normal 3 4 2 11 2" xfId="16082"/>
    <cellStyle name="Normal 3 4 2 12" xfId="14510"/>
    <cellStyle name="Normal 3 4 2 2" xfId="747"/>
    <cellStyle name="Normal 3 4 2 2 10" xfId="2327"/>
    <cellStyle name="Normal 3 4 2 2 10 2" xfId="16474"/>
    <cellStyle name="Normal 3 4 2 2 11" xfId="14902"/>
    <cellStyle name="Normal 3 4 2 2 2" xfId="1537"/>
    <cellStyle name="Normal 3 4 2 2 2 2" xfId="9400"/>
    <cellStyle name="Normal 3 4 2 2 2 2 2" xfId="23544"/>
    <cellStyle name="Normal 3 4 2 2 2 3" xfId="3112"/>
    <cellStyle name="Normal 3 4 2 2 2 3 2" xfId="17259"/>
    <cellStyle name="Normal 3 4 2 2 2 4" xfId="15687"/>
    <cellStyle name="Normal 3 4 2 2 3" xfId="3897"/>
    <cellStyle name="Normal 3 4 2 2 3 2" xfId="10185"/>
    <cellStyle name="Normal 3 4 2 2 3 2 2" xfId="24329"/>
    <cellStyle name="Normal 3 4 2 2 3 3" xfId="18044"/>
    <cellStyle name="Normal 3 4 2 2 4" xfId="4682"/>
    <cellStyle name="Normal 3 4 2 2 4 2" xfId="10970"/>
    <cellStyle name="Normal 3 4 2 2 4 2 2" xfId="25114"/>
    <cellStyle name="Normal 3 4 2 2 4 3" xfId="18829"/>
    <cellStyle name="Normal 3 4 2 2 5" xfId="5471"/>
    <cellStyle name="Normal 3 4 2 2 5 2" xfId="11759"/>
    <cellStyle name="Normal 3 4 2 2 5 2 2" xfId="25903"/>
    <cellStyle name="Normal 3 4 2 2 5 3" xfId="19618"/>
    <cellStyle name="Normal 3 4 2 2 6" xfId="6260"/>
    <cellStyle name="Normal 3 4 2 2 6 2" xfId="12545"/>
    <cellStyle name="Normal 3 4 2 2 6 2 2" xfId="26689"/>
    <cellStyle name="Normal 3 4 2 2 6 3" xfId="20404"/>
    <cellStyle name="Normal 3 4 2 2 7" xfId="7046"/>
    <cellStyle name="Normal 3 4 2 2 7 2" xfId="13331"/>
    <cellStyle name="Normal 3 4 2 2 7 2 2" xfId="27475"/>
    <cellStyle name="Normal 3 4 2 2 7 3" xfId="21190"/>
    <cellStyle name="Normal 3 4 2 2 8" xfId="7830"/>
    <cellStyle name="Normal 3 4 2 2 8 2" xfId="14115"/>
    <cellStyle name="Normal 3 4 2 2 8 2 2" xfId="28259"/>
    <cellStyle name="Normal 3 4 2 2 8 3" xfId="21974"/>
    <cellStyle name="Normal 3 4 2 2 9" xfId="8615"/>
    <cellStyle name="Normal 3 4 2 2 9 2" xfId="22759"/>
    <cellStyle name="Normal 3 4 2 3" xfId="1145"/>
    <cellStyle name="Normal 3 4 2 3 2" xfId="9008"/>
    <cellStyle name="Normal 3 4 2 3 2 2" xfId="23152"/>
    <cellStyle name="Normal 3 4 2 3 3" xfId="2720"/>
    <cellStyle name="Normal 3 4 2 3 3 2" xfId="16867"/>
    <cellStyle name="Normal 3 4 2 3 4" xfId="15295"/>
    <cellStyle name="Normal 3 4 2 4" xfId="3505"/>
    <cellStyle name="Normal 3 4 2 4 2" xfId="9793"/>
    <cellStyle name="Normal 3 4 2 4 2 2" xfId="23937"/>
    <cellStyle name="Normal 3 4 2 4 3" xfId="17652"/>
    <cellStyle name="Normal 3 4 2 5" xfId="4290"/>
    <cellStyle name="Normal 3 4 2 5 2" xfId="10578"/>
    <cellStyle name="Normal 3 4 2 5 2 2" xfId="24722"/>
    <cellStyle name="Normal 3 4 2 5 3" xfId="18437"/>
    <cellStyle name="Normal 3 4 2 6" xfId="5079"/>
    <cellStyle name="Normal 3 4 2 6 2" xfId="11367"/>
    <cellStyle name="Normal 3 4 2 6 2 2" xfId="25511"/>
    <cellStyle name="Normal 3 4 2 6 3" xfId="19226"/>
    <cellStyle name="Normal 3 4 2 7" xfId="5868"/>
    <cellStyle name="Normal 3 4 2 7 2" xfId="12153"/>
    <cellStyle name="Normal 3 4 2 7 2 2" xfId="26297"/>
    <cellStyle name="Normal 3 4 2 7 3" xfId="20012"/>
    <cellStyle name="Normal 3 4 2 8" xfId="6654"/>
    <cellStyle name="Normal 3 4 2 8 2" xfId="12939"/>
    <cellStyle name="Normal 3 4 2 8 2 2" xfId="27083"/>
    <cellStyle name="Normal 3 4 2 8 3" xfId="20798"/>
    <cellStyle name="Normal 3 4 2 9" xfId="7438"/>
    <cellStyle name="Normal 3 4 2 9 2" xfId="13723"/>
    <cellStyle name="Normal 3 4 2 9 2 2" xfId="27867"/>
    <cellStyle name="Normal 3 4 2 9 3" xfId="21582"/>
    <cellStyle name="Normal 3 4 3" xfId="551"/>
    <cellStyle name="Normal 3 4 3 10" xfId="2131"/>
    <cellStyle name="Normal 3 4 3 10 2" xfId="16278"/>
    <cellStyle name="Normal 3 4 3 11" xfId="14706"/>
    <cellStyle name="Normal 3 4 3 2" xfId="1341"/>
    <cellStyle name="Normal 3 4 3 2 2" xfId="9204"/>
    <cellStyle name="Normal 3 4 3 2 2 2" xfId="23348"/>
    <cellStyle name="Normal 3 4 3 2 3" xfId="2916"/>
    <cellStyle name="Normal 3 4 3 2 3 2" xfId="17063"/>
    <cellStyle name="Normal 3 4 3 2 4" xfId="15491"/>
    <cellStyle name="Normal 3 4 3 3" xfId="3701"/>
    <cellStyle name="Normal 3 4 3 3 2" xfId="9989"/>
    <cellStyle name="Normal 3 4 3 3 2 2" xfId="24133"/>
    <cellStyle name="Normal 3 4 3 3 3" xfId="17848"/>
    <cellStyle name="Normal 3 4 3 4" xfId="4486"/>
    <cellStyle name="Normal 3 4 3 4 2" xfId="10774"/>
    <cellStyle name="Normal 3 4 3 4 2 2" xfId="24918"/>
    <cellStyle name="Normal 3 4 3 4 3" xfId="18633"/>
    <cellStyle name="Normal 3 4 3 5" xfId="5275"/>
    <cellStyle name="Normal 3 4 3 5 2" xfId="11563"/>
    <cellStyle name="Normal 3 4 3 5 2 2" xfId="25707"/>
    <cellStyle name="Normal 3 4 3 5 3" xfId="19422"/>
    <cellStyle name="Normal 3 4 3 6" xfId="6064"/>
    <cellStyle name="Normal 3 4 3 6 2" xfId="12349"/>
    <cellStyle name="Normal 3 4 3 6 2 2" xfId="26493"/>
    <cellStyle name="Normal 3 4 3 6 3" xfId="20208"/>
    <cellStyle name="Normal 3 4 3 7" xfId="6850"/>
    <cellStyle name="Normal 3 4 3 7 2" xfId="13135"/>
    <cellStyle name="Normal 3 4 3 7 2 2" xfId="27279"/>
    <cellStyle name="Normal 3 4 3 7 3" xfId="20994"/>
    <cellStyle name="Normal 3 4 3 8" xfId="7634"/>
    <cellStyle name="Normal 3 4 3 8 2" xfId="13919"/>
    <cellStyle name="Normal 3 4 3 8 2 2" xfId="28063"/>
    <cellStyle name="Normal 3 4 3 8 3" xfId="21778"/>
    <cellStyle name="Normal 3 4 3 9" xfId="8419"/>
    <cellStyle name="Normal 3 4 3 9 2" xfId="22563"/>
    <cellStyle name="Normal 3 4 4" xfId="949"/>
    <cellStyle name="Normal 3 4 4 2" xfId="8812"/>
    <cellStyle name="Normal 3 4 4 2 2" xfId="22956"/>
    <cellStyle name="Normal 3 4 4 3" xfId="2524"/>
    <cellStyle name="Normal 3 4 4 3 2" xfId="16671"/>
    <cellStyle name="Normal 3 4 4 4" xfId="15099"/>
    <cellStyle name="Normal 3 4 5" xfId="3309"/>
    <cellStyle name="Normal 3 4 5 2" xfId="9597"/>
    <cellStyle name="Normal 3 4 5 2 2" xfId="23741"/>
    <cellStyle name="Normal 3 4 5 3" xfId="17456"/>
    <cellStyle name="Normal 3 4 6" xfId="4094"/>
    <cellStyle name="Normal 3 4 6 2" xfId="10382"/>
    <cellStyle name="Normal 3 4 6 2 2" xfId="24526"/>
    <cellStyle name="Normal 3 4 6 3" xfId="18241"/>
    <cellStyle name="Normal 3 4 7" xfId="4883"/>
    <cellStyle name="Normal 3 4 7 2" xfId="11171"/>
    <cellStyle name="Normal 3 4 7 2 2" xfId="25315"/>
    <cellStyle name="Normal 3 4 7 3" xfId="19030"/>
    <cellStyle name="Normal 3 4 8" xfId="5672"/>
    <cellStyle name="Normal 3 4 8 2" xfId="11957"/>
    <cellStyle name="Normal 3 4 8 2 2" xfId="26101"/>
    <cellStyle name="Normal 3 4 8 3" xfId="19816"/>
    <cellStyle name="Normal 3 4 9" xfId="6458"/>
    <cellStyle name="Normal 3 4 9 2" xfId="12743"/>
    <cellStyle name="Normal 3 4 9 2 2" xfId="26887"/>
    <cellStyle name="Normal 3 4 9 3" xfId="20602"/>
    <cellStyle name="Normal 3 5" xfId="182"/>
    <cellStyle name="Normal 3 5 10" xfId="7270"/>
    <cellStyle name="Normal 3 5 10 2" xfId="13555"/>
    <cellStyle name="Normal 3 5 10 2 2" xfId="27699"/>
    <cellStyle name="Normal 3 5 10 3" xfId="21414"/>
    <cellStyle name="Normal 3 5 11" xfId="8055"/>
    <cellStyle name="Normal 3 5 11 2" xfId="22199"/>
    <cellStyle name="Normal 3 5 12" xfId="1767"/>
    <cellStyle name="Normal 3 5 12 2" xfId="15914"/>
    <cellStyle name="Normal 3 5 13" xfId="14342"/>
    <cellStyle name="Normal 3 5 2" xfId="378"/>
    <cellStyle name="Normal 3 5 2 10" xfId="8251"/>
    <cellStyle name="Normal 3 5 2 10 2" xfId="22395"/>
    <cellStyle name="Normal 3 5 2 11" xfId="1963"/>
    <cellStyle name="Normal 3 5 2 11 2" xfId="16110"/>
    <cellStyle name="Normal 3 5 2 12" xfId="14538"/>
    <cellStyle name="Normal 3 5 2 2" xfId="775"/>
    <cellStyle name="Normal 3 5 2 2 10" xfId="2355"/>
    <cellStyle name="Normal 3 5 2 2 10 2" xfId="16502"/>
    <cellStyle name="Normal 3 5 2 2 11" xfId="14930"/>
    <cellStyle name="Normal 3 5 2 2 2" xfId="1565"/>
    <cellStyle name="Normal 3 5 2 2 2 2" xfId="9428"/>
    <cellStyle name="Normal 3 5 2 2 2 2 2" xfId="23572"/>
    <cellStyle name="Normal 3 5 2 2 2 3" xfId="3140"/>
    <cellStyle name="Normal 3 5 2 2 2 3 2" xfId="17287"/>
    <cellStyle name="Normal 3 5 2 2 2 4" xfId="15715"/>
    <cellStyle name="Normal 3 5 2 2 3" xfId="3925"/>
    <cellStyle name="Normal 3 5 2 2 3 2" xfId="10213"/>
    <cellStyle name="Normal 3 5 2 2 3 2 2" xfId="24357"/>
    <cellStyle name="Normal 3 5 2 2 3 3" xfId="18072"/>
    <cellStyle name="Normal 3 5 2 2 4" xfId="4710"/>
    <cellStyle name="Normal 3 5 2 2 4 2" xfId="10998"/>
    <cellStyle name="Normal 3 5 2 2 4 2 2" xfId="25142"/>
    <cellStyle name="Normal 3 5 2 2 4 3" xfId="18857"/>
    <cellStyle name="Normal 3 5 2 2 5" xfId="5499"/>
    <cellStyle name="Normal 3 5 2 2 5 2" xfId="11787"/>
    <cellStyle name="Normal 3 5 2 2 5 2 2" xfId="25931"/>
    <cellStyle name="Normal 3 5 2 2 5 3" xfId="19646"/>
    <cellStyle name="Normal 3 5 2 2 6" xfId="6288"/>
    <cellStyle name="Normal 3 5 2 2 6 2" xfId="12573"/>
    <cellStyle name="Normal 3 5 2 2 6 2 2" xfId="26717"/>
    <cellStyle name="Normal 3 5 2 2 6 3" xfId="20432"/>
    <cellStyle name="Normal 3 5 2 2 7" xfId="7074"/>
    <cellStyle name="Normal 3 5 2 2 7 2" xfId="13359"/>
    <cellStyle name="Normal 3 5 2 2 7 2 2" xfId="27503"/>
    <cellStyle name="Normal 3 5 2 2 7 3" xfId="21218"/>
    <cellStyle name="Normal 3 5 2 2 8" xfId="7858"/>
    <cellStyle name="Normal 3 5 2 2 8 2" xfId="14143"/>
    <cellStyle name="Normal 3 5 2 2 8 2 2" xfId="28287"/>
    <cellStyle name="Normal 3 5 2 2 8 3" xfId="22002"/>
    <cellStyle name="Normal 3 5 2 2 9" xfId="8643"/>
    <cellStyle name="Normal 3 5 2 2 9 2" xfId="22787"/>
    <cellStyle name="Normal 3 5 2 3" xfId="1173"/>
    <cellStyle name="Normal 3 5 2 3 2" xfId="9036"/>
    <cellStyle name="Normal 3 5 2 3 2 2" xfId="23180"/>
    <cellStyle name="Normal 3 5 2 3 3" xfId="2748"/>
    <cellStyle name="Normal 3 5 2 3 3 2" xfId="16895"/>
    <cellStyle name="Normal 3 5 2 3 4" xfId="15323"/>
    <cellStyle name="Normal 3 5 2 4" xfId="3533"/>
    <cellStyle name="Normal 3 5 2 4 2" xfId="9821"/>
    <cellStyle name="Normal 3 5 2 4 2 2" xfId="23965"/>
    <cellStyle name="Normal 3 5 2 4 3" xfId="17680"/>
    <cellStyle name="Normal 3 5 2 5" xfId="4318"/>
    <cellStyle name="Normal 3 5 2 5 2" xfId="10606"/>
    <cellStyle name="Normal 3 5 2 5 2 2" xfId="24750"/>
    <cellStyle name="Normal 3 5 2 5 3" xfId="18465"/>
    <cellStyle name="Normal 3 5 2 6" xfId="5107"/>
    <cellStyle name="Normal 3 5 2 6 2" xfId="11395"/>
    <cellStyle name="Normal 3 5 2 6 2 2" xfId="25539"/>
    <cellStyle name="Normal 3 5 2 6 3" xfId="19254"/>
    <cellStyle name="Normal 3 5 2 7" xfId="5896"/>
    <cellStyle name="Normal 3 5 2 7 2" xfId="12181"/>
    <cellStyle name="Normal 3 5 2 7 2 2" xfId="26325"/>
    <cellStyle name="Normal 3 5 2 7 3" xfId="20040"/>
    <cellStyle name="Normal 3 5 2 8" xfId="6682"/>
    <cellStyle name="Normal 3 5 2 8 2" xfId="12967"/>
    <cellStyle name="Normal 3 5 2 8 2 2" xfId="27111"/>
    <cellStyle name="Normal 3 5 2 8 3" xfId="20826"/>
    <cellStyle name="Normal 3 5 2 9" xfId="7466"/>
    <cellStyle name="Normal 3 5 2 9 2" xfId="13751"/>
    <cellStyle name="Normal 3 5 2 9 2 2" xfId="27895"/>
    <cellStyle name="Normal 3 5 2 9 3" xfId="21610"/>
    <cellStyle name="Normal 3 5 3" xfId="579"/>
    <cellStyle name="Normal 3 5 3 10" xfId="2159"/>
    <cellStyle name="Normal 3 5 3 10 2" xfId="16306"/>
    <cellStyle name="Normal 3 5 3 11" xfId="14734"/>
    <cellStyle name="Normal 3 5 3 2" xfId="1369"/>
    <cellStyle name="Normal 3 5 3 2 2" xfId="9232"/>
    <cellStyle name="Normal 3 5 3 2 2 2" xfId="23376"/>
    <cellStyle name="Normal 3 5 3 2 3" xfId="2944"/>
    <cellStyle name="Normal 3 5 3 2 3 2" xfId="17091"/>
    <cellStyle name="Normal 3 5 3 2 4" xfId="15519"/>
    <cellStyle name="Normal 3 5 3 3" xfId="3729"/>
    <cellStyle name="Normal 3 5 3 3 2" xfId="10017"/>
    <cellStyle name="Normal 3 5 3 3 2 2" xfId="24161"/>
    <cellStyle name="Normal 3 5 3 3 3" xfId="17876"/>
    <cellStyle name="Normal 3 5 3 4" xfId="4514"/>
    <cellStyle name="Normal 3 5 3 4 2" xfId="10802"/>
    <cellStyle name="Normal 3 5 3 4 2 2" xfId="24946"/>
    <cellStyle name="Normal 3 5 3 4 3" xfId="18661"/>
    <cellStyle name="Normal 3 5 3 5" xfId="5303"/>
    <cellStyle name="Normal 3 5 3 5 2" xfId="11591"/>
    <cellStyle name="Normal 3 5 3 5 2 2" xfId="25735"/>
    <cellStyle name="Normal 3 5 3 5 3" xfId="19450"/>
    <cellStyle name="Normal 3 5 3 6" xfId="6092"/>
    <cellStyle name="Normal 3 5 3 6 2" xfId="12377"/>
    <cellStyle name="Normal 3 5 3 6 2 2" xfId="26521"/>
    <cellStyle name="Normal 3 5 3 6 3" xfId="20236"/>
    <cellStyle name="Normal 3 5 3 7" xfId="6878"/>
    <cellStyle name="Normal 3 5 3 7 2" xfId="13163"/>
    <cellStyle name="Normal 3 5 3 7 2 2" xfId="27307"/>
    <cellStyle name="Normal 3 5 3 7 3" xfId="21022"/>
    <cellStyle name="Normal 3 5 3 8" xfId="7662"/>
    <cellStyle name="Normal 3 5 3 8 2" xfId="13947"/>
    <cellStyle name="Normal 3 5 3 8 2 2" xfId="28091"/>
    <cellStyle name="Normal 3 5 3 8 3" xfId="21806"/>
    <cellStyle name="Normal 3 5 3 9" xfId="8447"/>
    <cellStyle name="Normal 3 5 3 9 2" xfId="22591"/>
    <cellStyle name="Normal 3 5 4" xfId="977"/>
    <cellStyle name="Normal 3 5 4 2" xfId="8840"/>
    <cellStyle name="Normal 3 5 4 2 2" xfId="22984"/>
    <cellStyle name="Normal 3 5 4 3" xfId="2552"/>
    <cellStyle name="Normal 3 5 4 3 2" xfId="16699"/>
    <cellStyle name="Normal 3 5 4 4" xfId="15127"/>
    <cellStyle name="Normal 3 5 5" xfId="3337"/>
    <cellStyle name="Normal 3 5 5 2" xfId="9625"/>
    <cellStyle name="Normal 3 5 5 2 2" xfId="23769"/>
    <cellStyle name="Normal 3 5 5 3" xfId="17484"/>
    <cellStyle name="Normal 3 5 6" xfId="4122"/>
    <cellStyle name="Normal 3 5 6 2" xfId="10410"/>
    <cellStyle name="Normal 3 5 6 2 2" xfId="24554"/>
    <cellStyle name="Normal 3 5 6 3" xfId="18269"/>
    <cellStyle name="Normal 3 5 7" xfId="4911"/>
    <cellStyle name="Normal 3 5 7 2" xfId="11199"/>
    <cellStyle name="Normal 3 5 7 2 2" xfId="25343"/>
    <cellStyle name="Normal 3 5 7 3" xfId="19058"/>
    <cellStyle name="Normal 3 5 8" xfId="5700"/>
    <cellStyle name="Normal 3 5 8 2" xfId="11985"/>
    <cellStyle name="Normal 3 5 8 2 2" xfId="26129"/>
    <cellStyle name="Normal 3 5 8 3" xfId="19844"/>
    <cellStyle name="Normal 3 5 9" xfId="6486"/>
    <cellStyle name="Normal 3 5 9 2" xfId="12771"/>
    <cellStyle name="Normal 3 5 9 2 2" xfId="26915"/>
    <cellStyle name="Normal 3 5 9 3" xfId="20630"/>
    <cellStyle name="Normal 3 6" xfId="210"/>
    <cellStyle name="Normal 3 6 10" xfId="7298"/>
    <cellStyle name="Normal 3 6 10 2" xfId="13583"/>
    <cellStyle name="Normal 3 6 10 2 2" xfId="27727"/>
    <cellStyle name="Normal 3 6 10 3" xfId="21442"/>
    <cellStyle name="Normal 3 6 11" xfId="8083"/>
    <cellStyle name="Normal 3 6 11 2" xfId="22227"/>
    <cellStyle name="Normal 3 6 12" xfId="1795"/>
    <cellStyle name="Normal 3 6 12 2" xfId="15942"/>
    <cellStyle name="Normal 3 6 13" xfId="14370"/>
    <cellStyle name="Normal 3 6 2" xfId="406"/>
    <cellStyle name="Normal 3 6 2 10" xfId="8279"/>
    <cellStyle name="Normal 3 6 2 10 2" xfId="22423"/>
    <cellStyle name="Normal 3 6 2 11" xfId="1991"/>
    <cellStyle name="Normal 3 6 2 11 2" xfId="16138"/>
    <cellStyle name="Normal 3 6 2 12" xfId="14566"/>
    <cellStyle name="Normal 3 6 2 2" xfId="803"/>
    <cellStyle name="Normal 3 6 2 2 10" xfId="2383"/>
    <cellStyle name="Normal 3 6 2 2 10 2" xfId="16530"/>
    <cellStyle name="Normal 3 6 2 2 11" xfId="14958"/>
    <cellStyle name="Normal 3 6 2 2 2" xfId="1593"/>
    <cellStyle name="Normal 3 6 2 2 2 2" xfId="9456"/>
    <cellStyle name="Normal 3 6 2 2 2 2 2" xfId="23600"/>
    <cellStyle name="Normal 3 6 2 2 2 3" xfId="3168"/>
    <cellStyle name="Normal 3 6 2 2 2 3 2" xfId="17315"/>
    <cellStyle name="Normal 3 6 2 2 2 4" xfId="15743"/>
    <cellStyle name="Normal 3 6 2 2 3" xfId="3953"/>
    <cellStyle name="Normal 3 6 2 2 3 2" xfId="10241"/>
    <cellStyle name="Normal 3 6 2 2 3 2 2" xfId="24385"/>
    <cellStyle name="Normal 3 6 2 2 3 3" xfId="18100"/>
    <cellStyle name="Normal 3 6 2 2 4" xfId="4738"/>
    <cellStyle name="Normal 3 6 2 2 4 2" xfId="11026"/>
    <cellStyle name="Normal 3 6 2 2 4 2 2" xfId="25170"/>
    <cellStyle name="Normal 3 6 2 2 4 3" xfId="18885"/>
    <cellStyle name="Normal 3 6 2 2 5" xfId="5527"/>
    <cellStyle name="Normal 3 6 2 2 5 2" xfId="11815"/>
    <cellStyle name="Normal 3 6 2 2 5 2 2" xfId="25959"/>
    <cellStyle name="Normal 3 6 2 2 5 3" xfId="19674"/>
    <cellStyle name="Normal 3 6 2 2 6" xfId="6316"/>
    <cellStyle name="Normal 3 6 2 2 6 2" xfId="12601"/>
    <cellStyle name="Normal 3 6 2 2 6 2 2" xfId="26745"/>
    <cellStyle name="Normal 3 6 2 2 6 3" xfId="20460"/>
    <cellStyle name="Normal 3 6 2 2 7" xfId="7102"/>
    <cellStyle name="Normal 3 6 2 2 7 2" xfId="13387"/>
    <cellStyle name="Normal 3 6 2 2 7 2 2" xfId="27531"/>
    <cellStyle name="Normal 3 6 2 2 7 3" xfId="21246"/>
    <cellStyle name="Normal 3 6 2 2 8" xfId="7886"/>
    <cellStyle name="Normal 3 6 2 2 8 2" xfId="14171"/>
    <cellStyle name="Normal 3 6 2 2 8 2 2" xfId="28315"/>
    <cellStyle name="Normal 3 6 2 2 8 3" xfId="22030"/>
    <cellStyle name="Normal 3 6 2 2 9" xfId="8671"/>
    <cellStyle name="Normal 3 6 2 2 9 2" xfId="22815"/>
    <cellStyle name="Normal 3 6 2 3" xfId="1201"/>
    <cellStyle name="Normal 3 6 2 3 2" xfId="9064"/>
    <cellStyle name="Normal 3 6 2 3 2 2" xfId="23208"/>
    <cellStyle name="Normal 3 6 2 3 3" xfId="2776"/>
    <cellStyle name="Normal 3 6 2 3 3 2" xfId="16923"/>
    <cellStyle name="Normal 3 6 2 3 4" xfId="15351"/>
    <cellStyle name="Normal 3 6 2 4" xfId="3561"/>
    <cellStyle name="Normal 3 6 2 4 2" xfId="9849"/>
    <cellStyle name="Normal 3 6 2 4 2 2" xfId="23993"/>
    <cellStyle name="Normal 3 6 2 4 3" xfId="17708"/>
    <cellStyle name="Normal 3 6 2 5" xfId="4346"/>
    <cellStyle name="Normal 3 6 2 5 2" xfId="10634"/>
    <cellStyle name="Normal 3 6 2 5 2 2" xfId="24778"/>
    <cellStyle name="Normal 3 6 2 5 3" xfId="18493"/>
    <cellStyle name="Normal 3 6 2 6" xfId="5135"/>
    <cellStyle name="Normal 3 6 2 6 2" xfId="11423"/>
    <cellStyle name="Normal 3 6 2 6 2 2" xfId="25567"/>
    <cellStyle name="Normal 3 6 2 6 3" xfId="19282"/>
    <cellStyle name="Normal 3 6 2 7" xfId="5924"/>
    <cellStyle name="Normal 3 6 2 7 2" xfId="12209"/>
    <cellStyle name="Normal 3 6 2 7 2 2" xfId="26353"/>
    <cellStyle name="Normal 3 6 2 7 3" xfId="20068"/>
    <cellStyle name="Normal 3 6 2 8" xfId="6710"/>
    <cellStyle name="Normal 3 6 2 8 2" xfId="12995"/>
    <cellStyle name="Normal 3 6 2 8 2 2" xfId="27139"/>
    <cellStyle name="Normal 3 6 2 8 3" xfId="20854"/>
    <cellStyle name="Normal 3 6 2 9" xfId="7494"/>
    <cellStyle name="Normal 3 6 2 9 2" xfId="13779"/>
    <cellStyle name="Normal 3 6 2 9 2 2" xfId="27923"/>
    <cellStyle name="Normal 3 6 2 9 3" xfId="21638"/>
    <cellStyle name="Normal 3 6 3" xfId="607"/>
    <cellStyle name="Normal 3 6 3 10" xfId="2187"/>
    <cellStyle name="Normal 3 6 3 10 2" xfId="16334"/>
    <cellStyle name="Normal 3 6 3 11" xfId="14762"/>
    <cellStyle name="Normal 3 6 3 2" xfId="1397"/>
    <cellStyle name="Normal 3 6 3 2 2" xfId="9260"/>
    <cellStyle name="Normal 3 6 3 2 2 2" xfId="23404"/>
    <cellStyle name="Normal 3 6 3 2 3" xfId="2972"/>
    <cellStyle name="Normal 3 6 3 2 3 2" xfId="17119"/>
    <cellStyle name="Normal 3 6 3 2 4" xfId="15547"/>
    <cellStyle name="Normal 3 6 3 3" xfId="3757"/>
    <cellStyle name="Normal 3 6 3 3 2" xfId="10045"/>
    <cellStyle name="Normal 3 6 3 3 2 2" xfId="24189"/>
    <cellStyle name="Normal 3 6 3 3 3" xfId="17904"/>
    <cellStyle name="Normal 3 6 3 4" xfId="4542"/>
    <cellStyle name="Normal 3 6 3 4 2" xfId="10830"/>
    <cellStyle name="Normal 3 6 3 4 2 2" xfId="24974"/>
    <cellStyle name="Normal 3 6 3 4 3" xfId="18689"/>
    <cellStyle name="Normal 3 6 3 5" xfId="5331"/>
    <cellStyle name="Normal 3 6 3 5 2" xfId="11619"/>
    <cellStyle name="Normal 3 6 3 5 2 2" xfId="25763"/>
    <cellStyle name="Normal 3 6 3 5 3" xfId="19478"/>
    <cellStyle name="Normal 3 6 3 6" xfId="6120"/>
    <cellStyle name="Normal 3 6 3 6 2" xfId="12405"/>
    <cellStyle name="Normal 3 6 3 6 2 2" xfId="26549"/>
    <cellStyle name="Normal 3 6 3 6 3" xfId="20264"/>
    <cellStyle name="Normal 3 6 3 7" xfId="6906"/>
    <cellStyle name="Normal 3 6 3 7 2" xfId="13191"/>
    <cellStyle name="Normal 3 6 3 7 2 2" xfId="27335"/>
    <cellStyle name="Normal 3 6 3 7 3" xfId="21050"/>
    <cellStyle name="Normal 3 6 3 8" xfId="7690"/>
    <cellStyle name="Normal 3 6 3 8 2" xfId="13975"/>
    <cellStyle name="Normal 3 6 3 8 2 2" xfId="28119"/>
    <cellStyle name="Normal 3 6 3 8 3" xfId="21834"/>
    <cellStyle name="Normal 3 6 3 9" xfId="8475"/>
    <cellStyle name="Normal 3 6 3 9 2" xfId="22619"/>
    <cellStyle name="Normal 3 6 4" xfId="1005"/>
    <cellStyle name="Normal 3 6 4 2" xfId="8868"/>
    <cellStyle name="Normal 3 6 4 2 2" xfId="23012"/>
    <cellStyle name="Normal 3 6 4 3" xfId="2580"/>
    <cellStyle name="Normal 3 6 4 3 2" xfId="16727"/>
    <cellStyle name="Normal 3 6 4 4" xfId="15155"/>
    <cellStyle name="Normal 3 6 5" xfId="3365"/>
    <cellStyle name="Normal 3 6 5 2" xfId="9653"/>
    <cellStyle name="Normal 3 6 5 2 2" xfId="23797"/>
    <cellStyle name="Normal 3 6 5 3" xfId="17512"/>
    <cellStyle name="Normal 3 6 6" xfId="4150"/>
    <cellStyle name="Normal 3 6 6 2" xfId="10438"/>
    <cellStyle name="Normal 3 6 6 2 2" xfId="24582"/>
    <cellStyle name="Normal 3 6 6 3" xfId="18297"/>
    <cellStyle name="Normal 3 6 7" xfId="4939"/>
    <cellStyle name="Normal 3 6 7 2" xfId="11227"/>
    <cellStyle name="Normal 3 6 7 2 2" xfId="25371"/>
    <cellStyle name="Normal 3 6 7 3" xfId="19086"/>
    <cellStyle name="Normal 3 6 8" xfId="5728"/>
    <cellStyle name="Normal 3 6 8 2" xfId="12013"/>
    <cellStyle name="Normal 3 6 8 2 2" xfId="26157"/>
    <cellStyle name="Normal 3 6 8 3" xfId="19872"/>
    <cellStyle name="Normal 3 6 9" xfId="6514"/>
    <cellStyle name="Normal 3 6 9 2" xfId="12799"/>
    <cellStyle name="Normal 3 6 9 2 2" xfId="26943"/>
    <cellStyle name="Normal 3 6 9 3" xfId="20658"/>
    <cellStyle name="Normal 3 7" xfId="238"/>
    <cellStyle name="Normal 3 7 10" xfId="7326"/>
    <cellStyle name="Normal 3 7 10 2" xfId="13611"/>
    <cellStyle name="Normal 3 7 10 2 2" xfId="27755"/>
    <cellStyle name="Normal 3 7 10 3" xfId="21470"/>
    <cellStyle name="Normal 3 7 11" xfId="8111"/>
    <cellStyle name="Normal 3 7 11 2" xfId="22255"/>
    <cellStyle name="Normal 3 7 12" xfId="1823"/>
    <cellStyle name="Normal 3 7 12 2" xfId="15970"/>
    <cellStyle name="Normal 3 7 13" xfId="14398"/>
    <cellStyle name="Normal 3 7 2" xfId="434"/>
    <cellStyle name="Normal 3 7 2 10" xfId="8307"/>
    <cellStyle name="Normal 3 7 2 10 2" xfId="22451"/>
    <cellStyle name="Normal 3 7 2 11" xfId="2019"/>
    <cellStyle name="Normal 3 7 2 11 2" xfId="16166"/>
    <cellStyle name="Normal 3 7 2 12" xfId="14594"/>
    <cellStyle name="Normal 3 7 2 2" xfId="831"/>
    <cellStyle name="Normal 3 7 2 2 10" xfId="2411"/>
    <cellStyle name="Normal 3 7 2 2 10 2" xfId="16558"/>
    <cellStyle name="Normal 3 7 2 2 11" xfId="14986"/>
    <cellStyle name="Normal 3 7 2 2 2" xfId="1621"/>
    <cellStyle name="Normal 3 7 2 2 2 2" xfId="9484"/>
    <cellStyle name="Normal 3 7 2 2 2 2 2" xfId="23628"/>
    <cellStyle name="Normal 3 7 2 2 2 3" xfId="3196"/>
    <cellStyle name="Normal 3 7 2 2 2 3 2" xfId="17343"/>
    <cellStyle name="Normal 3 7 2 2 2 4" xfId="15771"/>
    <cellStyle name="Normal 3 7 2 2 3" xfId="3981"/>
    <cellStyle name="Normal 3 7 2 2 3 2" xfId="10269"/>
    <cellStyle name="Normal 3 7 2 2 3 2 2" xfId="24413"/>
    <cellStyle name="Normal 3 7 2 2 3 3" xfId="18128"/>
    <cellStyle name="Normal 3 7 2 2 4" xfId="4766"/>
    <cellStyle name="Normal 3 7 2 2 4 2" xfId="11054"/>
    <cellStyle name="Normal 3 7 2 2 4 2 2" xfId="25198"/>
    <cellStyle name="Normal 3 7 2 2 4 3" xfId="18913"/>
    <cellStyle name="Normal 3 7 2 2 5" xfId="5555"/>
    <cellStyle name="Normal 3 7 2 2 5 2" xfId="11843"/>
    <cellStyle name="Normal 3 7 2 2 5 2 2" xfId="25987"/>
    <cellStyle name="Normal 3 7 2 2 5 3" xfId="19702"/>
    <cellStyle name="Normal 3 7 2 2 6" xfId="6344"/>
    <cellStyle name="Normal 3 7 2 2 6 2" xfId="12629"/>
    <cellStyle name="Normal 3 7 2 2 6 2 2" xfId="26773"/>
    <cellStyle name="Normal 3 7 2 2 6 3" xfId="20488"/>
    <cellStyle name="Normal 3 7 2 2 7" xfId="7130"/>
    <cellStyle name="Normal 3 7 2 2 7 2" xfId="13415"/>
    <cellStyle name="Normal 3 7 2 2 7 2 2" xfId="27559"/>
    <cellStyle name="Normal 3 7 2 2 7 3" xfId="21274"/>
    <cellStyle name="Normal 3 7 2 2 8" xfId="7914"/>
    <cellStyle name="Normal 3 7 2 2 8 2" xfId="14199"/>
    <cellStyle name="Normal 3 7 2 2 8 2 2" xfId="28343"/>
    <cellStyle name="Normal 3 7 2 2 8 3" xfId="22058"/>
    <cellStyle name="Normal 3 7 2 2 9" xfId="8699"/>
    <cellStyle name="Normal 3 7 2 2 9 2" xfId="22843"/>
    <cellStyle name="Normal 3 7 2 3" xfId="1229"/>
    <cellStyle name="Normal 3 7 2 3 2" xfId="9092"/>
    <cellStyle name="Normal 3 7 2 3 2 2" xfId="23236"/>
    <cellStyle name="Normal 3 7 2 3 3" xfId="2804"/>
    <cellStyle name="Normal 3 7 2 3 3 2" xfId="16951"/>
    <cellStyle name="Normal 3 7 2 3 4" xfId="15379"/>
    <cellStyle name="Normal 3 7 2 4" xfId="3589"/>
    <cellStyle name="Normal 3 7 2 4 2" xfId="9877"/>
    <cellStyle name="Normal 3 7 2 4 2 2" xfId="24021"/>
    <cellStyle name="Normal 3 7 2 4 3" xfId="17736"/>
    <cellStyle name="Normal 3 7 2 5" xfId="4374"/>
    <cellStyle name="Normal 3 7 2 5 2" xfId="10662"/>
    <cellStyle name="Normal 3 7 2 5 2 2" xfId="24806"/>
    <cellStyle name="Normal 3 7 2 5 3" xfId="18521"/>
    <cellStyle name="Normal 3 7 2 6" xfId="5163"/>
    <cellStyle name="Normal 3 7 2 6 2" xfId="11451"/>
    <cellStyle name="Normal 3 7 2 6 2 2" xfId="25595"/>
    <cellStyle name="Normal 3 7 2 6 3" xfId="19310"/>
    <cellStyle name="Normal 3 7 2 7" xfId="5952"/>
    <cellStyle name="Normal 3 7 2 7 2" xfId="12237"/>
    <cellStyle name="Normal 3 7 2 7 2 2" xfId="26381"/>
    <cellStyle name="Normal 3 7 2 7 3" xfId="20096"/>
    <cellStyle name="Normal 3 7 2 8" xfId="6738"/>
    <cellStyle name="Normal 3 7 2 8 2" xfId="13023"/>
    <cellStyle name="Normal 3 7 2 8 2 2" xfId="27167"/>
    <cellStyle name="Normal 3 7 2 8 3" xfId="20882"/>
    <cellStyle name="Normal 3 7 2 9" xfId="7522"/>
    <cellStyle name="Normal 3 7 2 9 2" xfId="13807"/>
    <cellStyle name="Normal 3 7 2 9 2 2" xfId="27951"/>
    <cellStyle name="Normal 3 7 2 9 3" xfId="21666"/>
    <cellStyle name="Normal 3 7 3" xfId="635"/>
    <cellStyle name="Normal 3 7 3 10" xfId="2215"/>
    <cellStyle name="Normal 3 7 3 10 2" xfId="16362"/>
    <cellStyle name="Normal 3 7 3 11" xfId="14790"/>
    <cellStyle name="Normal 3 7 3 2" xfId="1425"/>
    <cellStyle name="Normal 3 7 3 2 2" xfId="9288"/>
    <cellStyle name="Normal 3 7 3 2 2 2" xfId="23432"/>
    <cellStyle name="Normal 3 7 3 2 3" xfId="3000"/>
    <cellStyle name="Normal 3 7 3 2 3 2" xfId="17147"/>
    <cellStyle name="Normal 3 7 3 2 4" xfId="15575"/>
    <cellStyle name="Normal 3 7 3 3" xfId="3785"/>
    <cellStyle name="Normal 3 7 3 3 2" xfId="10073"/>
    <cellStyle name="Normal 3 7 3 3 2 2" xfId="24217"/>
    <cellStyle name="Normal 3 7 3 3 3" xfId="17932"/>
    <cellStyle name="Normal 3 7 3 4" xfId="4570"/>
    <cellStyle name="Normal 3 7 3 4 2" xfId="10858"/>
    <cellStyle name="Normal 3 7 3 4 2 2" xfId="25002"/>
    <cellStyle name="Normal 3 7 3 4 3" xfId="18717"/>
    <cellStyle name="Normal 3 7 3 5" xfId="5359"/>
    <cellStyle name="Normal 3 7 3 5 2" xfId="11647"/>
    <cellStyle name="Normal 3 7 3 5 2 2" xfId="25791"/>
    <cellStyle name="Normal 3 7 3 5 3" xfId="19506"/>
    <cellStyle name="Normal 3 7 3 6" xfId="6148"/>
    <cellStyle name="Normal 3 7 3 6 2" xfId="12433"/>
    <cellStyle name="Normal 3 7 3 6 2 2" xfId="26577"/>
    <cellStyle name="Normal 3 7 3 6 3" xfId="20292"/>
    <cellStyle name="Normal 3 7 3 7" xfId="6934"/>
    <cellStyle name="Normal 3 7 3 7 2" xfId="13219"/>
    <cellStyle name="Normal 3 7 3 7 2 2" xfId="27363"/>
    <cellStyle name="Normal 3 7 3 7 3" xfId="21078"/>
    <cellStyle name="Normal 3 7 3 8" xfId="7718"/>
    <cellStyle name="Normal 3 7 3 8 2" xfId="14003"/>
    <cellStyle name="Normal 3 7 3 8 2 2" xfId="28147"/>
    <cellStyle name="Normal 3 7 3 8 3" xfId="21862"/>
    <cellStyle name="Normal 3 7 3 9" xfId="8503"/>
    <cellStyle name="Normal 3 7 3 9 2" xfId="22647"/>
    <cellStyle name="Normal 3 7 4" xfId="1033"/>
    <cellStyle name="Normal 3 7 4 2" xfId="8896"/>
    <cellStyle name="Normal 3 7 4 2 2" xfId="23040"/>
    <cellStyle name="Normal 3 7 4 3" xfId="2608"/>
    <cellStyle name="Normal 3 7 4 3 2" xfId="16755"/>
    <cellStyle name="Normal 3 7 4 4" xfId="15183"/>
    <cellStyle name="Normal 3 7 5" xfId="3393"/>
    <cellStyle name="Normal 3 7 5 2" xfId="9681"/>
    <cellStyle name="Normal 3 7 5 2 2" xfId="23825"/>
    <cellStyle name="Normal 3 7 5 3" xfId="17540"/>
    <cellStyle name="Normal 3 7 6" xfId="4178"/>
    <cellStyle name="Normal 3 7 6 2" xfId="10466"/>
    <cellStyle name="Normal 3 7 6 2 2" xfId="24610"/>
    <cellStyle name="Normal 3 7 6 3" xfId="18325"/>
    <cellStyle name="Normal 3 7 7" xfId="4967"/>
    <cellStyle name="Normal 3 7 7 2" xfId="11255"/>
    <cellStyle name="Normal 3 7 7 2 2" xfId="25399"/>
    <cellStyle name="Normal 3 7 7 3" xfId="19114"/>
    <cellStyle name="Normal 3 7 8" xfId="5756"/>
    <cellStyle name="Normal 3 7 8 2" xfId="12041"/>
    <cellStyle name="Normal 3 7 8 2 2" xfId="26185"/>
    <cellStyle name="Normal 3 7 8 3" xfId="19900"/>
    <cellStyle name="Normal 3 7 9" xfId="6542"/>
    <cellStyle name="Normal 3 7 9 2" xfId="12827"/>
    <cellStyle name="Normal 3 7 9 2 2" xfId="26971"/>
    <cellStyle name="Normal 3 7 9 3" xfId="20686"/>
    <cellStyle name="Normal 3 8" xfId="266"/>
    <cellStyle name="Normal 3 8 10" xfId="7354"/>
    <cellStyle name="Normal 3 8 10 2" xfId="13639"/>
    <cellStyle name="Normal 3 8 10 2 2" xfId="27783"/>
    <cellStyle name="Normal 3 8 10 3" xfId="21498"/>
    <cellStyle name="Normal 3 8 11" xfId="8139"/>
    <cellStyle name="Normal 3 8 11 2" xfId="22283"/>
    <cellStyle name="Normal 3 8 12" xfId="1851"/>
    <cellStyle name="Normal 3 8 12 2" xfId="15998"/>
    <cellStyle name="Normal 3 8 13" xfId="14426"/>
    <cellStyle name="Normal 3 8 2" xfId="462"/>
    <cellStyle name="Normal 3 8 2 10" xfId="8335"/>
    <cellStyle name="Normal 3 8 2 10 2" xfId="22479"/>
    <cellStyle name="Normal 3 8 2 11" xfId="2047"/>
    <cellStyle name="Normal 3 8 2 11 2" xfId="16194"/>
    <cellStyle name="Normal 3 8 2 12" xfId="14622"/>
    <cellStyle name="Normal 3 8 2 2" xfId="859"/>
    <cellStyle name="Normal 3 8 2 2 10" xfId="2439"/>
    <cellStyle name="Normal 3 8 2 2 10 2" xfId="16586"/>
    <cellStyle name="Normal 3 8 2 2 11" xfId="15014"/>
    <cellStyle name="Normal 3 8 2 2 2" xfId="1649"/>
    <cellStyle name="Normal 3 8 2 2 2 2" xfId="9512"/>
    <cellStyle name="Normal 3 8 2 2 2 2 2" xfId="23656"/>
    <cellStyle name="Normal 3 8 2 2 2 3" xfId="3224"/>
    <cellStyle name="Normal 3 8 2 2 2 3 2" xfId="17371"/>
    <cellStyle name="Normal 3 8 2 2 2 4" xfId="15799"/>
    <cellStyle name="Normal 3 8 2 2 3" xfId="4009"/>
    <cellStyle name="Normal 3 8 2 2 3 2" xfId="10297"/>
    <cellStyle name="Normal 3 8 2 2 3 2 2" xfId="24441"/>
    <cellStyle name="Normal 3 8 2 2 3 3" xfId="18156"/>
    <cellStyle name="Normal 3 8 2 2 4" xfId="4794"/>
    <cellStyle name="Normal 3 8 2 2 4 2" xfId="11082"/>
    <cellStyle name="Normal 3 8 2 2 4 2 2" xfId="25226"/>
    <cellStyle name="Normal 3 8 2 2 4 3" xfId="18941"/>
    <cellStyle name="Normal 3 8 2 2 5" xfId="5583"/>
    <cellStyle name="Normal 3 8 2 2 5 2" xfId="11871"/>
    <cellStyle name="Normal 3 8 2 2 5 2 2" xfId="26015"/>
    <cellStyle name="Normal 3 8 2 2 5 3" xfId="19730"/>
    <cellStyle name="Normal 3 8 2 2 6" xfId="6372"/>
    <cellStyle name="Normal 3 8 2 2 6 2" xfId="12657"/>
    <cellStyle name="Normal 3 8 2 2 6 2 2" xfId="26801"/>
    <cellStyle name="Normal 3 8 2 2 6 3" xfId="20516"/>
    <cellStyle name="Normal 3 8 2 2 7" xfId="7158"/>
    <cellStyle name="Normal 3 8 2 2 7 2" xfId="13443"/>
    <cellStyle name="Normal 3 8 2 2 7 2 2" xfId="27587"/>
    <cellStyle name="Normal 3 8 2 2 7 3" xfId="21302"/>
    <cellStyle name="Normal 3 8 2 2 8" xfId="7942"/>
    <cellStyle name="Normal 3 8 2 2 8 2" xfId="14227"/>
    <cellStyle name="Normal 3 8 2 2 8 2 2" xfId="28371"/>
    <cellStyle name="Normal 3 8 2 2 8 3" xfId="22086"/>
    <cellStyle name="Normal 3 8 2 2 9" xfId="8727"/>
    <cellStyle name="Normal 3 8 2 2 9 2" xfId="22871"/>
    <cellStyle name="Normal 3 8 2 3" xfId="1257"/>
    <cellStyle name="Normal 3 8 2 3 2" xfId="9120"/>
    <cellStyle name="Normal 3 8 2 3 2 2" xfId="23264"/>
    <cellStyle name="Normal 3 8 2 3 3" xfId="2832"/>
    <cellStyle name="Normal 3 8 2 3 3 2" xfId="16979"/>
    <cellStyle name="Normal 3 8 2 3 4" xfId="15407"/>
    <cellStyle name="Normal 3 8 2 4" xfId="3617"/>
    <cellStyle name="Normal 3 8 2 4 2" xfId="9905"/>
    <cellStyle name="Normal 3 8 2 4 2 2" xfId="24049"/>
    <cellStyle name="Normal 3 8 2 4 3" xfId="17764"/>
    <cellStyle name="Normal 3 8 2 5" xfId="4402"/>
    <cellStyle name="Normal 3 8 2 5 2" xfId="10690"/>
    <cellStyle name="Normal 3 8 2 5 2 2" xfId="24834"/>
    <cellStyle name="Normal 3 8 2 5 3" xfId="18549"/>
    <cellStyle name="Normal 3 8 2 6" xfId="5191"/>
    <cellStyle name="Normal 3 8 2 6 2" xfId="11479"/>
    <cellStyle name="Normal 3 8 2 6 2 2" xfId="25623"/>
    <cellStyle name="Normal 3 8 2 6 3" xfId="19338"/>
    <cellStyle name="Normal 3 8 2 7" xfId="5980"/>
    <cellStyle name="Normal 3 8 2 7 2" xfId="12265"/>
    <cellStyle name="Normal 3 8 2 7 2 2" xfId="26409"/>
    <cellStyle name="Normal 3 8 2 7 3" xfId="20124"/>
    <cellStyle name="Normal 3 8 2 8" xfId="6766"/>
    <cellStyle name="Normal 3 8 2 8 2" xfId="13051"/>
    <cellStyle name="Normal 3 8 2 8 2 2" xfId="27195"/>
    <cellStyle name="Normal 3 8 2 8 3" xfId="20910"/>
    <cellStyle name="Normal 3 8 2 9" xfId="7550"/>
    <cellStyle name="Normal 3 8 2 9 2" xfId="13835"/>
    <cellStyle name="Normal 3 8 2 9 2 2" xfId="27979"/>
    <cellStyle name="Normal 3 8 2 9 3" xfId="21694"/>
    <cellStyle name="Normal 3 8 3" xfId="663"/>
    <cellStyle name="Normal 3 8 3 10" xfId="2243"/>
    <cellStyle name="Normal 3 8 3 10 2" xfId="16390"/>
    <cellStyle name="Normal 3 8 3 11" xfId="14818"/>
    <cellStyle name="Normal 3 8 3 2" xfId="1453"/>
    <cellStyle name="Normal 3 8 3 2 2" xfId="9316"/>
    <cellStyle name="Normal 3 8 3 2 2 2" xfId="23460"/>
    <cellStyle name="Normal 3 8 3 2 3" xfId="3028"/>
    <cellStyle name="Normal 3 8 3 2 3 2" xfId="17175"/>
    <cellStyle name="Normal 3 8 3 2 4" xfId="15603"/>
    <cellStyle name="Normal 3 8 3 3" xfId="3813"/>
    <cellStyle name="Normal 3 8 3 3 2" xfId="10101"/>
    <cellStyle name="Normal 3 8 3 3 2 2" xfId="24245"/>
    <cellStyle name="Normal 3 8 3 3 3" xfId="17960"/>
    <cellStyle name="Normal 3 8 3 4" xfId="4598"/>
    <cellStyle name="Normal 3 8 3 4 2" xfId="10886"/>
    <cellStyle name="Normal 3 8 3 4 2 2" xfId="25030"/>
    <cellStyle name="Normal 3 8 3 4 3" xfId="18745"/>
    <cellStyle name="Normal 3 8 3 5" xfId="5387"/>
    <cellStyle name="Normal 3 8 3 5 2" xfId="11675"/>
    <cellStyle name="Normal 3 8 3 5 2 2" xfId="25819"/>
    <cellStyle name="Normal 3 8 3 5 3" xfId="19534"/>
    <cellStyle name="Normal 3 8 3 6" xfId="6176"/>
    <cellStyle name="Normal 3 8 3 6 2" xfId="12461"/>
    <cellStyle name="Normal 3 8 3 6 2 2" xfId="26605"/>
    <cellStyle name="Normal 3 8 3 6 3" xfId="20320"/>
    <cellStyle name="Normal 3 8 3 7" xfId="6962"/>
    <cellStyle name="Normal 3 8 3 7 2" xfId="13247"/>
    <cellStyle name="Normal 3 8 3 7 2 2" xfId="27391"/>
    <cellStyle name="Normal 3 8 3 7 3" xfId="21106"/>
    <cellStyle name="Normal 3 8 3 8" xfId="7746"/>
    <cellStyle name="Normal 3 8 3 8 2" xfId="14031"/>
    <cellStyle name="Normal 3 8 3 8 2 2" xfId="28175"/>
    <cellStyle name="Normal 3 8 3 8 3" xfId="21890"/>
    <cellStyle name="Normal 3 8 3 9" xfId="8531"/>
    <cellStyle name="Normal 3 8 3 9 2" xfId="22675"/>
    <cellStyle name="Normal 3 8 4" xfId="1061"/>
    <cellStyle name="Normal 3 8 4 2" xfId="8924"/>
    <cellStyle name="Normal 3 8 4 2 2" xfId="23068"/>
    <cellStyle name="Normal 3 8 4 3" xfId="2636"/>
    <cellStyle name="Normal 3 8 4 3 2" xfId="16783"/>
    <cellStyle name="Normal 3 8 4 4" xfId="15211"/>
    <cellStyle name="Normal 3 8 5" xfId="3421"/>
    <cellStyle name="Normal 3 8 5 2" xfId="9709"/>
    <cellStyle name="Normal 3 8 5 2 2" xfId="23853"/>
    <cellStyle name="Normal 3 8 5 3" xfId="17568"/>
    <cellStyle name="Normal 3 8 6" xfId="4206"/>
    <cellStyle name="Normal 3 8 6 2" xfId="10494"/>
    <cellStyle name="Normal 3 8 6 2 2" xfId="24638"/>
    <cellStyle name="Normal 3 8 6 3" xfId="18353"/>
    <cellStyle name="Normal 3 8 7" xfId="4995"/>
    <cellStyle name="Normal 3 8 7 2" xfId="11283"/>
    <cellStyle name="Normal 3 8 7 2 2" xfId="25427"/>
    <cellStyle name="Normal 3 8 7 3" xfId="19142"/>
    <cellStyle name="Normal 3 8 8" xfId="5784"/>
    <cellStyle name="Normal 3 8 8 2" xfId="12069"/>
    <cellStyle name="Normal 3 8 8 2 2" xfId="26213"/>
    <cellStyle name="Normal 3 8 8 3" xfId="19928"/>
    <cellStyle name="Normal 3 8 9" xfId="6570"/>
    <cellStyle name="Normal 3 8 9 2" xfId="12855"/>
    <cellStyle name="Normal 3 8 9 2 2" xfId="26999"/>
    <cellStyle name="Normal 3 8 9 3" xfId="20714"/>
    <cellStyle name="Normal 3 9" xfId="294"/>
    <cellStyle name="Normal 3 9 10" xfId="8167"/>
    <cellStyle name="Normal 3 9 10 2" xfId="22311"/>
    <cellStyle name="Normal 3 9 11" xfId="1879"/>
    <cellStyle name="Normal 3 9 11 2" xfId="16026"/>
    <cellStyle name="Normal 3 9 12" xfId="14454"/>
    <cellStyle name="Normal 3 9 2" xfId="691"/>
    <cellStyle name="Normal 3 9 2 10" xfId="2271"/>
    <cellStyle name="Normal 3 9 2 10 2" xfId="16418"/>
    <cellStyle name="Normal 3 9 2 11" xfId="14846"/>
    <cellStyle name="Normal 3 9 2 2" xfId="1481"/>
    <cellStyle name="Normal 3 9 2 2 2" xfId="9344"/>
    <cellStyle name="Normal 3 9 2 2 2 2" xfId="23488"/>
    <cellStyle name="Normal 3 9 2 2 3" xfId="3056"/>
    <cellStyle name="Normal 3 9 2 2 3 2" xfId="17203"/>
    <cellStyle name="Normal 3 9 2 2 4" xfId="15631"/>
    <cellStyle name="Normal 3 9 2 3" xfId="3841"/>
    <cellStyle name="Normal 3 9 2 3 2" xfId="10129"/>
    <cellStyle name="Normal 3 9 2 3 2 2" xfId="24273"/>
    <cellStyle name="Normal 3 9 2 3 3" xfId="17988"/>
    <cellStyle name="Normal 3 9 2 4" xfId="4626"/>
    <cellStyle name="Normal 3 9 2 4 2" xfId="10914"/>
    <cellStyle name="Normal 3 9 2 4 2 2" xfId="25058"/>
    <cellStyle name="Normal 3 9 2 4 3" xfId="18773"/>
    <cellStyle name="Normal 3 9 2 5" xfId="5415"/>
    <cellStyle name="Normal 3 9 2 5 2" xfId="11703"/>
    <cellStyle name="Normal 3 9 2 5 2 2" xfId="25847"/>
    <cellStyle name="Normal 3 9 2 5 3" xfId="19562"/>
    <cellStyle name="Normal 3 9 2 6" xfId="6204"/>
    <cellStyle name="Normal 3 9 2 6 2" xfId="12489"/>
    <cellStyle name="Normal 3 9 2 6 2 2" xfId="26633"/>
    <cellStyle name="Normal 3 9 2 6 3" xfId="20348"/>
    <cellStyle name="Normal 3 9 2 7" xfId="6990"/>
    <cellStyle name="Normal 3 9 2 7 2" xfId="13275"/>
    <cellStyle name="Normal 3 9 2 7 2 2" xfId="27419"/>
    <cellStyle name="Normal 3 9 2 7 3" xfId="21134"/>
    <cellStyle name="Normal 3 9 2 8" xfId="7774"/>
    <cellStyle name="Normal 3 9 2 8 2" xfId="14059"/>
    <cellStyle name="Normal 3 9 2 8 2 2" xfId="28203"/>
    <cellStyle name="Normal 3 9 2 8 3" xfId="21918"/>
    <cellStyle name="Normal 3 9 2 9" xfId="8559"/>
    <cellStyle name="Normal 3 9 2 9 2" xfId="22703"/>
    <cellStyle name="Normal 3 9 3" xfId="1089"/>
    <cellStyle name="Normal 3 9 3 2" xfId="8952"/>
    <cellStyle name="Normal 3 9 3 2 2" xfId="23096"/>
    <cellStyle name="Normal 3 9 3 3" xfId="2664"/>
    <cellStyle name="Normal 3 9 3 3 2" xfId="16811"/>
    <cellStyle name="Normal 3 9 3 4" xfId="15239"/>
    <cellStyle name="Normal 3 9 4" xfId="3449"/>
    <cellStyle name="Normal 3 9 4 2" xfId="9737"/>
    <cellStyle name="Normal 3 9 4 2 2" xfId="23881"/>
    <cellStyle name="Normal 3 9 4 3" xfId="17596"/>
    <cellStyle name="Normal 3 9 5" xfId="4234"/>
    <cellStyle name="Normal 3 9 5 2" xfId="10522"/>
    <cellStyle name="Normal 3 9 5 2 2" xfId="24666"/>
    <cellStyle name="Normal 3 9 5 3" xfId="18381"/>
    <cellStyle name="Normal 3 9 6" xfId="5023"/>
    <cellStyle name="Normal 3 9 6 2" xfId="11311"/>
    <cellStyle name="Normal 3 9 6 2 2" xfId="25455"/>
    <cellStyle name="Normal 3 9 6 3" xfId="19170"/>
    <cellStyle name="Normal 3 9 7" xfId="5812"/>
    <cellStyle name="Normal 3 9 7 2" xfId="12097"/>
    <cellStyle name="Normal 3 9 7 2 2" xfId="26241"/>
    <cellStyle name="Normal 3 9 7 3" xfId="19956"/>
    <cellStyle name="Normal 3 9 8" xfId="6598"/>
    <cellStyle name="Normal 3 9 8 2" xfId="12883"/>
    <cellStyle name="Normal 3 9 8 2 2" xfId="27027"/>
    <cellStyle name="Normal 3 9 8 3" xfId="20742"/>
    <cellStyle name="Normal 3 9 9" xfId="7382"/>
    <cellStyle name="Normal 3 9 9 2" xfId="13667"/>
    <cellStyle name="Normal 3 9 9 2 2" xfId="27811"/>
    <cellStyle name="Normal 3 9 9 3" xfId="21526"/>
    <cellStyle name="Normal 4" xfId="111"/>
    <cellStyle name="Normal 5" xfId="91"/>
    <cellStyle name="Normal 6" xfId="479"/>
    <cellStyle name="Normal 7" xfId="95"/>
    <cellStyle name="Normal 8" xfId="875"/>
    <cellStyle name="Normal 9" xfId="878"/>
    <cellStyle name="Normal_Feuil1" xfId="69"/>
    <cellStyle name="Normal_Maquette à contrôler" xfId="1668"/>
    <cellStyle name="Normal_Mdtp31" xfId="1666"/>
    <cellStyle name="Note" xfId="55" builtinId="10" customBuiltin="1"/>
    <cellStyle name="Pourcentage 2" xfId="70"/>
    <cellStyle name="Pourcentage 3" xfId="477"/>
    <cellStyle name="Pourcentage 4" xfId="4812"/>
    <cellStyle name="Pourcentage 4 2" xfId="11100"/>
    <cellStyle name="Pourcentage 4 2 2" xfId="25244"/>
    <cellStyle name="Pourcentage 4 3" xfId="18959"/>
    <cellStyle name="Satisfaisant" xfId="71" builtinId="26" customBuiltin="1"/>
    <cellStyle name="Satisfaisant 2" xfId="72"/>
    <cellStyle name="Sortie" xfId="73" builtinId="21" customBuiltin="1"/>
    <cellStyle name="Sortie 2" xfId="74"/>
    <cellStyle name="Texte explicatif" xfId="75" builtinId="53" customBuiltin="1"/>
    <cellStyle name="Texte explicatif 2" xfId="76"/>
    <cellStyle name="Texte explicatif 3" xfId="876"/>
    <cellStyle name="Titre" xfId="77" builtinId="15" customBuiltin="1"/>
    <cellStyle name="Titre 1" xfId="5602"/>
    <cellStyle name="Titre 2" xfId="78"/>
    <cellStyle name="Titre 3" xfId="478"/>
    <cellStyle name="Titre 1" xfId="79" builtinId="16" customBuiltin="1"/>
    <cellStyle name="Titre 1 2" xfId="80"/>
    <cellStyle name="Titre 2" xfId="81" builtinId="17" customBuiltin="1"/>
    <cellStyle name="Titre 2 2" xfId="82"/>
    <cellStyle name="Titre 3" xfId="83" builtinId="18" customBuiltin="1"/>
    <cellStyle name="Titre 3 2" xfId="84"/>
    <cellStyle name="Titre 4" xfId="85" builtinId="19" customBuiltin="1"/>
    <cellStyle name="Titre 4 2" xfId="86"/>
    <cellStyle name="Total" xfId="87" builtinId="25" customBuiltin="1"/>
    <cellStyle name="Total 2" xfId="88"/>
    <cellStyle name="Vérification" xfId="89" builtinId="23" customBuiltin="1"/>
    <cellStyle name="Vérification 2" xfId="9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7A37"/>
      <color rgb="FF007434"/>
      <color rgb="FFCCFFCC"/>
      <color rgb="FF009242"/>
      <color rgb="FF008E40"/>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FL1016"/>
  <sheetViews>
    <sheetView tabSelected="1" zoomScale="82" zoomScaleNormal="100" workbookViewId="0">
      <selection activeCell="A11" sqref="A11"/>
    </sheetView>
  </sheetViews>
  <sheetFormatPr baseColWidth="10" defaultColWidth="12" defaultRowHeight="16.5" customHeight="1" x14ac:dyDescent="0.2"/>
  <cols>
    <col min="1" max="1" width="124.83203125" style="3" customWidth="1"/>
    <col min="2" max="22" width="16.83203125" style="1" customWidth="1"/>
    <col min="23" max="23" width="20.33203125" style="1" customWidth="1"/>
    <col min="24" max="43" width="16.83203125" style="1" customWidth="1"/>
    <col min="44" max="44" width="21.1640625" style="1" customWidth="1"/>
    <col min="45" max="61" width="16.83203125" style="1" customWidth="1"/>
    <col min="62" max="62" width="17.6640625" style="1" customWidth="1"/>
    <col min="63" max="72" width="16.83203125" style="1" customWidth="1"/>
    <col min="73" max="73" width="20.83203125" style="1" customWidth="1"/>
    <col min="74" max="79" width="16.83203125" style="1" customWidth="1"/>
    <col min="80" max="80" width="21.1640625" style="1" customWidth="1"/>
    <col min="81" max="94" width="16.83203125" style="1" customWidth="1"/>
    <col min="95" max="95" width="22.33203125" style="1" customWidth="1"/>
    <col min="96" max="104" width="16.83203125" style="1" customWidth="1"/>
    <col min="105" max="105" width="26.33203125" style="1" customWidth="1"/>
    <col min="106" max="107" width="16.83203125" style="1" customWidth="1"/>
    <col min="108" max="108" width="20.1640625" style="1" customWidth="1"/>
    <col min="109" max="119" width="16.83203125" style="1" customWidth="1"/>
    <col min="120" max="16384" width="12" style="1"/>
  </cols>
  <sheetData>
    <row r="1" spans="1:136" s="4" customFormat="1" ht="16.5" customHeight="1" x14ac:dyDescent="0.15">
      <c r="A1" s="217" t="s">
        <v>680</v>
      </c>
      <c r="B1" s="390"/>
      <c r="C1" s="390"/>
      <c r="D1" s="390"/>
      <c r="E1" s="390"/>
    </row>
    <row r="2" spans="1:136" s="4" customFormat="1" ht="16.5" customHeight="1" x14ac:dyDescent="0.15">
      <c r="A2" s="16"/>
      <c r="B2" s="390"/>
      <c r="C2" s="390"/>
      <c r="D2" s="390"/>
      <c r="E2" s="390"/>
    </row>
    <row r="3" spans="1:136" ht="16.5" customHeight="1" x14ac:dyDescent="0.2">
      <c r="A3" s="27" t="s">
        <v>144</v>
      </c>
      <c r="B3" s="390"/>
      <c r="C3" s="128"/>
      <c r="D3" s="128"/>
      <c r="E3" s="128"/>
    </row>
    <row r="4" spans="1:136" ht="16.5" customHeight="1" x14ac:dyDescent="0.2">
      <c r="A4" s="200" t="s">
        <v>827</v>
      </c>
    </row>
    <row r="5" spans="1:136" s="442" customFormat="1" ht="32.25" customHeight="1" x14ac:dyDescent="0.15">
      <c r="A5" s="437"/>
      <c r="B5" s="438" t="s">
        <v>489</v>
      </c>
      <c r="C5" s="439" t="s">
        <v>490</v>
      </c>
      <c r="D5" s="439" t="s">
        <v>491</v>
      </c>
      <c r="E5" s="439" t="s">
        <v>492</v>
      </c>
      <c r="F5" s="439" t="s">
        <v>493</v>
      </c>
      <c r="G5" s="439" t="s">
        <v>494</v>
      </c>
      <c r="H5" s="439" t="s">
        <v>495</v>
      </c>
      <c r="I5" s="439" t="s">
        <v>496</v>
      </c>
      <c r="J5" s="439" t="s">
        <v>497</v>
      </c>
      <c r="K5" s="439" t="s">
        <v>498</v>
      </c>
      <c r="L5" s="439" t="s">
        <v>499</v>
      </c>
      <c r="M5" s="439" t="s">
        <v>500</v>
      </c>
      <c r="N5" s="439" t="s">
        <v>501</v>
      </c>
      <c r="O5" s="438" t="s">
        <v>502</v>
      </c>
      <c r="P5" s="439" t="s">
        <v>503</v>
      </c>
      <c r="Q5" s="439" t="s">
        <v>504</v>
      </c>
      <c r="R5" s="439" t="s">
        <v>505</v>
      </c>
      <c r="S5" s="439" t="s">
        <v>506</v>
      </c>
      <c r="T5" s="439" t="s">
        <v>507</v>
      </c>
      <c r="U5" s="439" t="s">
        <v>508</v>
      </c>
      <c r="V5" s="439" t="s">
        <v>509</v>
      </c>
      <c r="W5" s="439" t="s">
        <v>510</v>
      </c>
      <c r="X5" s="438" t="s">
        <v>511</v>
      </c>
      <c r="Y5" s="439" t="s">
        <v>512</v>
      </c>
      <c r="Z5" s="439" t="s">
        <v>513</v>
      </c>
      <c r="AA5" s="439" t="s">
        <v>514</v>
      </c>
      <c r="AB5" s="439" t="s">
        <v>515</v>
      </c>
      <c r="AC5" s="438" t="s">
        <v>516</v>
      </c>
      <c r="AD5" s="439" t="s">
        <v>517</v>
      </c>
      <c r="AE5" s="439" t="s">
        <v>518</v>
      </c>
      <c r="AF5" s="439" t="s">
        <v>519</v>
      </c>
      <c r="AG5" s="439" t="s">
        <v>520</v>
      </c>
      <c r="AH5" s="439" t="s">
        <v>521</v>
      </c>
      <c r="AI5" s="439" t="s">
        <v>522</v>
      </c>
      <c r="AJ5" s="438" t="s">
        <v>523</v>
      </c>
      <c r="AK5" s="439" t="s">
        <v>524</v>
      </c>
      <c r="AL5" s="439" t="s">
        <v>525</v>
      </c>
      <c r="AM5" s="438" t="s">
        <v>526</v>
      </c>
      <c r="AN5" s="439" t="s">
        <v>527</v>
      </c>
      <c r="AO5" s="439" t="s">
        <v>528</v>
      </c>
      <c r="AP5" s="439" t="s">
        <v>529</v>
      </c>
      <c r="AQ5" s="439" t="s">
        <v>530</v>
      </c>
      <c r="AR5" s="439" t="s">
        <v>531</v>
      </c>
      <c r="AS5" s="439" t="s">
        <v>532</v>
      </c>
      <c r="AT5" s="439" t="s">
        <v>533</v>
      </c>
      <c r="AU5" s="439" t="s">
        <v>534</v>
      </c>
      <c r="AV5" s="439" t="s">
        <v>535</v>
      </c>
      <c r="AW5" s="439" t="s">
        <v>536</v>
      </c>
      <c r="AX5" s="438" t="s">
        <v>537</v>
      </c>
      <c r="AY5" s="439" t="s">
        <v>538</v>
      </c>
      <c r="AZ5" s="439" t="s">
        <v>539</v>
      </c>
      <c r="BA5" s="439" t="s">
        <v>540</v>
      </c>
      <c r="BB5" s="439" t="s">
        <v>541</v>
      </c>
      <c r="BC5" s="439" t="s">
        <v>542</v>
      </c>
      <c r="BD5" s="440" t="s">
        <v>543</v>
      </c>
      <c r="BE5" s="439" t="s">
        <v>544</v>
      </c>
      <c r="BF5" s="439" t="s">
        <v>545</v>
      </c>
      <c r="BG5" s="439" t="s">
        <v>546</v>
      </c>
      <c r="BH5" s="439" t="s">
        <v>547</v>
      </c>
      <c r="BI5" s="439" t="s">
        <v>548</v>
      </c>
      <c r="BJ5" s="439" t="s">
        <v>549</v>
      </c>
      <c r="BK5" s="439" t="s">
        <v>550</v>
      </c>
      <c r="BL5" s="439" t="s">
        <v>551</v>
      </c>
      <c r="BM5" s="438" t="s">
        <v>552</v>
      </c>
      <c r="BN5" s="439" t="s">
        <v>553</v>
      </c>
      <c r="BO5" s="439" t="s">
        <v>554</v>
      </c>
      <c r="BP5" s="439" t="s">
        <v>555</v>
      </c>
      <c r="BQ5" s="439" t="s">
        <v>556</v>
      </c>
      <c r="BR5" s="439" t="s">
        <v>557</v>
      </c>
      <c r="BS5" s="438" t="s">
        <v>558</v>
      </c>
      <c r="BT5" s="439" t="s">
        <v>559</v>
      </c>
      <c r="BU5" s="439" t="s">
        <v>560</v>
      </c>
      <c r="BV5" s="439" t="s">
        <v>561</v>
      </c>
      <c r="BW5" s="439" t="s">
        <v>562</v>
      </c>
      <c r="BX5" s="439" t="s">
        <v>563</v>
      </c>
      <c r="BY5" s="439" t="s">
        <v>564</v>
      </c>
      <c r="BZ5" s="439" t="s">
        <v>565</v>
      </c>
      <c r="CA5" s="439" t="s">
        <v>566</v>
      </c>
      <c r="CB5" s="439" t="s">
        <v>567</v>
      </c>
      <c r="CC5" s="439" t="s">
        <v>568</v>
      </c>
      <c r="CD5" s="439" t="s">
        <v>569</v>
      </c>
      <c r="CE5" s="439" t="s">
        <v>570</v>
      </c>
      <c r="CF5" s="438" t="s">
        <v>571</v>
      </c>
      <c r="CG5" s="439" t="s">
        <v>572</v>
      </c>
      <c r="CH5" s="439" t="s">
        <v>573</v>
      </c>
      <c r="CI5" s="439" t="s">
        <v>574</v>
      </c>
      <c r="CJ5" s="439" t="s">
        <v>575</v>
      </c>
      <c r="CK5" s="439" t="s">
        <v>576</v>
      </c>
      <c r="CL5" s="439" t="s">
        <v>577</v>
      </c>
      <c r="CM5" s="439" t="s">
        <v>578</v>
      </c>
      <c r="CN5" s="439" t="s">
        <v>579</v>
      </c>
      <c r="CO5" s="439" t="s">
        <v>580</v>
      </c>
      <c r="CP5" s="439" t="s">
        <v>581</v>
      </c>
      <c r="CQ5" s="439" t="s">
        <v>582</v>
      </c>
      <c r="CR5" s="439" t="s">
        <v>583</v>
      </c>
      <c r="CS5" s="439" t="s">
        <v>584</v>
      </c>
      <c r="CT5" s="438" t="s">
        <v>585</v>
      </c>
      <c r="CU5" s="439" t="s">
        <v>586</v>
      </c>
      <c r="CV5" s="439" t="s">
        <v>587</v>
      </c>
      <c r="CW5" s="439" t="s">
        <v>588</v>
      </c>
      <c r="CX5" s="439" t="s">
        <v>589</v>
      </c>
      <c r="CY5" s="439" t="s">
        <v>590</v>
      </c>
      <c r="CZ5" s="438" t="s">
        <v>591</v>
      </c>
      <c r="DA5" s="439" t="s">
        <v>592</v>
      </c>
      <c r="DB5" s="439" t="s">
        <v>593</v>
      </c>
      <c r="DC5" s="439" t="s">
        <v>594</v>
      </c>
      <c r="DD5" s="439" t="s">
        <v>595</v>
      </c>
      <c r="DE5" s="439" t="s">
        <v>596</v>
      </c>
      <c r="DF5" s="439" t="s">
        <v>597</v>
      </c>
      <c r="DG5" s="438" t="s">
        <v>598</v>
      </c>
      <c r="DH5" s="438" t="s">
        <v>599</v>
      </c>
      <c r="DI5" s="439" t="s">
        <v>600</v>
      </c>
      <c r="DJ5" s="439" t="s">
        <v>601</v>
      </c>
      <c r="DK5" s="439" t="s">
        <v>602</v>
      </c>
      <c r="DL5" s="438" t="s">
        <v>603</v>
      </c>
      <c r="DM5" s="439" t="s">
        <v>604</v>
      </c>
      <c r="DN5" s="441" t="s">
        <v>605</v>
      </c>
      <c r="DO5" s="438" t="s">
        <v>606</v>
      </c>
    </row>
    <row r="6" spans="1:136" s="20" customFormat="1" ht="16.5" customHeight="1" x14ac:dyDescent="0.15">
      <c r="A6" s="60" t="s">
        <v>36</v>
      </c>
      <c r="B6" s="261">
        <f>SUM(C6:N6)</f>
        <v>69711</v>
      </c>
      <c r="C6" s="277">
        <v>5762</v>
      </c>
      <c r="D6" s="277">
        <v>7340</v>
      </c>
      <c r="E6" s="277">
        <v>5529</v>
      </c>
      <c r="F6" s="277">
        <v>5726</v>
      </c>
      <c r="G6" s="277">
        <v>6530</v>
      </c>
      <c r="H6" s="277">
        <v>7431</v>
      </c>
      <c r="I6" s="277">
        <v>4781</v>
      </c>
      <c r="J6" s="277">
        <v>4977</v>
      </c>
      <c r="K6" s="277">
        <v>7970</v>
      </c>
      <c r="L6" s="277">
        <v>3249</v>
      </c>
      <c r="M6" s="277">
        <v>6028</v>
      </c>
      <c r="N6" s="277">
        <v>4388</v>
      </c>
      <c r="O6" s="261">
        <f>SUM(P6:W6)</f>
        <v>47784</v>
      </c>
      <c r="P6" s="277">
        <v>8763</v>
      </c>
      <c r="Q6" s="277">
        <v>5234</v>
      </c>
      <c r="R6" s="277">
        <v>4999</v>
      </c>
      <c r="S6" s="277">
        <v>6817</v>
      </c>
      <c r="T6" s="277">
        <v>5360</v>
      </c>
      <c r="U6" s="277">
        <v>8575</v>
      </c>
      <c r="V6" s="277">
        <v>7427</v>
      </c>
      <c r="W6" s="277">
        <v>609</v>
      </c>
      <c r="X6" s="261">
        <f>SUM(Y6:AB6)</f>
        <v>27209</v>
      </c>
      <c r="Y6" s="277">
        <v>6878</v>
      </c>
      <c r="Z6" s="277">
        <v>6733</v>
      </c>
      <c r="AA6" s="277">
        <v>6775</v>
      </c>
      <c r="AB6" s="277">
        <v>6823</v>
      </c>
      <c r="AC6" s="261">
        <f>SUM(AD6:AI6)</f>
        <v>39151</v>
      </c>
      <c r="AD6" s="277">
        <v>7235</v>
      </c>
      <c r="AE6" s="277">
        <v>5880</v>
      </c>
      <c r="AF6" s="277">
        <v>6791</v>
      </c>
      <c r="AG6" s="277">
        <v>6127</v>
      </c>
      <c r="AH6" s="277">
        <v>6343</v>
      </c>
      <c r="AI6" s="277">
        <v>6775</v>
      </c>
      <c r="AJ6" s="261">
        <f>SUM(AK6:AL6)</f>
        <v>8680</v>
      </c>
      <c r="AK6" s="277">
        <v>4014</v>
      </c>
      <c r="AL6" s="277">
        <v>4666</v>
      </c>
      <c r="AM6" s="261">
        <f t="shared" ref="AM6" si="0">SUM(AN6:AW6)</f>
        <v>57433</v>
      </c>
      <c r="AN6" s="277">
        <v>5229</v>
      </c>
      <c r="AO6" s="277">
        <v>6004</v>
      </c>
      <c r="AP6" s="277">
        <v>8162</v>
      </c>
      <c r="AQ6" s="277">
        <v>6211</v>
      </c>
      <c r="AR6" s="277">
        <v>5246</v>
      </c>
      <c r="AS6" s="277">
        <v>6211</v>
      </c>
      <c r="AT6" s="277">
        <v>6216</v>
      </c>
      <c r="AU6" s="277">
        <v>4755</v>
      </c>
      <c r="AV6" s="277">
        <v>3525</v>
      </c>
      <c r="AW6" s="277">
        <v>5874</v>
      </c>
      <c r="AX6" s="261">
        <f>SUM(AY6:BC6)</f>
        <v>31813</v>
      </c>
      <c r="AY6" s="277">
        <v>7369</v>
      </c>
      <c r="AZ6" s="277">
        <v>5743</v>
      </c>
      <c r="BA6" s="277">
        <v>5860</v>
      </c>
      <c r="BB6" s="277">
        <v>6671</v>
      </c>
      <c r="BC6" s="277">
        <v>6170</v>
      </c>
      <c r="BD6" s="261">
        <f>SUM(BE6:BL6)</f>
        <v>12011</v>
      </c>
      <c r="BE6" s="277">
        <v>105</v>
      </c>
      <c r="BF6" s="277">
        <v>5915</v>
      </c>
      <c r="BG6" s="277">
        <v>2284</v>
      </c>
      <c r="BH6" s="277">
        <v>1804</v>
      </c>
      <c r="BI6" s="277">
        <v>176</v>
      </c>
      <c r="BJ6" s="277">
        <v>236</v>
      </c>
      <c r="BK6" s="277">
        <v>245</v>
      </c>
      <c r="BL6" s="277">
        <v>1246</v>
      </c>
      <c r="BM6" s="261">
        <f>SUM(BN6:BR6)</f>
        <v>29906</v>
      </c>
      <c r="BN6" s="277">
        <v>5548</v>
      </c>
      <c r="BO6" s="277">
        <v>6040</v>
      </c>
      <c r="BP6" s="277">
        <v>5938</v>
      </c>
      <c r="BQ6" s="277">
        <v>6103</v>
      </c>
      <c r="BR6" s="277">
        <v>6277</v>
      </c>
      <c r="BS6" s="261">
        <f>SUM(BT6:CE6)</f>
        <v>84060</v>
      </c>
      <c r="BT6" s="277">
        <v>5956</v>
      </c>
      <c r="BU6" s="277">
        <v>6864</v>
      </c>
      <c r="BV6" s="277">
        <v>5857</v>
      </c>
      <c r="BW6" s="277">
        <v>5565</v>
      </c>
      <c r="BX6" s="277">
        <v>9060</v>
      </c>
      <c r="BY6" s="277">
        <v>10000</v>
      </c>
      <c r="BZ6" s="277">
        <v>9243</v>
      </c>
      <c r="CA6" s="277">
        <v>5361</v>
      </c>
      <c r="CB6" s="277">
        <v>7645</v>
      </c>
      <c r="CC6" s="277">
        <v>5999</v>
      </c>
      <c r="CD6" s="277">
        <v>6990</v>
      </c>
      <c r="CE6" s="277">
        <v>5520</v>
      </c>
      <c r="CF6" s="261">
        <f>SUM(CG6:CS6)</f>
        <v>72724</v>
      </c>
      <c r="CG6" s="277">
        <v>4890</v>
      </c>
      <c r="CH6" s="277">
        <v>6139</v>
      </c>
      <c r="CI6" s="277">
        <v>8735</v>
      </c>
      <c r="CJ6" s="277">
        <v>5853</v>
      </c>
      <c r="CK6" s="278">
        <v>6309</v>
      </c>
      <c r="CL6" s="277">
        <v>6257</v>
      </c>
      <c r="CM6" s="277">
        <v>6101</v>
      </c>
      <c r="CN6" s="277">
        <v>5217</v>
      </c>
      <c r="CO6" s="277">
        <v>5167</v>
      </c>
      <c r="CP6" s="277">
        <v>4464</v>
      </c>
      <c r="CQ6" s="277">
        <v>4116</v>
      </c>
      <c r="CR6" s="277">
        <v>5758</v>
      </c>
      <c r="CS6" s="277">
        <v>3718</v>
      </c>
      <c r="CT6" s="261">
        <f>SUM(CU6:CY6)</f>
        <v>32081.77</v>
      </c>
      <c r="CU6" s="277">
        <v>6815.38</v>
      </c>
      <c r="CV6" s="277">
        <v>7165.6</v>
      </c>
      <c r="CW6" s="277">
        <v>5175.21</v>
      </c>
      <c r="CX6" s="277">
        <v>6205.99</v>
      </c>
      <c r="CY6" s="277">
        <v>6719.59</v>
      </c>
      <c r="CZ6" s="261">
        <f>SUM(DA6:DF6)</f>
        <v>31399.06</v>
      </c>
      <c r="DA6" s="277">
        <v>6925.22</v>
      </c>
      <c r="DB6" s="277">
        <v>5548.68</v>
      </c>
      <c r="DC6" s="277">
        <v>4298</v>
      </c>
      <c r="DD6" s="277">
        <v>5087.49</v>
      </c>
      <c r="DE6" s="277">
        <v>5972.54</v>
      </c>
      <c r="DF6" s="277">
        <v>3567.13</v>
      </c>
      <c r="DG6" s="261">
        <f>AM6+BS6+B6+O6+X6+AC6+AJ6+BD6+CF6+AX6+BM6+CT6+CZ6</f>
        <v>543962.83000000007</v>
      </c>
      <c r="DH6" s="261">
        <f>SUM(DI6:DK6)</f>
        <v>86339</v>
      </c>
      <c r="DI6" s="277">
        <v>1705</v>
      </c>
      <c r="DJ6" s="277">
        <v>1100</v>
      </c>
      <c r="DK6" s="277">
        <v>83534</v>
      </c>
      <c r="DL6" s="261">
        <f>SUM(DM6:DN6)</f>
        <v>2877</v>
      </c>
      <c r="DM6" s="279">
        <v>2503</v>
      </c>
      <c r="DN6" s="280">
        <v>374</v>
      </c>
      <c r="DO6" s="261">
        <f>DG6+DH6+DL6</f>
        <v>633178.83000000007</v>
      </c>
    </row>
    <row r="7" spans="1:136" s="4" customFormat="1" ht="16.5" customHeight="1" x14ac:dyDescent="0.15">
      <c r="A7" s="44" t="s">
        <v>681</v>
      </c>
      <c r="B7" s="240">
        <f t="shared" ref="B7:B8" si="1">SUM(C7:N7)</f>
        <v>8042936</v>
      </c>
      <c r="C7" s="288">
        <v>652432</v>
      </c>
      <c r="D7" s="288">
        <v>335975</v>
      </c>
      <c r="E7" s="288">
        <v>328278</v>
      </c>
      <c r="F7" s="288">
        <v>144692</v>
      </c>
      <c r="G7" s="288">
        <v>516762</v>
      </c>
      <c r="H7" s="288">
        <v>1271166</v>
      </c>
      <c r="I7" s="288">
        <v>765634</v>
      </c>
      <c r="J7" s="288">
        <v>227570</v>
      </c>
      <c r="K7" s="288">
        <v>662152</v>
      </c>
      <c r="L7" s="288">
        <v>1875747</v>
      </c>
      <c r="M7" s="288">
        <v>436434</v>
      </c>
      <c r="N7" s="288">
        <v>826094</v>
      </c>
      <c r="O7" s="240">
        <f t="shared" ref="O7:O8" si="2">SUM(P7:W7)</f>
        <v>2805580</v>
      </c>
      <c r="P7" s="288">
        <v>534124</v>
      </c>
      <c r="Q7" s="288">
        <v>543974</v>
      </c>
      <c r="R7" s="288">
        <v>259199</v>
      </c>
      <c r="S7" s="288">
        <v>204452</v>
      </c>
      <c r="T7" s="288">
        <v>235313</v>
      </c>
      <c r="U7" s="288">
        <v>551493</v>
      </c>
      <c r="V7" s="288">
        <v>335707</v>
      </c>
      <c r="W7" s="288">
        <v>141318</v>
      </c>
      <c r="X7" s="240">
        <f t="shared" ref="X7:X8" si="3">SUM(Y7:AB7)</f>
        <v>3354854</v>
      </c>
      <c r="Y7" s="288">
        <v>600582</v>
      </c>
      <c r="Z7" s="288">
        <v>915090</v>
      </c>
      <c r="AA7" s="288">
        <v>1079498</v>
      </c>
      <c r="AB7" s="288">
        <v>759684</v>
      </c>
      <c r="AC7" s="240">
        <f t="shared" ref="AC7:AC8" si="4">SUM(AD7:AI7)</f>
        <v>2573180</v>
      </c>
      <c r="AD7" s="288">
        <v>302306</v>
      </c>
      <c r="AE7" s="288">
        <v>431575</v>
      </c>
      <c r="AF7" s="288">
        <v>219316</v>
      </c>
      <c r="AG7" s="288">
        <v>610079</v>
      </c>
      <c r="AH7" s="288">
        <v>329470</v>
      </c>
      <c r="AI7" s="288">
        <v>680434</v>
      </c>
      <c r="AJ7" s="240">
        <f t="shared" ref="AJ7:AJ8" si="5">SUM(AK7:AL7)</f>
        <v>340440</v>
      </c>
      <c r="AK7" s="288">
        <v>158507</v>
      </c>
      <c r="AL7" s="288">
        <v>181933</v>
      </c>
      <c r="AM7" s="240">
        <f t="shared" ref="AM7:AM8" si="6">SUM(AN7:AW7)</f>
        <v>5556219</v>
      </c>
      <c r="AN7" s="288">
        <v>270582</v>
      </c>
      <c r="AO7" s="288">
        <v>310242</v>
      </c>
      <c r="AP7" s="288">
        <v>566855</v>
      </c>
      <c r="AQ7" s="288">
        <v>172512</v>
      </c>
      <c r="AR7" s="288">
        <v>733760</v>
      </c>
      <c r="AS7" s="288">
        <v>184083</v>
      </c>
      <c r="AT7" s="288">
        <v>1046543</v>
      </c>
      <c r="AU7" s="288">
        <v>1140057</v>
      </c>
      <c r="AV7" s="288">
        <v>767086</v>
      </c>
      <c r="AW7" s="288">
        <v>364499</v>
      </c>
      <c r="AX7" s="240">
        <f t="shared" ref="AX7:AX8" si="7">SUM(AY7:BC7)</f>
        <v>6004947</v>
      </c>
      <c r="AY7" s="288">
        <v>531345</v>
      </c>
      <c r="AZ7" s="288">
        <v>2608346</v>
      </c>
      <c r="BA7" s="288">
        <v>829419</v>
      </c>
      <c r="BB7" s="288">
        <v>1465278</v>
      </c>
      <c r="BC7" s="288">
        <v>570559</v>
      </c>
      <c r="BD7" s="240">
        <f t="shared" ref="BD7:BD8" si="8">SUM(BE7:BL7)</f>
        <v>12262544</v>
      </c>
      <c r="BE7" s="288">
        <v>2165423</v>
      </c>
      <c r="BF7" s="288">
        <v>1421197</v>
      </c>
      <c r="BG7" s="288">
        <v>1448207</v>
      </c>
      <c r="BH7" s="288">
        <v>1301659</v>
      </c>
      <c r="BI7" s="288">
        <v>1624357</v>
      </c>
      <c r="BJ7" s="288">
        <v>1644903</v>
      </c>
      <c r="BK7" s="288">
        <v>1407124</v>
      </c>
      <c r="BL7" s="288">
        <v>1249674</v>
      </c>
      <c r="BM7" s="240">
        <f t="shared" ref="BM7:BM8" si="9">SUM(BN7:BR7)</f>
        <v>3325032</v>
      </c>
      <c r="BN7" s="288">
        <v>694905</v>
      </c>
      <c r="BO7" s="288">
        <v>599507</v>
      </c>
      <c r="BP7" s="288">
        <v>495045</v>
      </c>
      <c r="BQ7" s="288">
        <v>279942</v>
      </c>
      <c r="BR7" s="288">
        <v>1255633</v>
      </c>
      <c r="BS7" s="240">
        <f t="shared" ref="BS7:BS8" si="10">SUM(BT7:CE7)</f>
        <v>6010289</v>
      </c>
      <c r="BT7" s="288">
        <v>352015</v>
      </c>
      <c r="BU7" s="288">
        <v>651358</v>
      </c>
      <c r="BV7" s="288">
        <v>240073</v>
      </c>
      <c r="BW7" s="288">
        <v>116617</v>
      </c>
      <c r="BX7" s="288">
        <v>413223</v>
      </c>
      <c r="BY7" s="288">
        <v>1623749</v>
      </c>
      <c r="BZ7" s="288">
        <v>413690</v>
      </c>
      <c r="CA7" s="288">
        <v>331271</v>
      </c>
      <c r="CB7" s="288">
        <v>682621</v>
      </c>
      <c r="CC7" s="288">
        <v>374878</v>
      </c>
      <c r="CD7" s="288">
        <v>438435</v>
      </c>
      <c r="CE7" s="288">
        <v>372359</v>
      </c>
      <c r="CF7" s="240">
        <f t="shared" ref="CF7:CF8" si="11">SUM(CG7:CS7)</f>
        <v>5933185</v>
      </c>
      <c r="CG7" s="288">
        <v>153287</v>
      </c>
      <c r="CH7" s="288">
        <v>374070</v>
      </c>
      <c r="CI7" s="288">
        <v>279595</v>
      </c>
      <c r="CJ7" s="288">
        <v>748437</v>
      </c>
      <c r="CK7" s="288">
        <v>1400039</v>
      </c>
      <c r="CL7" s="288">
        <v>191377</v>
      </c>
      <c r="CM7" s="288">
        <v>1175623</v>
      </c>
      <c r="CN7" s="288">
        <v>174094</v>
      </c>
      <c r="CO7" s="288">
        <v>76604</v>
      </c>
      <c r="CP7" s="288">
        <v>229567</v>
      </c>
      <c r="CQ7" s="288">
        <v>479979</v>
      </c>
      <c r="CR7" s="288">
        <v>389844</v>
      </c>
      <c r="CS7" s="288">
        <v>260669</v>
      </c>
      <c r="CT7" s="240">
        <f t="shared" ref="CT7:CT8" si="12">SUM(CU7:CY7)</f>
        <v>3806461</v>
      </c>
      <c r="CU7" s="288">
        <v>1429272</v>
      </c>
      <c r="CV7" s="288">
        <v>818273</v>
      </c>
      <c r="CW7" s="288">
        <v>307062</v>
      </c>
      <c r="CX7" s="288">
        <v>566412</v>
      </c>
      <c r="CY7" s="288">
        <v>685442</v>
      </c>
      <c r="CZ7" s="240">
        <f t="shared" ref="CZ7:CZ8" si="13">SUM(DA7:DF7)</f>
        <v>5081101</v>
      </c>
      <c r="DA7" s="288">
        <v>164308</v>
      </c>
      <c r="DB7" s="288">
        <v>141220</v>
      </c>
      <c r="DC7" s="288">
        <v>1094283</v>
      </c>
      <c r="DD7" s="288">
        <v>2043110</v>
      </c>
      <c r="DE7" s="288">
        <v>1076711</v>
      </c>
      <c r="DF7" s="288">
        <v>561469</v>
      </c>
      <c r="DG7" s="240">
        <f t="shared" ref="DG7:DG8" si="14">AM7+BS7+B7+O7+X7+AC7+AJ7+BD7+CF7+AX7+BM7+CT7+CZ7</f>
        <v>65096768</v>
      </c>
      <c r="DH7" s="240">
        <f t="shared" ref="DH7:DH8" si="15">SUM(DI7:DK7)</f>
        <v>1030425</v>
      </c>
      <c r="DI7" s="288">
        <v>384239</v>
      </c>
      <c r="DJ7" s="288">
        <v>364508</v>
      </c>
      <c r="DK7" s="288">
        <v>281678</v>
      </c>
      <c r="DL7" s="392">
        <f t="shared" ref="DL7:DL8" si="16">SUM(DM7:DN7)</f>
        <v>1130789</v>
      </c>
      <c r="DM7" s="288">
        <v>861210</v>
      </c>
      <c r="DN7" s="288">
        <v>269579</v>
      </c>
      <c r="DO7" s="240">
        <f t="shared" ref="DO7:DO8" si="17">DG7+DH7+DL7</f>
        <v>67257982</v>
      </c>
      <c r="EC7" s="25"/>
      <c r="ED7" s="25"/>
      <c r="EE7" s="25"/>
      <c r="EF7" s="25"/>
    </row>
    <row r="8" spans="1:136" s="4" customFormat="1" ht="16.5" customHeight="1" x14ac:dyDescent="0.15">
      <c r="A8" s="44" t="s">
        <v>682</v>
      </c>
      <c r="B8" s="240">
        <f t="shared" si="1"/>
        <v>8153233</v>
      </c>
      <c r="C8" s="288">
        <v>665391</v>
      </c>
      <c r="D8" s="288">
        <v>331757</v>
      </c>
      <c r="E8" s="288">
        <v>330865</v>
      </c>
      <c r="F8" s="288">
        <v>143280</v>
      </c>
      <c r="G8" s="288">
        <v>524506</v>
      </c>
      <c r="H8" s="288">
        <v>1285915</v>
      </c>
      <c r="I8" s="288">
        <v>767549</v>
      </c>
      <c r="J8" s="288">
        <v>227224</v>
      </c>
      <c r="K8" s="288">
        <v>672494</v>
      </c>
      <c r="L8" s="288">
        <v>1912073</v>
      </c>
      <c r="M8" s="288">
        <v>442054</v>
      </c>
      <c r="N8" s="288">
        <v>850125</v>
      </c>
      <c r="O8" s="240">
        <f t="shared" si="2"/>
        <v>2785393</v>
      </c>
      <c r="P8" s="288">
        <v>534424</v>
      </c>
      <c r="Q8" s="288">
        <v>547572</v>
      </c>
      <c r="R8" s="288">
        <v>257128</v>
      </c>
      <c r="S8" s="288">
        <v>199373</v>
      </c>
      <c r="T8" s="288">
        <v>232531</v>
      </c>
      <c r="U8" s="288">
        <v>546577</v>
      </c>
      <c r="V8" s="288">
        <v>330074</v>
      </c>
      <c r="W8" s="288">
        <v>137714</v>
      </c>
      <c r="X8" s="240">
        <f t="shared" si="3"/>
        <v>3402932</v>
      </c>
      <c r="Y8" s="288">
        <v>601354</v>
      </c>
      <c r="Z8" s="288">
        <v>922797</v>
      </c>
      <c r="AA8" s="288">
        <v>1107860</v>
      </c>
      <c r="AB8" s="288">
        <v>770921</v>
      </c>
      <c r="AC8" s="240">
        <f t="shared" si="4"/>
        <v>2564915</v>
      </c>
      <c r="AD8" s="288">
        <v>296904</v>
      </c>
      <c r="AE8" s="288">
        <v>427776</v>
      </c>
      <c r="AF8" s="288">
        <v>215031</v>
      </c>
      <c r="AG8" s="288">
        <v>613406</v>
      </c>
      <c r="AH8" s="288">
        <v>325598</v>
      </c>
      <c r="AI8" s="288">
        <v>686200</v>
      </c>
      <c r="AJ8" s="240">
        <f t="shared" si="5"/>
        <v>349465</v>
      </c>
      <c r="AK8" s="288">
        <v>162314</v>
      </c>
      <c r="AL8" s="288">
        <v>187151</v>
      </c>
      <c r="AM8" s="240">
        <f t="shared" si="6"/>
        <v>5542094</v>
      </c>
      <c r="AN8" s="288">
        <v>265285</v>
      </c>
      <c r="AO8" s="288">
        <v>311083</v>
      </c>
      <c r="AP8" s="288">
        <v>562545</v>
      </c>
      <c r="AQ8" s="288">
        <v>166343</v>
      </c>
      <c r="AR8" s="288">
        <v>731006</v>
      </c>
      <c r="AS8" s="288">
        <v>178156</v>
      </c>
      <c r="AT8" s="288">
        <v>1044398</v>
      </c>
      <c r="AU8" s="288">
        <v>1156546</v>
      </c>
      <c r="AV8" s="288">
        <v>768557</v>
      </c>
      <c r="AW8" s="288">
        <v>358175</v>
      </c>
      <c r="AX8" s="240">
        <f t="shared" si="7"/>
        <v>5987172</v>
      </c>
      <c r="AY8" s="288">
        <v>524403</v>
      </c>
      <c r="AZ8" s="288">
        <v>2606873</v>
      </c>
      <c r="BA8" s="288">
        <v>833013</v>
      </c>
      <c r="BB8" s="288">
        <v>1456555</v>
      </c>
      <c r="BC8" s="288">
        <v>566328</v>
      </c>
      <c r="BD8" s="240">
        <f t="shared" si="8"/>
        <v>12395148</v>
      </c>
      <c r="BE8" s="288">
        <v>2139907</v>
      </c>
      <c r="BF8" s="288">
        <v>1443796</v>
      </c>
      <c r="BG8" s="288">
        <v>1463709</v>
      </c>
      <c r="BH8" s="288">
        <v>1315404</v>
      </c>
      <c r="BI8" s="288">
        <v>1643080</v>
      </c>
      <c r="BJ8" s="288">
        <v>1678367</v>
      </c>
      <c r="BK8" s="288">
        <v>1434351</v>
      </c>
      <c r="BL8" s="288">
        <v>1276534</v>
      </c>
      <c r="BM8" s="240">
        <f t="shared" si="9"/>
        <v>3307286</v>
      </c>
      <c r="BN8" s="288">
        <v>695310</v>
      </c>
      <c r="BO8" s="288">
        <v>593885</v>
      </c>
      <c r="BP8" s="288">
        <v>491281</v>
      </c>
      <c r="BQ8" s="288">
        <v>273214</v>
      </c>
      <c r="BR8" s="288">
        <v>1253596</v>
      </c>
      <c r="BS8" s="240">
        <f t="shared" si="10"/>
        <v>6081985</v>
      </c>
      <c r="BT8" s="288">
        <v>350298</v>
      </c>
      <c r="BU8" s="288">
        <v>659482</v>
      </c>
      <c r="BV8" s="288">
        <v>238445</v>
      </c>
      <c r="BW8" s="288">
        <v>113711</v>
      </c>
      <c r="BX8" s="288">
        <v>411087</v>
      </c>
      <c r="BY8" s="288">
        <v>1681330</v>
      </c>
      <c r="BZ8" s="288">
        <v>422332</v>
      </c>
      <c r="CA8" s="288">
        <v>329135</v>
      </c>
      <c r="CB8" s="288">
        <v>691770</v>
      </c>
      <c r="CC8" s="288">
        <v>374426</v>
      </c>
      <c r="CD8" s="288">
        <v>440164</v>
      </c>
      <c r="CE8" s="288">
        <v>369805</v>
      </c>
      <c r="CF8" s="240">
        <f t="shared" si="11"/>
        <v>6053548</v>
      </c>
      <c r="CG8" s="288">
        <v>153126</v>
      </c>
      <c r="CH8" s="288">
        <v>379844</v>
      </c>
      <c r="CI8" s="288">
        <v>280254</v>
      </c>
      <c r="CJ8" s="288">
        <v>753436</v>
      </c>
      <c r="CK8" s="288">
        <v>1452055</v>
      </c>
      <c r="CL8" s="288">
        <v>192279</v>
      </c>
      <c r="CM8" s="288">
        <v>1217787</v>
      </c>
      <c r="CN8" s="288">
        <v>174522</v>
      </c>
      <c r="CO8" s="288">
        <v>76573</v>
      </c>
      <c r="CP8" s="288">
        <v>231014</v>
      </c>
      <c r="CQ8" s="288">
        <v>485396</v>
      </c>
      <c r="CR8" s="288">
        <v>393046</v>
      </c>
      <c r="CS8" s="288">
        <v>264216</v>
      </c>
      <c r="CT8" s="240">
        <f t="shared" si="12"/>
        <v>3873096</v>
      </c>
      <c r="CU8" s="288">
        <v>1478101</v>
      </c>
      <c r="CV8" s="288">
        <v>825241</v>
      </c>
      <c r="CW8" s="288">
        <v>305870</v>
      </c>
      <c r="CX8" s="288">
        <v>564588</v>
      </c>
      <c r="CY8" s="288">
        <v>699296</v>
      </c>
      <c r="CZ8" s="240">
        <f t="shared" si="13"/>
        <v>5131187</v>
      </c>
      <c r="DA8" s="288">
        <v>165582</v>
      </c>
      <c r="DB8" s="288">
        <v>141059</v>
      </c>
      <c r="DC8" s="288">
        <v>1103555</v>
      </c>
      <c r="DD8" s="288">
        <v>2062499</v>
      </c>
      <c r="DE8" s="288">
        <v>1095564</v>
      </c>
      <c r="DF8" s="288">
        <v>562928</v>
      </c>
      <c r="DG8" s="240">
        <f t="shared" si="14"/>
        <v>65627454</v>
      </c>
      <c r="DH8" s="240">
        <f t="shared" si="15"/>
        <v>1017748</v>
      </c>
      <c r="DI8" s="288">
        <v>372939</v>
      </c>
      <c r="DJ8" s="288">
        <v>350373</v>
      </c>
      <c r="DK8" s="288">
        <v>294436</v>
      </c>
      <c r="DL8" s="392">
        <f t="shared" si="16"/>
        <v>1168194</v>
      </c>
      <c r="DM8" s="288">
        <v>868846</v>
      </c>
      <c r="DN8" s="288">
        <v>299348</v>
      </c>
      <c r="DO8" s="240">
        <f t="shared" si="17"/>
        <v>67813396</v>
      </c>
      <c r="EC8" s="25"/>
      <c r="ED8" s="25"/>
      <c r="EE8" s="25"/>
      <c r="EF8" s="25"/>
    </row>
    <row r="9" spans="1:136" s="4" customFormat="1" ht="16.5" customHeight="1" x14ac:dyDescent="0.15">
      <c r="A9" s="44" t="s">
        <v>683</v>
      </c>
      <c r="B9" s="240">
        <f t="shared" ref="B9:B10" si="18">SUM(C9:N9)</f>
        <v>553830</v>
      </c>
      <c r="C9" s="288">
        <v>57984</v>
      </c>
      <c r="D9" s="288">
        <v>11559</v>
      </c>
      <c r="E9" s="288">
        <v>11874</v>
      </c>
      <c r="F9" s="288">
        <v>2625</v>
      </c>
      <c r="G9" s="288">
        <v>26696</v>
      </c>
      <c r="H9" s="288">
        <v>81904</v>
      </c>
      <c r="I9" s="288">
        <v>48845</v>
      </c>
      <c r="J9" s="288">
        <v>5495</v>
      </c>
      <c r="K9" s="288">
        <v>33398</v>
      </c>
      <c r="L9" s="288">
        <v>167249</v>
      </c>
      <c r="M9" s="288">
        <v>25551</v>
      </c>
      <c r="N9" s="288">
        <v>80650</v>
      </c>
      <c r="O9" s="240">
        <f t="shared" ref="O9:O10" si="19">SUM(P9:W9)</f>
        <v>135468</v>
      </c>
      <c r="P9" s="288">
        <v>27601</v>
      </c>
      <c r="Q9" s="288">
        <v>30158</v>
      </c>
      <c r="R9" s="288">
        <v>10718</v>
      </c>
      <c r="S9" s="288">
        <v>8070</v>
      </c>
      <c r="T9" s="288">
        <v>6735</v>
      </c>
      <c r="U9" s="288">
        <v>26341</v>
      </c>
      <c r="V9" s="288">
        <v>16793</v>
      </c>
      <c r="W9" s="288">
        <v>9052</v>
      </c>
      <c r="X9" s="240">
        <f t="shared" ref="X9:X10" si="20">SUM(Y9:AB9)</f>
        <v>95880</v>
      </c>
      <c r="Y9" s="288">
        <v>16338</v>
      </c>
      <c r="Z9" s="288">
        <v>20650</v>
      </c>
      <c r="AA9" s="288">
        <v>39625</v>
      </c>
      <c r="AB9" s="288">
        <v>19267</v>
      </c>
      <c r="AC9" s="240">
        <f t="shared" ref="AC9:AC10" si="21">SUM(AD9:AI9)</f>
        <v>137402</v>
      </c>
      <c r="AD9" s="288">
        <v>11662</v>
      </c>
      <c r="AE9" s="288">
        <v>23131</v>
      </c>
      <c r="AF9" s="288">
        <v>6953</v>
      </c>
      <c r="AG9" s="288">
        <v>28160</v>
      </c>
      <c r="AH9" s="288">
        <v>16593</v>
      </c>
      <c r="AI9" s="288">
        <v>50903</v>
      </c>
      <c r="AJ9" s="240">
        <f t="shared" ref="AJ9:AJ10" si="22">SUM(AK9:AL9)</f>
        <v>31004</v>
      </c>
      <c r="AK9" s="288">
        <v>13764</v>
      </c>
      <c r="AL9" s="288">
        <v>17240</v>
      </c>
      <c r="AM9" s="240">
        <f t="shared" ref="AM9:AM10" si="23">SUM(AN9:AW9)</f>
        <v>362766</v>
      </c>
      <c r="AN9" s="288">
        <v>10995</v>
      </c>
      <c r="AO9" s="288">
        <v>17566</v>
      </c>
      <c r="AP9" s="288">
        <v>26492</v>
      </c>
      <c r="AQ9" s="288">
        <v>4720</v>
      </c>
      <c r="AR9" s="288">
        <v>45695</v>
      </c>
      <c r="AS9" s="288">
        <v>6179</v>
      </c>
      <c r="AT9" s="288">
        <v>78024</v>
      </c>
      <c r="AU9" s="288">
        <v>92172</v>
      </c>
      <c r="AV9" s="288">
        <v>69994</v>
      </c>
      <c r="AW9" s="288">
        <v>10929</v>
      </c>
      <c r="AX9" s="240">
        <f t="shared" ref="AX9:AX10" si="24">SUM(AY9:BC9)</f>
        <v>249515</v>
      </c>
      <c r="AY9" s="288">
        <v>18200</v>
      </c>
      <c r="AZ9" s="288">
        <v>138091</v>
      </c>
      <c r="BA9" s="288">
        <v>50414</v>
      </c>
      <c r="BB9" s="288">
        <v>28234</v>
      </c>
      <c r="BC9" s="288">
        <v>14576</v>
      </c>
      <c r="BD9" s="240">
        <f t="shared" ref="BD9:BD10" si="25">SUM(BE9:BL9)</f>
        <v>1778110</v>
      </c>
      <c r="BE9" s="288">
        <v>309006</v>
      </c>
      <c r="BF9" s="288">
        <v>141581</v>
      </c>
      <c r="BG9" s="288">
        <v>153838</v>
      </c>
      <c r="BH9" s="288">
        <v>165125</v>
      </c>
      <c r="BI9" s="288">
        <v>204832</v>
      </c>
      <c r="BJ9" s="288">
        <v>403120</v>
      </c>
      <c r="BK9" s="288">
        <v>222687</v>
      </c>
      <c r="BL9" s="288">
        <v>177921</v>
      </c>
      <c r="BM9" s="240">
        <f t="shared" ref="BM9:BM10" si="26">SUM(BN9:BR9)</f>
        <v>108212</v>
      </c>
      <c r="BN9" s="288">
        <v>18235</v>
      </c>
      <c r="BO9" s="288">
        <v>22119</v>
      </c>
      <c r="BP9" s="288">
        <v>9651</v>
      </c>
      <c r="BQ9" s="288">
        <v>9194</v>
      </c>
      <c r="BR9" s="288">
        <v>49013</v>
      </c>
      <c r="BS9" s="240">
        <f t="shared" ref="BS9:BS10" si="27">SUM(BT9:CE9)</f>
        <v>291596</v>
      </c>
      <c r="BT9" s="288">
        <v>16140</v>
      </c>
      <c r="BU9" s="288">
        <v>16311</v>
      </c>
      <c r="BV9" s="288">
        <v>10241</v>
      </c>
      <c r="BW9" s="288">
        <v>4870</v>
      </c>
      <c r="BX9" s="288">
        <v>21574</v>
      </c>
      <c r="BY9" s="288">
        <v>94865</v>
      </c>
      <c r="BZ9" s="288">
        <v>14451</v>
      </c>
      <c r="CA9" s="288">
        <v>22817</v>
      </c>
      <c r="CB9" s="288">
        <v>36140</v>
      </c>
      <c r="CC9" s="288">
        <v>13160</v>
      </c>
      <c r="CD9" s="288">
        <v>17886</v>
      </c>
      <c r="CE9" s="288">
        <v>23141</v>
      </c>
      <c r="CF9" s="240">
        <f t="shared" ref="CF9:CF10" si="28">SUM(CG9:CS9)</f>
        <v>362253</v>
      </c>
      <c r="CG9" s="288">
        <v>7893</v>
      </c>
      <c r="CH9" s="288">
        <v>23396</v>
      </c>
      <c r="CI9" s="288">
        <v>10599</v>
      </c>
      <c r="CJ9" s="288">
        <v>44135</v>
      </c>
      <c r="CK9" s="288">
        <v>96479</v>
      </c>
      <c r="CL9" s="288">
        <v>9963</v>
      </c>
      <c r="CM9" s="288">
        <v>83897</v>
      </c>
      <c r="CN9" s="288">
        <v>8760</v>
      </c>
      <c r="CO9" s="288">
        <v>3022</v>
      </c>
      <c r="CP9" s="288">
        <v>9856</v>
      </c>
      <c r="CQ9" s="288">
        <v>31608</v>
      </c>
      <c r="CR9" s="288">
        <v>15593</v>
      </c>
      <c r="CS9" s="288">
        <v>17052</v>
      </c>
      <c r="CT9" s="240">
        <f t="shared" ref="CT9:CT10" si="29">SUM(CU9:CY9)</f>
        <v>116555</v>
      </c>
      <c r="CU9" s="288">
        <v>52433</v>
      </c>
      <c r="CV9" s="288">
        <v>26404</v>
      </c>
      <c r="CW9" s="288">
        <v>8761</v>
      </c>
      <c r="CX9" s="288">
        <v>17453</v>
      </c>
      <c r="CY9" s="288">
        <v>11504</v>
      </c>
      <c r="CZ9" s="240">
        <f t="shared" ref="CZ9:CZ10" si="30">SUM(DA9:DF9)</f>
        <v>381401</v>
      </c>
      <c r="DA9" s="288">
        <v>8858</v>
      </c>
      <c r="DB9" s="288">
        <v>5231</v>
      </c>
      <c r="DC9" s="288">
        <v>119111</v>
      </c>
      <c r="DD9" s="288">
        <v>148926</v>
      </c>
      <c r="DE9" s="288">
        <v>56566</v>
      </c>
      <c r="DF9" s="288">
        <v>42709</v>
      </c>
      <c r="DG9" s="240">
        <f t="shared" ref="DG9:DG10" si="31">AM9+BS9+B9+O9+X9+AC9+AJ9+BD9+CF9+AX9+BM9+CT9+CZ9</f>
        <v>4603992</v>
      </c>
      <c r="DH9" s="392" t="s">
        <v>607</v>
      </c>
      <c r="DI9" s="394" t="s">
        <v>607</v>
      </c>
      <c r="DJ9" s="394" t="s">
        <v>607</v>
      </c>
      <c r="DK9" s="394" t="s">
        <v>607</v>
      </c>
      <c r="DL9" s="392" t="s">
        <v>607</v>
      </c>
      <c r="DM9" s="394" t="s">
        <v>607</v>
      </c>
      <c r="DN9" s="394">
        <v>124618</v>
      </c>
      <c r="DO9" s="392" t="s">
        <v>607</v>
      </c>
      <c r="EC9" s="25"/>
      <c r="ED9" s="25"/>
      <c r="EE9" s="25"/>
      <c r="EF9" s="25"/>
    </row>
    <row r="10" spans="1:136" s="144" customFormat="1" ht="16.5" customHeight="1" x14ac:dyDescent="0.15">
      <c r="A10" s="44" t="s">
        <v>608</v>
      </c>
      <c r="B10" s="240">
        <f t="shared" si="18"/>
        <v>9472</v>
      </c>
      <c r="C10" s="288">
        <v>841</v>
      </c>
      <c r="D10" s="288">
        <v>353</v>
      </c>
      <c r="E10" s="288">
        <v>384</v>
      </c>
      <c r="F10" s="288">
        <v>143</v>
      </c>
      <c r="G10" s="288">
        <v>597</v>
      </c>
      <c r="H10" s="288">
        <v>1511</v>
      </c>
      <c r="I10" s="288">
        <v>834</v>
      </c>
      <c r="J10" s="288">
        <v>246</v>
      </c>
      <c r="K10" s="288">
        <v>783</v>
      </c>
      <c r="L10" s="288">
        <v>2208</v>
      </c>
      <c r="M10" s="288">
        <v>501</v>
      </c>
      <c r="N10" s="288">
        <v>1071</v>
      </c>
      <c r="O10" s="240">
        <f t="shared" si="19"/>
        <v>2959</v>
      </c>
      <c r="P10" s="288">
        <v>571</v>
      </c>
      <c r="Q10" s="288">
        <v>613</v>
      </c>
      <c r="R10" s="288">
        <v>271</v>
      </c>
      <c r="S10" s="288">
        <v>197</v>
      </c>
      <c r="T10" s="288">
        <v>240</v>
      </c>
      <c r="U10" s="288">
        <v>552</v>
      </c>
      <c r="V10" s="288">
        <v>349</v>
      </c>
      <c r="W10" s="288">
        <v>166</v>
      </c>
      <c r="X10" s="240">
        <f t="shared" si="20"/>
        <v>3905</v>
      </c>
      <c r="Y10" s="288">
        <v>658</v>
      </c>
      <c r="Z10" s="288">
        <v>995</v>
      </c>
      <c r="AA10" s="288">
        <v>1362</v>
      </c>
      <c r="AB10" s="288">
        <v>890</v>
      </c>
      <c r="AC10" s="240">
        <f t="shared" si="21"/>
        <v>2732</v>
      </c>
      <c r="AD10" s="288">
        <v>299</v>
      </c>
      <c r="AE10" s="288">
        <v>467</v>
      </c>
      <c r="AF10" s="288">
        <v>205</v>
      </c>
      <c r="AG10" s="288">
        <v>693</v>
      </c>
      <c r="AH10" s="288">
        <v>337</v>
      </c>
      <c r="AI10" s="288">
        <v>731</v>
      </c>
      <c r="AJ10" s="240">
        <f t="shared" si="22"/>
        <v>385</v>
      </c>
      <c r="AK10" s="288">
        <v>162</v>
      </c>
      <c r="AL10" s="288">
        <v>223</v>
      </c>
      <c r="AM10" s="240">
        <f t="shared" si="23"/>
        <v>5705</v>
      </c>
      <c r="AN10" s="288">
        <v>238</v>
      </c>
      <c r="AO10" s="288">
        <v>322</v>
      </c>
      <c r="AP10" s="288">
        <v>635</v>
      </c>
      <c r="AQ10" s="288">
        <v>163</v>
      </c>
      <c r="AR10" s="288">
        <v>735</v>
      </c>
      <c r="AS10" s="288">
        <v>166</v>
      </c>
      <c r="AT10" s="288">
        <v>1043</v>
      </c>
      <c r="AU10" s="288">
        <v>1266</v>
      </c>
      <c r="AV10" s="288">
        <v>812</v>
      </c>
      <c r="AW10" s="288">
        <v>325</v>
      </c>
      <c r="AX10" s="240">
        <f t="shared" si="24"/>
        <v>6244</v>
      </c>
      <c r="AY10" s="288">
        <v>519</v>
      </c>
      <c r="AZ10" s="288">
        <v>2750</v>
      </c>
      <c r="BA10" s="288">
        <v>896</v>
      </c>
      <c r="BB10" s="288">
        <v>1474</v>
      </c>
      <c r="BC10" s="288">
        <v>605</v>
      </c>
      <c r="BD10" s="240">
        <f t="shared" si="25"/>
        <v>13154</v>
      </c>
      <c r="BE10" s="288">
        <v>2221</v>
      </c>
      <c r="BF10" s="288">
        <v>1622</v>
      </c>
      <c r="BG10" s="288">
        <v>1557</v>
      </c>
      <c r="BH10" s="288">
        <v>1430</v>
      </c>
      <c r="BI10" s="288">
        <v>1868</v>
      </c>
      <c r="BJ10" s="288">
        <v>1663</v>
      </c>
      <c r="BK10" s="288">
        <v>1501</v>
      </c>
      <c r="BL10" s="288">
        <v>1292</v>
      </c>
      <c r="BM10" s="240">
        <f t="shared" si="26"/>
        <v>3427</v>
      </c>
      <c r="BN10" s="288">
        <v>708</v>
      </c>
      <c r="BO10" s="288">
        <v>669</v>
      </c>
      <c r="BP10" s="288">
        <v>504</v>
      </c>
      <c r="BQ10" s="288">
        <v>268</v>
      </c>
      <c r="BR10" s="288">
        <v>1278</v>
      </c>
      <c r="BS10" s="240">
        <f t="shared" si="27"/>
        <v>6877</v>
      </c>
      <c r="BT10" s="288">
        <v>371</v>
      </c>
      <c r="BU10" s="288">
        <v>773</v>
      </c>
      <c r="BV10" s="288">
        <v>244</v>
      </c>
      <c r="BW10" s="288">
        <v>122</v>
      </c>
      <c r="BX10" s="288">
        <v>446</v>
      </c>
      <c r="BY10" s="288">
        <v>1968</v>
      </c>
      <c r="BZ10" s="288">
        <v>472</v>
      </c>
      <c r="CA10" s="288">
        <v>363</v>
      </c>
      <c r="CB10" s="288">
        <v>780</v>
      </c>
      <c r="CC10" s="288">
        <v>411</v>
      </c>
      <c r="CD10" s="288">
        <v>528</v>
      </c>
      <c r="CE10" s="288">
        <v>399</v>
      </c>
      <c r="CF10" s="240">
        <f t="shared" si="28"/>
        <v>6935</v>
      </c>
      <c r="CG10" s="288">
        <v>172</v>
      </c>
      <c r="CH10" s="288">
        <v>439</v>
      </c>
      <c r="CI10" s="288">
        <v>300</v>
      </c>
      <c r="CJ10" s="288">
        <v>845</v>
      </c>
      <c r="CK10" s="288">
        <v>1767</v>
      </c>
      <c r="CL10" s="288">
        <v>216</v>
      </c>
      <c r="CM10" s="288">
        <v>1383</v>
      </c>
      <c r="CN10" s="288">
        <v>187</v>
      </c>
      <c r="CO10" s="288">
        <v>87</v>
      </c>
      <c r="CP10" s="288">
        <v>225</v>
      </c>
      <c r="CQ10" s="288">
        <v>550</v>
      </c>
      <c r="CR10" s="288">
        <v>439</v>
      </c>
      <c r="CS10" s="288">
        <v>325</v>
      </c>
      <c r="CT10" s="240">
        <f t="shared" si="29"/>
        <v>4500</v>
      </c>
      <c r="CU10" s="288">
        <v>1774</v>
      </c>
      <c r="CV10" s="288">
        <v>985</v>
      </c>
      <c r="CW10" s="288">
        <v>339</v>
      </c>
      <c r="CX10" s="288">
        <v>606</v>
      </c>
      <c r="CY10" s="288">
        <v>796</v>
      </c>
      <c r="CZ10" s="240">
        <f t="shared" si="30"/>
        <v>5327</v>
      </c>
      <c r="DA10" s="288">
        <v>179</v>
      </c>
      <c r="DB10" s="288">
        <v>160</v>
      </c>
      <c r="DC10" s="288">
        <v>1118</v>
      </c>
      <c r="DD10" s="288">
        <v>2145</v>
      </c>
      <c r="DE10" s="288">
        <v>1132</v>
      </c>
      <c r="DF10" s="288">
        <v>593</v>
      </c>
      <c r="DG10" s="240">
        <f t="shared" si="31"/>
        <v>71622</v>
      </c>
      <c r="DH10" s="240">
        <f t="shared" ref="DH10" si="32">SUM(DI10:DK10)</f>
        <v>997</v>
      </c>
      <c r="DI10" s="288">
        <v>330</v>
      </c>
      <c r="DJ10" s="288">
        <v>282</v>
      </c>
      <c r="DK10" s="288">
        <v>385</v>
      </c>
      <c r="DL10" s="392">
        <f t="shared" ref="DL10" si="33">SUM(DM10:DN10)</f>
        <v>1400</v>
      </c>
      <c r="DM10" s="288">
        <v>910</v>
      </c>
      <c r="DN10" s="288">
        <v>490</v>
      </c>
      <c r="DO10" s="240">
        <f t="shared" ref="DO10" si="34">DG10+DH10+DL10</f>
        <v>74019</v>
      </c>
      <c r="DP10" s="25"/>
      <c r="DQ10" s="25"/>
      <c r="DR10" s="25"/>
      <c r="DS10" s="25"/>
      <c r="DT10" s="25"/>
      <c r="DU10" s="25"/>
      <c r="DV10" s="25"/>
      <c r="DW10" s="25"/>
      <c r="DX10" s="25"/>
      <c r="DY10" s="25"/>
      <c r="DZ10" s="25"/>
      <c r="EA10" s="25"/>
      <c r="EB10" s="25"/>
      <c r="EC10" s="25"/>
    </row>
    <row r="11" spans="1:136" s="19" customFormat="1" ht="16.5" customHeight="1" x14ac:dyDescent="0.2">
      <c r="A11" s="61" t="s">
        <v>743</v>
      </c>
      <c r="B11" s="449">
        <v>0.6</v>
      </c>
      <c r="C11" s="450">
        <v>0.9</v>
      </c>
      <c r="D11" s="451">
        <v>-0.4</v>
      </c>
      <c r="E11" s="451">
        <v>0.4</v>
      </c>
      <c r="F11" s="451">
        <v>-0.3</v>
      </c>
      <c r="G11" s="451">
        <v>0.7</v>
      </c>
      <c r="H11" s="451">
        <v>0.5</v>
      </c>
      <c r="I11" s="451">
        <v>0.2</v>
      </c>
      <c r="J11" s="451">
        <v>0.1</v>
      </c>
      <c r="K11" s="451">
        <v>0.5</v>
      </c>
      <c r="L11" s="451">
        <v>0.9</v>
      </c>
      <c r="M11" s="451">
        <v>0.5</v>
      </c>
      <c r="N11" s="451">
        <v>1.2</v>
      </c>
      <c r="O11" s="449">
        <v>-0.1</v>
      </c>
      <c r="P11" s="450">
        <v>0.1</v>
      </c>
      <c r="Q11" s="451">
        <v>0.3</v>
      </c>
      <c r="R11" s="451">
        <v>-0.1</v>
      </c>
      <c r="S11" s="451">
        <v>-0.9</v>
      </c>
      <c r="T11" s="450">
        <v>-0.3</v>
      </c>
      <c r="U11" s="451">
        <v>-0.1</v>
      </c>
      <c r="V11" s="451">
        <v>-0.3</v>
      </c>
      <c r="W11" s="451">
        <v>-0.3</v>
      </c>
      <c r="X11" s="449">
        <v>0.5</v>
      </c>
      <c r="Y11" s="450">
        <v>0.1</v>
      </c>
      <c r="Z11" s="451">
        <v>0.2</v>
      </c>
      <c r="AA11" s="451">
        <v>1</v>
      </c>
      <c r="AB11" s="451">
        <v>0.5</v>
      </c>
      <c r="AC11" s="449">
        <v>0</v>
      </c>
      <c r="AD11" s="450">
        <v>-0.5</v>
      </c>
      <c r="AE11" s="450">
        <v>-0.1</v>
      </c>
      <c r="AF11" s="450">
        <v>-0.7</v>
      </c>
      <c r="AG11" s="450">
        <v>0.3</v>
      </c>
      <c r="AH11" s="450">
        <v>-0.1</v>
      </c>
      <c r="AI11" s="450">
        <v>0.4</v>
      </c>
      <c r="AJ11" s="449">
        <v>1</v>
      </c>
      <c r="AK11" s="450">
        <v>1</v>
      </c>
      <c r="AL11" s="450">
        <v>1</v>
      </c>
      <c r="AM11" s="449">
        <v>0</v>
      </c>
      <c r="AN11" s="450">
        <v>-0.6</v>
      </c>
      <c r="AO11" s="451">
        <v>0.2</v>
      </c>
      <c r="AP11" s="451">
        <v>-0.1</v>
      </c>
      <c r="AQ11" s="451">
        <v>-0.8</v>
      </c>
      <c r="AR11" s="450">
        <v>0.1</v>
      </c>
      <c r="AS11" s="450">
        <v>-0.7</v>
      </c>
      <c r="AT11" s="450">
        <v>0</v>
      </c>
      <c r="AU11" s="451">
        <v>0.5</v>
      </c>
      <c r="AV11" s="451">
        <v>0.2</v>
      </c>
      <c r="AW11" s="451">
        <v>-0.5</v>
      </c>
      <c r="AX11" s="449">
        <v>0</v>
      </c>
      <c r="AY11" s="450">
        <v>-0.3</v>
      </c>
      <c r="AZ11" s="450">
        <v>0.1</v>
      </c>
      <c r="BA11" s="451">
        <v>0.3</v>
      </c>
      <c r="BB11" s="450">
        <v>0</v>
      </c>
      <c r="BC11" s="450">
        <v>0</v>
      </c>
      <c r="BD11" s="449">
        <v>0.4</v>
      </c>
      <c r="BE11" s="450">
        <v>-0.5</v>
      </c>
      <c r="BF11" s="450">
        <v>0.7</v>
      </c>
      <c r="BG11" s="450">
        <v>0.3</v>
      </c>
      <c r="BH11" s="450">
        <v>0.6</v>
      </c>
      <c r="BI11" s="450">
        <v>0.3</v>
      </c>
      <c r="BJ11" s="450">
        <v>1</v>
      </c>
      <c r="BK11" s="450">
        <v>0.6</v>
      </c>
      <c r="BL11" s="450">
        <v>0.8</v>
      </c>
      <c r="BM11" s="449">
        <v>0</v>
      </c>
      <c r="BN11" s="450">
        <v>0.1</v>
      </c>
      <c r="BO11" s="450">
        <v>0.1</v>
      </c>
      <c r="BP11" s="451">
        <v>-0.2</v>
      </c>
      <c r="BQ11" s="450">
        <v>-0.5</v>
      </c>
      <c r="BR11" s="450">
        <v>0</v>
      </c>
      <c r="BS11" s="449">
        <v>0.5</v>
      </c>
      <c r="BT11" s="450">
        <v>-0.1</v>
      </c>
      <c r="BU11" s="450">
        <v>0.5</v>
      </c>
      <c r="BV11" s="450">
        <v>0</v>
      </c>
      <c r="BW11" s="450">
        <v>-0.6</v>
      </c>
      <c r="BX11" s="450">
        <v>-0.1</v>
      </c>
      <c r="BY11" s="450">
        <v>1.3</v>
      </c>
      <c r="BZ11" s="451">
        <v>0.7</v>
      </c>
      <c r="CA11" s="451">
        <v>-0.1</v>
      </c>
      <c r="CB11" s="451">
        <v>0.5</v>
      </c>
      <c r="CC11" s="451">
        <v>0.1</v>
      </c>
      <c r="CD11" s="450">
        <v>0.3</v>
      </c>
      <c r="CE11" s="450">
        <v>-0.2</v>
      </c>
      <c r="CF11" s="449">
        <v>0.7</v>
      </c>
      <c r="CG11" s="450">
        <v>0.1</v>
      </c>
      <c r="CH11" s="450">
        <v>0.4</v>
      </c>
      <c r="CI11" s="450">
        <v>0.1</v>
      </c>
      <c r="CJ11" s="450">
        <v>0.3</v>
      </c>
      <c r="CK11" s="450">
        <v>1.3</v>
      </c>
      <c r="CL11" s="450">
        <v>0.1</v>
      </c>
      <c r="CM11" s="450">
        <v>1.2</v>
      </c>
      <c r="CN11" s="450">
        <v>0</v>
      </c>
      <c r="CO11" s="450">
        <v>0</v>
      </c>
      <c r="CP11" s="450">
        <v>0.1</v>
      </c>
      <c r="CQ11" s="450">
        <v>0.6</v>
      </c>
      <c r="CR11" s="450">
        <v>0.3</v>
      </c>
      <c r="CS11" s="450">
        <v>0.7</v>
      </c>
      <c r="CT11" s="449">
        <v>0.7</v>
      </c>
      <c r="CU11" s="450">
        <v>1.2</v>
      </c>
      <c r="CV11" s="450">
        <v>0.4</v>
      </c>
      <c r="CW11" s="450">
        <v>0</v>
      </c>
      <c r="CX11" s="450">
        <v>-0.1</v>
      </c>
      <c r="CY11" s="450">
        <v>0.7</v>
      </c>
      <c r="CZ11" s="449">
        <v>0.4</v>
      </c>
      <c r="DA11" s="450">
        <v>0.2</v>
      </c>
      <c r="DB11" s="451">
        <v>0.2</v>
      </c>
      <c r="DC11" s="451">
        <v>0.2</v>
      </c>
      <c r="DD11" s="451">
        <v>0.4</v>
      </c>
      <c r="DE11" s="451">
        <v>0.8</v>
      </c>
      <c r="DF11" s="451">
        <v>0.3</v>
      </c>
      <c r="DG11" s="449">
        <v>0.4</v>
      </c>
      <c r="DH11" s="449" t="s">
        <v>607</v>
      </c>
      <c r="DI11" s="451">
        <v>-0.8</v>
      </c>
      <c r="DJ11" s="451">
        <v>-0.9</v>
      </c>
      <c r="DK11" s="452">
        <v>2.4</v>
      </c>
      <c r="DL11" s="317" t="s">
        <v>607</v>
      </c>
      <c r="DM11" s="435">
        <v>0.5</v>
      </c>
      <c r="DN11" s="318" t="s">
        <v>607</v>
      </c>
      <c r="DO11" s="449">
        <v>0.4</v>
      </c>
      <c r="DP11" s="15"/>
      <c r="DQ11" s="15"/>
      <c r="DR11" s="15"/>
      <c r="DS11" s="15"/>
      <c r="DT11" s="15"/>
      <c r="DU11" s="15"/>
      <c r="DV11" s="15"/>
      <c r="DW11" s="15"/>
    </row>
    <row r="12" spans="1:136" s="50" customFormat="1" ht="16.5" customHeight="1" x14ac:dyDescent="0.15">
      <c r="A12" s="171" t="s">
        <v>276</v>
      </c>
      <c r="B12" s="449">
        <v>0.3</v>
      </c>
      <c r="C12" s="450">
        <v>0.5</v>
      </c>
      <c r="D12" s="451">
        <v>0</v>
      </c>
      <c r="E12" s="451">
        <v>0.6</v>
      </c>
      <c r="F12" s="451">
        <v>0.4</v>
      </c>
      <c r="G12" s="451">
        <v>0.5</v>
      </c>
      <c r="H12" s="451">
        <v>0</v>
      </c>
      <c r="I12" s="451">
        <v>0</v>
      </c>
      <c r="J12" s="451">
        <v>0.3</v>
      </c>
      <c r="K12" s="451">
        <v>0.5</v>
      </c>
      <c r="L12" s="451">
        <v>0.1</v>
      </c>
      <c r="M12" s="451">
        <v>0.3</v>
      </c>
      <c r="N12" s="451">
        <v>0.6</v>
      </c>
      <c r="O12" s="449">
        <v>-0.1</v>
      </c>
      <c r="P12" s="450">
        <v>0</v>
      </c>
      <c r="Q12" s="451">
        <v>0</v>
      </c>
      <c r="R12" s="451">
        <v>0</v>
      </c>
      <c r="S12" s="451">
        <v>-0.3</v>
      </c>
      <c r="T12" s="450">
        <v>-0.2</v>
      </c>
      <c r="U12" s="451">
        <v>0.1</v>
      </c>
      <c r="V12" s="451">
        <v>-0.1</v>
      </c>
      <c r="W12" s="451">
        <v>-0.6</v>
      </c>
      <c r="X12" s="449">
        <v>0.5</v>
      </c>
      <c r="Y12" s="450">
        <v>0.4</v>
      </c>
      <c r="Z12" s="451">
        <v>0.4</v>
      </c>
      <c r="AA12" s="451">
        <v>0.6</v>
      </c>
      <c r="AB12" s="451">
        <v>0.6</v>
      </c>
      <c r="AC12" s="449">
        <v>0</v>
      </c>
      <c r="AD12" s="450">
        <v>-0.2</v>
      </c>
      <c r="AE12" s="450">
        <v>-0.3</v>
      </c>
      <c r="AF12" s="450">
        <v>-0.1</v>
      </c>
      <c r="AG12" s="450">
        <v>0.1</v>
      </c>
      <c r="AH12" s="450">
        <v>0</v>
      </c>
      <c r="AI12" s="450">
        <v>0.1</v>
      </c>
      <c r="AJ12" s="449">
        <v>1.1000000000000001</v>
      </c>
      <c r="AK12" s="450">
        <v>1.1000000000000001</v>
      </c>
      <c r="AL12" s="450">
        <v>1.1000000000000001</v>
      </c>
      <c r="AM12" s="449">
        <v>-0.1</v>
      </c>
      <c r="AN12" s="450">
        <v>-0.6</v>
      </c>
      <c r="AO12" s="451">
        <v>0.1</v>
      </c>
      <c r="AP12" s="451">
        <v>-0.3</v>
      </c>
      <c r="AQ12" s="451">
        <v>-0.6</v>
      </c>
      <c r="AR12" s="450">
        <v>-0.1</v>
      </c>
      <c r="AS12" s="450">
        <v>-0.6</v>
      </c>
      <c r="AT12" s="450">
        <v>-0.1</v>
      </c>
      <c r="AU12" s="451">
        <v>0.1</v>
      </c>
      <c r="AV12" s="451">
        <v>-0.1</v>
      </c>
      <c r="AW12" s="451">
        <v>-0.3</v>
      </c>
      <c r="AX12" s="449">
        <v>-0.3</v>
      </c>
      <c r="AY12" s="450">
        <v>-0.3</v>
      </c>
      <c r="AZ12" s="450">
        <v>-0.4</v>
      </c>
      <c r="BA12" s="451">
        <v>-0.2</v>
      </c>
      <c r="BB12" s="450">
        <v>-0.2</v>
      </c>
      <c r="BC12" s="450">
        <v>-0.1</v>
      </c>
      <c r="BD12" s="449">
        <v>-0.4</v>
      </c>
      <c r="BE12" s="450">
        <v>-1.1000000000000001</v>
      </c>
      <c r="BF12" s="450">
        <v>-0.1</v>
      </c>
      <c r="BG12" s="450">
        <v>-0.4</v>
      </c>
      <c r="BH12" s="450">
        <v>-0.2</v>
      </c>
      <c r="BI12" s="450">
        <v>-0.5</v>
      </c>
      <c r="BJ12" s="450">
        <v>-0.3</v>
      </c>
      <c r="BK12" s="450">
        <v>-0.3</v>
      </c>
      <c r="BL12" s="450">
        <v>-0.3</v>
      </c>
      <c r="BM12" s="449">
        <v>-0.1</v>
      </c>
      <c r="BN12" s="450">
        <v>0.1</v>
      </c>
      <c r="BO12" s="450">
        <v>-0.1</v>
      </c>
      <c r="BP12" s="451">
        <v>0</v>
      </c>
      <c r="BQ12" s="450">
        <v>-0.3</v>
      </c>
      <c r="BR12" s="450">
        <v>-0.2</v>
      </c>
      <c r="BS12" s="449">
        <v>0.6</v>
      </c>
      <c r="BT12" s="450">
        <v>0.2</v>
      </c>
      <c r="BU12" s="450">
        <v>0.8</v>
      </c>
      <c r="BV12" s="450">
        <v>0.4</v>
      </c>
      <c r="BW12" s="450">
        <v>0.3</v>
      </c>
      <c r="BX12" s="450">
        <v>0.4</v>
      </c>
      <c r="BY12" s="450">
        <v>1</v>
      </c>
      <c r="BZ12" s="451">
        <v>0.9</v>
      </c>
      <c r="CA12" s="451">
        <v>0.1</v>
      </c>
      <c r="CB12" s="451">
        <v>0.6</v>
      </c>
      <c r="CC12" s="451">
        <v>0.2</v>
      </c>
      <c r="CD12" s="450">
        <v>0.2</v>
      </c>
      <c r="CE12" s="450">
        <v>0</v>
      </c>
      <c r="CF12" s="449">
        <v>0.7</v>
      </c>
      <c r="CG12" s="450">
        <v>0.4</v>
      </c>
      <c r="CH12" s="450">
        <v>0.6</v>
      </c>
      <c r="CI12" s="450">
        <v>0.5</v>
      </c>
      <c r="CJ12" s="450">
        <v>0.2</v>
      </c>
      <c r="CK12" s="450">
        <v>0.7</v>
      </c>
      <c r="CL12" s="450">
        <v>0.6</v>
      </c>
      <c r="CM12" s="450">
        <v>1</v>
      </c>
      <c r="CN12" s="450">
        <v>0.6</v>
      </c>
      <c r="CO12" s="450">
        <v>0.4</v>
      </c>
      <c r="CP12" s="450">
        <v>0.4</v>
      </c>
      <c r="CQ12" s="450">
        <v>0.8</v>
      </c>
      <c r="CR12" s="450">
        <v>0.5</v>
      </c>
      <c r="CS12" s="450">
        <v>0.6</v>
      </c>
      <c r="CT12" s="449">
        <v>0.4</v>
      </c>
      <c r="CU12" s="450">
        <v>0.8</v>
      </c>
      <c r="CV12" s="450">
        <v>0.1</v>
      </c>
      <c r="CW12" s="450">
        <v>-0.1</v>
      </c>
      <c r="CX12" s="450">
        <v>-0.2</v>
      </c>
      <c r="CY12" s="450">
        <v>0.8</v>
      </c>
      <c r="CZ12" s="449">
        <v>0.2</v>
      </c>
      <c r="DA12" s="450">
        <v>0.5</v>
      </c>
      <c r="DB12" s="451">
        <v>0.3</v>
      </c>
      <c r="DC12" s="451">
        <v>0.2</v>
      </c>
      <c r="DD12" s="451">
        <v>0</v>
      </c>
      <c r="DE12" s="451">
        <v>0.8</v>
      </c>
      <c r="DF12" s="451">
        <v>0.1</v>
      </c>
      <c r="DG12" s="449">
        <v>0.1</v>
      </c>
      <c r="DH12" s="449" t="s">
        <v>607</v>
      </c>
      <c r="DI12" s="451">
        <v>-1.1000000000000001</v>
      </c>
      <c r="DJ12" s="451">
        <v>-1.1000000000000001</v>
      </c>
      <c r="DK12" s="452">
        <v>0</v>
      </c>
      <c r="DL12" s="317" t="s">
        <v>607</v>
      </c>
      <c r="DM12" s="435">
        <v>-0.6</v>
      </c>
      <c r="DN12" s="318" t="s">
        <v>607</v>
      </c>
      <c r="DO12" s="449">
        <v>0.1</v>
      </c>
      <c r="DP12" s="15"/>
      <c r="DQ12" s="15"/>
      <c r="DR12" s="15"/>
      <c r="DS12" s="15"/>
      <c r="DT12" s="15"/>
      <c r="DU12" s="15"/>
      <c r="DV12" s="15"/>
      <c r="DW12" s="15"/>
    </row>
    <row r="13" spans="1:136" s="20" customFormat="1" ht="16.5" customHeight="1" x14ac:dyDescent="0.15">
      <c r="A13" s="44" t="s">
        <v>684</v>
      </c>
      <c r="B13" s="281">
        <f t="shared" ref="B13:BM13" si="35">B8/B6</f>
        <v>116.9576250520004</v>
      </c>
      <c r="C13" s="282">
        <f t="shared" si="35"/>
        <v>115.47917389795209</v>
      </c>
      <c r="D13" s="283">
        <f t="shared" si="35"/>
        <v>45.19850136239782</v>
      </c>
      <c r="E13" s="283">
        <f t="shared" si="35"/>
        <v>59.841743534092963</v>
      </c>
      <c r="F13" s="283">
        <f t="shared" si="35"/>
        <v>25.02270345791128</v>
      </c>
      <c r="G13" s="283">
        <f t="shared" si="35"/>
        <v>80.322511485451756</v>
      </c>
      <c r="H13" s="283">
        <f t="shared" si="35"/>
        <v>173.0473691293231</v>
      </c>
      <c r="I13" s="283">
        <f t="shared" si="35"/>
        <v>160.54151851077179</v>
      </c>
      <c r="J13" s="283">
        <f t="shared" si="35"/>
        <v>45.654812135824791</v>
      </c>
      <c r="K13" s="283">
        <f t="shared" si="35"/>
        <v>84.378168130489328</v>
      </c>
      <c r="L13" s="283">
        <f t="shared" si="35"/>
        <v>588.5112342259157</v>
      </c>
      <c r="M13" s="283">
        <f t="shared" si="35"/>
        <v>73.333443928334432</v>
      </c>
      <c r="N13" s="283">
        <f t="shared" si="35"/>
        <v>193.73860528714675</v>
      </c>
      <c r="O13" s="281">
        <f t="shared" si="35"/>
        <v>58.29133182655282</v>
      </c>
      <c r="P13" s="282">
        <f t="shared" si="35"/>
        <v>60.9864201757389</v>
      </c>
      <c r="Q13" s="283">
        <f t="shared" si="35"/>
        <v>104.61826518914788</v>
      </c>
      <c r="R13" s="283">
        <f t="shared" si="35"/>
        <v>51.43588717743549</v>
      </c>
      <c r="S13" s="283">
        <f t="shared" si="35"/>
        <v>29.246442716737569</v>
      </c>
      <c r="T13" s="282">
        <f t="shared" si="35"/>
        <v>43.382649253731344</v>
      </c>
      <c r="U13" s="283">
        <f t="shared" si="35"/>
        <v>63.740758017492709</v>
      </c>
      <c r="V13" s="283">
        <f t="shared" si="35"/>
        <v>44.442439746869532</v>
      </c>
      <c r="W13" s="283">
        <f t="shared" si="35"/>
        <v>226.13136288998359</v>
      </c>
      <c r="X13" s="281">
        <f t="shared" si="35"/>
        <v>125.06641184902054</v>
      </c>
      <c r="Y13" s="282">
        <f t="shared" si="35"/>
        <v>87.431520790927593</v>
      </c>
      <c r="Z13" s="283">
        <f t="shared" si="35"/>
        <v>137.05584434873015</v>
      </c>
      <c r="AA13" s="283">
        <f t="shared" si="35"/>
        <v>163.52177121771217</v>
      </c>
      <c r="AB13" s="283">
        <f t="shared" si="35"/>
        <v>112.98856807855782</v>
      </c>
      <c r="AC13" s="281">
        <f t="shared" si="35"/>
        <v>65.513396848100939</v>
      </c>
      <c r="AD13" s="282">
        <f t="shared" si="35"/>
        <v>41.037180373185905</v>
      </c>
      <c r="AE13" s="282">
        <f t="shared" si="35"/>
        <v>72.751020408163271</v>
      </c>
      <c r="AF13" s="282">
        <f t="shared" si="35"/>
        <v>31.664114268885289</v>
      </c>
      <c r="AG13" s="282">
        <f t="shared" si="35"/>
        <v>100.1152276807573</v>
      </c>
      <c r="AH13" s="282">
        <f t="shared" si="35"/>
        <v>51.331861895002362</v>
      </c>
      <c r="AI13" s="282">
        <f t="shared" si="35"/>
        <v>101.28413284132841</v>
      </c>
      <c r="AJ13" s="281">
        <f t="shared" si="35"/>
        <v>40.260944700460833</v>
      </c>
      <c r="AK13" s="282">
        <f t="shared" si="35"/>
        <v>40.436970602889886</v>
      </c>
      <c r="AL13" s="282">
        <f t="shared" si="35"/>
        <v>40.109515645092159</v>
      </c>
      <c r="AM13" s="281">
        <f t="shared" si="35"/>
        <v>96.496683091602392</v>
      </c>
      <c r="AN13" s="282">
        <f t="shared" si="35"/>
        <v>50.73340982979537</v>
      </c>
      <c r="AO13" s="283">
        <f t="shared" si="35"/>
        <v>51.812624916722186</v>
      </c>
      <c r="AP13" s="283">
        <f t="shared" si="35"/>
        <v>68.922445479049259</v>
      </c>
      <c r="AQ13" s="283">
        <f t="shared" si="35"/>
        <v>26.781999677990662</v>
      </c>
      <c r="AR13" s="282">
        <f t="shared" si="35"/>
        <v>139.34540602363705</v>
      </c>
      <c r="AS13" s="282">
        <f t="shared" si="35"/>
        <v>28.683947834487199</v>
      </c>
      <c r="AT13" s="282">
        <f t="shared" si="35"/>
        <v>168.01769626769627</v>
      </c>
      <c r="AU13" s="283">
        <f t="shared" si="35"/>
        <v>243.22733964248161</v>
      </c>
      <c r="AV13" s="283">
        <f t="shared" si="35"/>
        <v>218.03035460992908</v>
      </c>
      <c r="AW13" s="283">
        <f t="shared" si="35"/>
        <v>60.976336397684712</v>
      </c>
      <c r="AX13" s="281">
        <f t="shared" si="35"/>
        <v>188.19891239430422</v>
      </c>
      <c r="AY13" s="282">
        <f t="shared" si="35"/>
        <v>71.163387162437232</v>
      </c>
      <c r="AZ13" s="282">
        <f t="shared" si="35"/>
        <v>453.92181786522724</v>
      </c>
      <c r="BA13" s="283">
        <f t="shared" si="35"/>
        <v>142.15238907849829</v>
      </c>
      <c r="BB13" s="282">
        <f t="shared" si="35"/>
        <v>218.34132813671113</v>
      </c>
      <c r="BC13" s="282">
        <f t="shared" si="35"/>
        <v>91.787358184764997</v>
      </c>
      <c r="BD13" s="281">
        <f t="shared" si="35"/>
        <v>1031.9830155690618</v>
      </c>
      <c r="BE13" s="282">
        <f t="shared" si="35"/>
        <v>20380.066666666666</v>
      </c>
      <c r="BF13" s="282">
        <f t="shared" si="35"/>
        <v>244.09061707523247</v>
      </c>
      <c r="BG13" s="282">
        <f t="shared" si="35"/>
        <v>640.85332749562167</v>
      </c>
      <c r="BH13" s="282">
        <f t="shared" si="35"/>
        <v>729.15964523281593</v>
      </c>
      <c r="BI13" s="282">
        <f t="shared" si="35"/>
        <v>9335.681818181818</v>
      </c>
      <c r="BJ13" s="282">
        <f t="shared" si="35"/>
        <v>7111.7245762711864</v>
      </c>
      <c r="BK13" s="282">
        <f t="shared" si="35"/>
        <v>5854.49387755102</v>
      </c>
      <c r="BL13" s="282">
        <f t="shared" si="35"/>
        <v>1024.5056179775281</v>
      </c>
      <c r="BM13" s="281">
        <f t="shared" si="35"/>
        <v>110.58938005751354</v>
      </c>
      <c r="BN13" s="282">
        <f t="shared" ref="BN13:DO13" si="36">BN8/BN6</f>
        <v>125.32624369142033</v>
      </c>
      <c r="BO13" s="282">
        <f t="shared" si="36"/>
        <v>98.325331125827816</v>
      </c>
      <c r="BP13" s="283">
        <f t="shared" si="36"/>
        <v>82.735095991916467</v>
      </c>
      <c r="BQ13" s="282">
        <f t="shared" si="36"/>
        <v>44.767163689988529</v>
      </c>
      <c r="BR13" s="282">
        <f t="shared" si="36"/>
        <v>199.71260156125538</v>
      </c>
      <c r="BS13" s="281">
        <f t="shared" si="36"/>
        <v>72.352902688555787</v>
      </c>
      <c r="BT13" s="282">
        <f t="shared" si="36"/>
        <v>58.814304902619206</v>
      </c>
      <c r="BU13" s="282">
        <f t="shared" si="36"/>
        <v>96.078379953379951</v>
      </c>
      <c r="BV13" s="282">
        <f t="shared" si="36"/>
        <v>40.711114905241594</v>
      </c>
      <c r="BW13" s="282">
        <f t="shared" si="36"/>
        <v>20.433243486073675</v>
      </c>
      <c r="BX13" s="282">
        <f t="shared" si="36"/>
        <v>45.373841059602647</v>
      </c>
      <c r="BY13" s="282">
        <f t="shared" si="36"/>
        <v>168.13300000000001</v>
      </c>
      <c r="BZ13" s="283">
        <f t="shared" si="36"/>
        <v>45.692091312344473</v>
      </c>
      <c r="CA13" s="283">
        <f t="shared" si="36"/>
        <v>61.394329416153703</v>
      </c>
      <c r="CB13" s="283">
        <f t="shared" si="36"/>
        <v>90.486592544146504</v>
      </c>
      <c r="CC13" s="283">
        <f t="shared" si="36"/>
        <v>62.414735789298213</v>
      </c>
      <c r="CD13" s="282">
        <f t="shared" si="36"/>
        <v>62.970529327610876</v>
      </c>
      <c r="CE13" s="282">
        <f t="shared" si="36"/>
        <v>66.993659420289859</v>
      </c>
      <c r="CF13" s="281">
        <f t="shared" si="36"/>
        <v>83.240030801386069</v>
      </c>
      <c r="CG13" s="282">
        <f t="shared" si="36"/>
        <v>31.314110429447855</v>
      </c>
      <c r="CH13" s="282">
        <f t="shared" si="36"/>
        <v>61.873920834012054</v>
      </c>
      <c r="CI13" s="282">
        <f t="shared" si="36"/>
        <v>32.084029765311961</v>
      </c>
      <c r="CJ13" s="282">
        <f t="shared" si="36"/>
        <v>128.72646506065266</v>
      </c>
      <c r="CK13" s="282">
        <f t="shared" si="36"/>
        <v>230.15612616896496</v>
      </c>
      <c r="CL13" s="282">
        <f t="shared" si="36"/>
        <v>30.730222151190667</v>
      </c>
      <c r="CM13" s="282">
        <f t="shared" si="36"/>
        <v>199.6044910670382</v>
      </c>
      <c r="CN13" s="282">
        <f t="shared" si="36"/>
        <v>33.452558941920643</v>
      </c>
      <c r="CO13" s="282">
        <f t="shared" si="36"/>
        <v>14.819624540352235</v>
      </c>
      <c r="CP13" s="282">
        <f t="shared" si="36"/>
        <v>51.750448028673837</v>
      </c>
      <c r="CQ13" s="282">
        <f t="shared" si="36"/>
        <v>117.9290573372206</v>
      </c>
      <c r="CR13" s="282">
        <f t="shared" si="36"/>
        <v>68.260854463355329</v>
      </c>
      <c r="CS13" s="282">
        <f t="shared" si="36"/>
        <v>71.064012910166753</v>
      </c>
      <c r="CT13" s="281">
        <f t="shared" si="36"/>
        <v>120.72575796160872</v>
      </c>
      <c r="CU13" s="282">
        <f t="shared" si="36"/>
        <v>216.87726876564477</v>
      </c>
      <c r="CV13" s="282">
        <f t="shared" si="36"/>
        <v>115.16704811878976</v>
      </c>
      <c r="CW13" s="282">
        <f t="shared" si="36"/>
        <v>59.102915630476829</v>
      </c>
      <c r="CX13" s="282">
        <f t="shared" si="36"/>
        <v>90.974687358503644</v>
      </c>
      <c r="CY13" s="282">
        <f t="shared" si="36"/>
        <v>104.06825416431657</v>
      </c>
      <c r="CZ13" s="281">
        <f t="shared" si="36"/>
        <v>163.41849087201973</v>
      </c>
      <c r="DA13" s="282">
        <f t="shared" si="36"/>
        <v>23.909998527122603</v>
      </c>
      <c r="DB13" s="283">
        <f t="shared" si="36"/>
        <v>25.422082369140046</v>
      </c>
      <c r="DC13" s="283">
        <f t="shared" si="36"/>
        <v>256.76012098650534</v>
      </c>
      <c r="DD13" s="283">
        <f t="shared" si="36"/>
        <v>405.40600571205056</v>
      </c>
      <c r="DE13" s="283">
        <f t="shared" si="36"/>
        <v>183.43351404929896</v>
      </c>
      <c r="DF13" s="283">
        <f t="shared" si="36"/>
        <v>157.80977985102868</v>
      </c>
      <c r="DG13" s="281">
        <f t="shared" si="36"/>
        <v>120.64694567457852</v>
      </c>
      <c r="DH13" s="281">
        <f t="shared" si="36"/>
        <v>11.787813155121093</v>
      </c>
      <c r="DI13" s="283">
        <f t="shared" si="36"/>
        <v>218.73255131964808</v>
      </c>
      <c r="DJ13" s="283">
        <f t="shared" si="36"/>
        <v>318.52090909090907</v>
      </c>
      <c r="DK13" s="284">
        <f t="shared" si="36"/>
        <v>3.5247444154476022</v>
      </c>
      <c r="DL13" s="243">
        <f t="shared" si="36"/>
        <v>406.04588112617307</v>
      </c>
      <c r="DM13" s="285">
        <f t="shared" si="36"/>
        <v>347.12185377546945</v>
      </c>
      <c r="DN13" s="286">
        <f t="shared" si="36"/>
        <v>800.39572192513367</v>
      </c>
      <c r="DO13" s="281">
        <f t="shared" si="36"/>
        <v>107.09991046289402</v>
      </c>
    </row>
    <row r="14" spans="1:136" s="20" customFormat="1" ht="16.5" customHeight="1" x14ac:dyDescent="0.15">
      <c r="A14" s="44" t="s">
        <v>685</v>
      </c>
      <c r="B14" s="281">
        <f>SUM(C14:N14)</f>
        <v>86473</v>
      </c>
      <c r="C14" s="282">
        <v>6806</v>
      </c>
      <c r="D14" s="283">
        <v>2594</v>
      </c>
      <c r="E14" s="283">
        <v>2754</v>
      </c>
      <c r="F14" s="283">
        <v>1029</v>
      </c>
      <c r="G14" s="283">
        <v>5187</v>
      </c>
      <c r="H14" s="283">
        <v>13791</v>
      </c>
      <c r="I14" s="283">
        <v>8050</v>
      </c>
      <c r="J14" s="283">
        <v>1893</v>
      </c>
      <c r="K14" s="283">
        <v>6175</v>
      </c>
      <c r="L14" s="283">
        <v>24241</v>
      </c>
      <c r="M14" s="283">
        <v>4273</v>
      </c>
      <c r="N14" s="283">
        <v>9680</v>
      </c>
      <c r="O14" s="281">
        <f>SUM(P14:W14)</f>
        <v>25660</v>
      </c>
      <c r="P14" s="282">
        <v>5165</v>
      </c>
      <c r="Q14" s="283">
        <v>5671</v>
      </c>
      <c r="R14" s="283">
        <v>2244</v>
      </c>
      <c r="S14" s="283">
        <v>1482</v>
      </c>
      <c r="T14" s="282">
        <v>1954</v>
      </c>
      <c r="U14" s="283">
        <v>4655</v>
      </c>
      <c r="V14" s="283">
        <v>3104</v>
      </c>
      <c r="W14" s="283">
        <v>1385</v>
      </c>
      <c r="X14" s="281">
        <f>SUM(Y14:AB14)</f>
        <v>30993</v>
      </c>
      <c r="Y14" s="282">
        <v>5082</v>
      </c>
      <c r="Z14" s="283">
        <v>7885</v>
      </c>
      <c r="AA14" s="283">
        <v>11548</v>
      </c>
      <c r="AB14" s="283">
        <v>6478</v>
      </c>
      <c r="AC14" s="281">
        <f>SUM(AD14:AI14)</f>
        <v>25337</v>
      </c>
      <c r="AD14" s="282">
        <v>2601</v>
      </c>
      <c r="AE14" s="282">
        <v>4439</v>
      </c>
      <c r="AF14" s="282">
        <v>1727</v>
      </c>
      <c r="AG14" s="282">
        <v>6020</v>
      </c>
      <c r="AH14" s="282">
        <v>2935</v>
      </c>
      <c r="AI14" s="282">
        <v>7615</v>
      </c>
      <c r="AJ14" s="281">
        <f>SUM(AK14:AL14)</f>
        <v>2687</v>
      </c>
      <c r="AK14" s="282">
        <v>1286</v>
      </c>
      <c r="AL14" s="282">
        <v>1401</v>
      </c>
      <c r="AM14" s="281">
        <f t="shared" ref="AM14" si="37">SUM(AN14:AW14)</f>
        <v>53129</v>
      </c>
      <c r="AN14" s="282">
        <v>2458</v>
      </c>
      <c r="AO14" s="283">
        <v>3088</v>
      </c>
      <c r="AP14" s="283">
        <v>5843</v>
      </c>
      <c r="AQ14" s="283">
        <v>1381</v>
      </c>
      <c r="AR14" s="282">
        <v>6819</v>
      </c>
      <c r="AS14" s="282">
        <v>1512</v>
      </c>
      <c r="AT14" s="282">
        <v>9697</v>
      </c>
      <c r="AU14" s="283">
        <v>11797</v>
      </c>
      <c r="AV14" s="283">
        <v>7536</v>
      </c>
      <c r="AW14" s="283">
        <v>2998</v>
      </c>
      <c r="AX14" s="281">
        <f>SUM(AY14:BC14)</f>
        <v>65496</v>
      </c>
      <c r="AY14" s="282">
        <v>5338</v>
      </c>
      <c r="AZ14" s="282">
        <v>30145</v>
      </c>
      <c r="BA14" s="283">
        <v>9319</v>
      </c>
      <c r="BB14" s="282">
        <v>15261</v>
      </c>
      <c r="BC14" s="282">
        <v>5433</v>
      </c>
      <c r="BD14" s="281">
        <f>SUM(BE14:BL14)</f>
        <v>168467</v>
      </c>
      <c r="BE14" s="282">
        <v>26157</v>
      </c>
      <c r="BF14" s="282">
        <v>18212</v>
      </c>
      <c r="BG14" s="282">
        <v>18141</v>
      </c>
      <c r="BH14" s="282">
        <v>18370</v>
      </c>
      <c r="BI14" s="282">
        <v>21439</v>
      </c>
      <c r="BJ14" s="282">
        <v>27583</v>
      </c>
      <c r="BK14" s="282">
        <v>19553</v>
      </c>
      <c r="BL14" s="282">
        <v>19012</v>
      </c>
      <c r="BM14" s="281">
        <f>SUM(BN14:BR14)</f>
        <v>32760</v>
      </c>
      <c r="BN14" s="282">
        <v>6552</v>
      </c>
      <c r="BO14" s="282">
        <v>6181</v>
      </c>
      <c r="BP14" s="283">
        <v>4257</v>
      </c>
      <c r="BQ14" s="282">
        <v>2324</v>
      </c>
      <c r="BR14" s="282">
        <v>13446</v>
      </c>
      <c r="BS14" s="281">
        <f>SUM(BT14:CE14)</f>
        <v>53196</v>
      </c>
      <c r="BT14" s="282">
        <v>2931</v>
      </c>
      <c r="BU14" s="282">
        <v>4941</v>
      </c>
      <c r="BV14" s="282">
        <v>1864</v>
      </c>
      <c r="BW14" s="282">
        <v>758</v>
      </c>
      <c r="BX14" s="282">
        <v>3012</v>
      </c>
      <c r="BY14" s="282">
        <v>16970</v>
      </c>
      <c r="BZ14" s="283">
        <v>3405</v>
      </c>
      <c r="CA14" s="283">
        <v>2892</v>
      </c>
      <c r="CB14" s="283">
        <v>5950</v>
      </c>
      <c r="CC14" s="283">
        <v>3146</v>
      </c>
      <c r="CD14" s="282">
        <v>4039</v>
      </c>
      <c r="CE14" s="282">
        <v>3288</v>
      </c>
      <c r="CF14" s="281">
        <f>SUM(CG14:CS14)</f>
        <v>57275</v>
      </c>
      <c r="CG14" s="282">
        <v>1196</v>
      </c>
      <c r="CH14" s="282">
        <v>3237</v>
      </c>
      <c r="CI14" s="282">
        <v>2178</v>
      </c>
      <c r="CJ14" s="282">
        <v>7377</v>
      </c>
      <c r="CK14" s="282">
        <v>15825</v>
      </c>
      <c r="CL14" s="282">
        <v>1409</v>
      </c>
      <c r="CM14" s="282">
        <v>12411</v>
      </c>
      <c r="CN14" s="282">
        <v>1229</v>
      </c>
      <c r="CO14" s="282">
        <v>525</v>
      </c>
      <c r="CP14" s="282">
        <v>1897</v>
      </c>
      <c r="CQ14" s="282">
        <v>4329</v>
      </c>
      <c r="CR14" s="282">
        <v>3213</v>
      </c>
      <c r="CS14" s="282">
        <v>2449</v>
      </c>
      <c r="CT14" s="281">
        <f>SUM(CU14:CY14)</f>
        <v>38974</v>
      </c>
      <c r="CU14" s="282">
        <v>16159</v>
      </c>
      <c r="CV14" s="282">
        <v>8384</v>
      </c>
      <c r="CW14" s="282">
        <v>2968</v>
      </c>
      <c r="CX14" s="282">
        <v>5547</v>
      </c>
      <c r="CY14" s="282">
        <v>5916</v>
      </c>
      <c r="CZ14" s="281">
        <f>SUM(DA14:DF14)</f>
        <v>54885</v>
      </c>
      <c r="DA14" s="282">
        <v>1329</v>
      </c>
      <c r="DB14" s="283">
        <v>1157</v>
      </c>
      <c r="DC14" s="283">
        <v>11216</v>
      </c>
      <c r="DD14" s="283">
        <v>24670</v>
      </c>
      <c r="DE14" s="283">
        <v>10282</v>
      </c>
      <c r="DF14" s="283">
        <v>6231</v>
      </c>
      <c r="DG14" s="281">
        <f>AM14+BS14+B14+O14+X14+AC14+AJ14+BD14+CF14+AX14+BM14+CT14+CZ14</f>
        <v>695332</v>
      </c>
      <c r="DH14" s="281">
        <f>SUM(DI14:DK14)</f>
        <v>16199</v>
      </c>
      <c r="DI14" s="283">
        <v>4678</v>
      </c>
      <c r="DJ14" s="283">
        <v>3529</v>
      </c>
      <c r="DK14" s="284">
        <v>7992</v>
      </c>
      <c r="DL14" s="392">
        <f>SUM(DM14:DN14)</f>
        <v>22326</v>
      </c>
      <c r="DM14" s="285">
        <v>13142</v>
      </c>
      <c r="DN14" s="286">
        <v>9184</v>
      </c>
      <c r="DO14" s="281">
        <f>DG14+DH14+DL14</f>
        <v>733857</v>
      </c>
    </row>
    <row r="15" spans="1:136" s="30" customFormat="1" ht="16.5" customHeight="1" x14ac:dyDescent="0.15">
      <c r="A15" s="115" t="s">
        <v>686</v>
      </c>
      <c r="B15" s="461">
        <v>80364</v>
      </c>
      <c r="C15" s="462">
        <v>5864</v>
      </c>
      <c r="D15" s="463">
        <v>4818</v>
      </c>
      <c r="E15" s="463">
        <v>4277</v>
      </c>
      <c r="F15" s="463">
        <v>2138</v>
      </c>
      <c r="G15" s="463">
        <v>5291</v>
      </c>
      <c r="H15" s="463">
        <v>11537</v>
      </c>
      <c r="I15" s="463">
        <v>9155</v>
      </c>
      <c r="J15" s="463">
        <v>3018</v>
      </c>
      <c r="K15" s="463">
        <v>7055</v>
      </c>
      <c r="L15" s="463">
        <v>15604</v>
      </c>
      <c r="M15" s="463">
        <v>4718</v>
      </c>
      <c r="N15" s="463">
        <v>6889</v>
      </c>
      <c r="O15" s="461">
        <v>33660</v>
      </c>
      <c r="P15" s="462">
        <v>5594</v>
      </c>
      <c r="Q15" s="463">
        <v>5425</v>
      </c>
      <c r="R15" s="463">
        <v>3152</v>
      </c>
      <c r="S15" s="463">
        <v>3182</v>
      </c>
      <c r="T15" s="462">
        <v>2866</v>
      </c>
      <c r="U15" s="463">
        <v>7402</v>
      </c>
      <c r="V15" s="463">
        <v>4452</v>
      </c>
      <c r="W15" s="463">
        <v>1587</v>
      </c>
      <c r="X15" s="461">
        <v>35735</v>
      </c>
      <c r="Y15" s="462">
        <v>7711</v>
      </c>
      <c r="Z15" s="463">
        <v>10529</v>
      </c>
      <c r="AA15" s="463">
        <v>8736</v>
      </c>
      <c r="AB15" s="463">
        <v>8759</v>
      </c>
      <c r="AC15" s="461">
        <v>28612</v>
      </c>
      <c r="AD15" s="462">
        <v>4179</v>
      </c>
      <c r="AE15" s="462">
        <v>4491</v>
      </c>
      <c r="AF15" s="462">
        <v>3328</v>
      </c>
      <c r="AG15" s="462">
        <v>6090</v>
      </c>
      <c r="AH15" s="462">
        <v>4176</v>
      </c>
      <c r="AI15" s="462">
        <v>6348</v>
      </c>
      <c r="AJ15" s="461">
        <v>3398</v>
      </c>
      <c r="AK15" s="462">
        <v>1664</v>
      </c>
      <c r="AL15" s="462">
        <v>1734</v>
      </c>
      <c r="AM15" s="461">
        <v>60673</v>
      </c>
      <c r="AN15" s="462">
        <v>3195</v>
      </c>
      <c r="AO15" s="463">
        <v>3492</v>
      </c>
      <c r="AP15" s="463">
        <v>5693</v>
      </c>
      <c r="AQ15" s="463">
        <v>2378</v>
      </c>
      <c r="AR15" s="462">
        <v>7625</v>
      </c>
      <c r="AS15" s="462">
        <v>2461</v>
      </c>
      <c r="AT15" s="462">
        <v>11580</v>
      </c>
      <c r="AU15" s="463">
        <v>10785</v>
      </c>
      <c r="AV15" s="463">
        <v>8451</v>
      </c>
      <c r="AW15" s="463">
        <v>5013</v>
      </c>
      <c r="AX15" s="461">
        <v>61568</v>
      </c>
      <c r="AY15" s="462">
        <v>6382</v>
      </c>
      <c r="AZ15" s="462">
        <v>25137</v>
      </c>
      <c r="BA15" s="463">
        <v>7711</v>
      </c>
      <c r="BB15" s="462">
        <v>15947</v>
      </c>
      <c r="BC15" s="462">
        <v>6391</v>
      </c>
      <c r="BD15" s="461">
        <v>90566</v>
      </c>
      <c r="BE15" s="462">
        <v>16351</v>
      </c>
      <c r="BF15" s="462">
        <v>10853</v>
      </c>
      <c r="BG15" s="462">
        <v>11082</v>
      </c>
      <c r="BH15" s="462">
        <v>9731</v>
      </c>
      <c r="BI15" s="462">
        <v>11820</v>
      </c>
      <c r="BJ15" s="462">
        <v>11104</v>
      </c>
      <c r="BK15" s="462">
        <v>10396</v>
      </c>
      <c r="BL15" s="462">
        <v>9229</v>
      </c>
      <c r="BM15" s="461">
        <v>36425</v>
      </c>
      <c r="BN15" s="462">
        <v>7363</v>
      </c>
      <c r="BO15" s="462">
        <v>6233</v>
      </c>
      <c r="BP15" s="463">
        <v>5953</v>
      </c>
      <c r="BQ15" s="462">
        <v>3716</v>
      </c>
      <c r="BR15" s="462">
        <v>13160</v>
      </c>
      <c r="BS15" s="461">
        <v>66917</v>
      </c>
      <c r="BT15" s="462">
        <v>4284</v>
      </c>
      <c r="BU15" s="462">
        <v>8204</v>
      </c>
      <c r="BV15" s="462">
        <v>3183</v>
      </c>
      <c r="BW15" s="462">
        <v>2013</v>
      </c>
      <c r="BX15" s="462">
        <v>5597</v>
      </c>
      <c r="BY15" s="462">
        <v>13920</v>
      </c>
      <c r="BZ15" s="463">
        <v>4780</v>
      </c>
      <c r="CA15" s="463">
        <v>4316</v>
      </c>
      <c r="CB15" s="463">
        <v>7549</v>
      </c>
      <c r="CC15" s="463">
        <v>4200</v>
      </c>
      <c r="CD15" s="462">
        <v>4570</v>
      </c>
      <c r="CE15" s="462">
        <v>4301</v>
      </c>
      <c r="CF15" s="461">
        <v>62481</v>
      </c>
      <c r="CG15" s="462">
        <v>1937</v>
      </c>
      <c r="CH15" s="462">
        <v>4655</v>
      </c>
      <c r="CI15" s="462">
        <v>3626</v>
      </c>
      <c r="CJ15" s="462">
        <v>8096</v>
      </c>
      <c r="CK15" s="462">
        <v>10319</v>
      </c>
      <c r="CL15" s="462">
        <v>2465</v>
      </c>
      <c r="CM15" s="462">
        <v>11489</v>
      </c>
      <c r="CN15" s="462">
        <v>2401</v>
      </c>
      <c r="CO15" s="462">
        <v>1012</v>
      </c>
      <c r="CP15" s="462">
        <v>3093</v>
      </c>
      <c r="CQ15" s="462">
        <v>6007</v>
      </c>
      <c r="CR15" s="462">
        <v>4537</v>
      </c>
      <c r="CS15" s="462">
        <v>2844</v>
      </c>
      <c r="CT15" s="461">
        <v>36806</v>
      </c>
      <c r="CU15" s="462">
        <v>12417</v>
      </c>
      <c r="CV15" s="462">
        <v>7534</v>
      </c>
      <c r="CW15" s="462">
        <v>3370</v>
      </c>
      <c r="CX15" s="462">
        <v>6002</v>
      </c>
      <c r="CY15" s="462">
        <v>7483</v>
      </c>
      <c r="CZ15" s="461">
        <v>55613</v>
      </c>
      <c r="DA15" s="462">
        <v>2068</v>
      </c>
      <c r="DB15" s="463">
        <v>1670</v>
      </c>
      <c r="DC15" s="463">
        <v>12452</v>
      </c>
      <c r="DD15" s="463">
        <v>20785</v>
      </c>
      <c r="DE15" s="463">
        <v>12648</v>
      </c>
      <c r="DF15" s="463">
        <v>5990</v>
      </c>
      <c r="DG15" s="461">
        <v>652818</v>
      </c>
      <c r="DH15" s="461" t="s">
        <v>607</v>
      </c>
      <c r="DI15" s="463">
        <v>3742</v>
      </c>
      <c r="DJ15" s="463">
        <v>3586</v>
      </c>
      <c r="DK15" s="464">
        <v>990</v>
      </c>
      <c r="DL15" s="392">
        <f>SUM(DM15:DN15)</f>
        <v>6121</v>
      </c>
      <c r="DM15" s="465">
        <v>5154</v>
      </c>
      <c r="DN15" s="466">
        <v>967</v>
      </c>
      <c r="DO15" s="461">
        <v>667257</v>
      </c>
      <c r="DP15" s="15"/>
      <c r="DQ15" s="15"/>
      <c r="DR15" s="15"/>
      <c r="DS15" s="15"/>
      <c r="DT15" s="15"/>
      <c r="DU15" s="15"/>
      <c r="DV15" s="15"/>
      <c r="DW15" s="15"/>
      <c r="DX15" s="15"/>
      <c r="DY15" s="15"/>
      <c r="DZ15" s="15"/>
      <c r="EA15" s="15"/>
      <c r="EB15" s="15"/>
      <c r="EC15" s="15"/>
    </row>
    <row r="16" spans="1:136" s="42" customFormat="1" ht="16.5" customHeight="1" x14ac:dyDescent="0.2">
      <c r="A16" s="56" t="s">
        <v>687</v>
      </c>
      <c r="B16" s="449">
        <v>91.8</v>
      </c>
      <c r="C16" s="450">
        <v>91.3</v>
      </c>
      <c r="D16" s="451">
        <v>85.6</v>
      </c>
      <c r="E16" s="451">
        <v>80.599999999999994</v>
      </c>
      <c r="F16" s="451">
        <v>77.400000000000006</v>
      </c>
      <c r="G16" s="451">
        <v>88.9</v>
      </c>
      <c r="H16" s="451">
        <v>90.7</v>
      </c>
      <c r="I16" s="451">
        <v>92.6</v>
      </c>
      <c r="J16" s="451">
        <v>77.3</v>
      </c>
      <c r="K16" s="451">
        <v>92.2</v>
      </c>
      <c r="L16" s="451">
        <v>97.7</v>
      </c>
      <c r="M16" s="451">
        <v>89.7</v>
      </c>
      <c r="N16" s="451">
        <v>96.199999999999989</v>
      </c>
      <c r="O16" s="449">
        <v>89.5</v>
      </c>
      <c r="P16" s="450">
        <v>94.2</v>
      </c>
      <c r="Q16" s="451">
        <v>90.300000000000011</v>
      </c>
      <c r="R16" s="451">
        <v>86.9</v>
      </c>
      <c r="S16" s="451">
        <v>79.900000000000006</v>
      </c>
      <c r="T16" s="450">
        <v>91.6</v>
      </c>
      <c r="U16" s="451">
        <v>87.3</v>
      </c>
      <c r="V16" s="451">
        <v>88</v>
      </c>
      <c r="W16" s="451">
        <v>97.4</v>
      </c>
      <c r="X16" s="449">
        <v>87.3</v>
      </c>
      <c r="Y16" s="450">
        <v>78.800000000000011</v>
      </c>
      <c r="Z16" s="451">
        <v>90.1</v>
      </c>
      <c r="AA16" s="451">
        <v>95</v>
      </c>
      <c r="AB16" s="451">
        <v>79.599999999999994</v>
      </c>
      <c r="AC16" s="449">
        <v>89.6</v>
      </c>
      <c r="AD16" s="450">
        <v>90.699999999999989</v>
      </c>
      <c r="AE16" s="450">
        <v>92.1</v>
      </c>
      <c r="AF16" s="450">
        <v>78</v>
      </c>
      <c r="AG16" s="450">
        <v>92.1</v>
      </c>
      <c r="AH16" s="450">
        <v>85.2</v>
      </c>
      <c r="AI16" s="450">
        <v>91.3</v>
      </c>
      <c r="AJ16" s="449">
        <v>85.7</v>
      </c>
      <c r="AK16" s="450">
        <v>91.699999999999989</v>
      </c>
      <c r="AL16" s="450">
        <v>80.599999999999994</v>
      </c>
      <c r="AM16" s="449">
        <v>92.1</v>
      </c>
      <c r="AN16" s="450">
        <v>86.2</v>
      </c>
      <c r="AO16" s="451">
        <v>90.6</v>
      </c>
      <c r="AP16" s="451">
        <v>95.199999999999989</v>
      </c>
      <c r="AQ16" s="451">
        <v>84</v>
      </c>
      <c r="AR16" s="450">
        <v>94.1</v>
      </c>
      <c r="AS16" s="450">
        <v>71</v>
      </c>
      <c r="AT16" s="450">
        <v>95.1</v>
      </c>
      <c r="AU16" s="451">
        <v>90.9</v>
      </c>
      <c r="AV16" s="451">
        <v>96.6</v>
      </c>
      <c r="AW16" s="451">
        <v>87.8</v>
      </c>
      <c r="AX16" s="449">
        <v>95.4</v>
      </c>
      <c r="AY16" s="450">
        <v>88</v>
      </c>
      <c r="AZ16" s="450">
        <v>97.9</v>
      </c>
      <c r="BA16" s="451">
        <v>96.1</v>
      </c>
      <c r="BB16" s="450">
        <v>95.5</v>
      </c>
      <c r="BC16" s="450">
        <v>88.9</v>
      </c>
      <c r="BD16" s="449">
        <v>100</v>
      </c>
      <c r="BE16" s="450">
        <v>100</v>
      </c>
      <c r="BF16" s="450">
        <v>100</v>
      </c>
      <c r="BG16" s="450">
        <v>100</v>
      </c>
      <c r="BH16" s="450">
        <v>100</v>
      </c>
      <c r="BI16" s="450">
        <v>100</v>
      </c>
      <c r="BJ16" s="450">
        <v>100</v>
      </c>
      <c r="BK16" s="450">
        <v>100</v>
      </c>
      <c r="BL16" s="450">
        <v>100</v>
      </c>
      <c r="BM16" s="449">
        <v>90.699999999999989</v>
      </c>
      <c r="BN16" s="450">
        <v>95.5</v>
      </c>
      <c r="BO16" s="450">
        <v>89.9</v>
      </c>
      <c r="BP16" s="451">
        <v>81.099999999999994</v>
      </c>
      <c r="BQ16" s="450">
        <v>80.400000000000006</v>
      </c>
      <c r="BR16" s="450">
        <v>94.6</v>
      </c>
      <c r="BS16" s="449">
        <v>87.3</v>
      </c>
      <c r="BT16" s="450">
        <v>76.400000000000006</v>
      </c>
      <c r="BU16" s="450">
        <v>84.5</v>
      </c>
      <c r="BV16" s="450">
        <v>88</v>
      </c>
      <c r="BW16" s="450">
        <v>63.4</v>
      </c>
      <c r="BX16" s="450">
        <v>68.2</v>
      </c>
      <c r="BY16" s="450">
        <v>94.3</v>
      </c>
      <c r="BZ16" s="451">
        <v>85.6</v>
      </c>
      <c r="CA16" s="451">
        <v>85.8</v>
      </c>
      <c r="CB16" s="451">
        <v>94.3</v>
      </c>
      <c r="CC16" s="451">
        <v>84.6</v>
      </c>
      <c r="CD16" s="450">
        <v>89.4</v>
      </c>
      <c r="CE16" s="450">
        <v>91.699999999999989</v>
      </c>
      <c r="CF16" s="449">
        <v>92.3</v>
      </c>
      <c r="CG16" s="450">
        <v>83.4</v>
      </c>
      <c r="CH16" s="450">
        <v>89.4</v>
      </c>
      <c r="CI16" s="450">
        <v>79.7</v>
      </c>
      <c r="CJ16" s="450">
        <v>93.1</v>
      </c>
      <c r="CK16" s="450">
        <v>98.4</v>
      </c>
      <c r="CL16" s="450">
        <v>76.8</v>
      </c>
      <c r="CM16" s="450">
        <v>96.1</v>
      </c>
      <c r="CN16" s="450">
        <v>81.2</v>
      </c>
      <c r="CO16" s="450">
        <v>63.199999999999996</v>
      </c>
      <c r="CP16" s="450">
        <v>89.4</v>
      </c>
      <c r="CQ16" s="450">
        <v>94.4</v>
      </c>
      <c r="CR16" s="450">
        <v>92</v>
      </c>
      <c r="CS16" s="450">
        <v>90.2</v>
      </c>
      <c r="CT16" s="449">
        <v>93.5</v>
      </c>
      <c r="CU16" s="450">
        <v>95.5</v>
      </c>
      <c r="CV16" s="450">
        <v>96.3</v>
      </c>
      <c r="CW16" s="450">
        <v>87.800000000000011</v>
      </c>
      <c r="CX16" s="450">
        <v>93.199999999999989</v>
      </c>
      <c r="CY16" s="450">
        <v>88.6</v>
      </c>
      <c r="CZ16" s="449">
        <v>96.4</v>
      </c>
      <c r="DA16" s="450">
        <v>80.3</v>
      </c>
      <c r="DB16" s="451">
        <v>86.699999999999989</v>
      </c>
      <c r="DC16" s="451">
        <v>98</v>
      </c>
      <c r="DD16" s="451">
        <v>99</v>
      </c>
      <c r="DE16" s="451">
        <v>95.199999999999989</v>
      </c>
      <c r="DF16" s="451">
        <v>93.800000000000011</v>
      </c>
      <c r="DG16" s="449">
        <v>93.3</v>
      </c>
      <c r="DH16" s="449" t="s">
        <v>607</v>
      </c>
      <c r="DI16" s="451">
        <v>96.3</v>
      </c>
      <c r="DJ16" s="451">
        <v>99.699999999999989</v>
      </c>
      <c r="DK16" s="452">
        <v>79.3</v>
      </c>
      <c r="DL16" s="317" t="s">
        <v>607</v>
      </c>
      <c r="DM16" s="435">
        <v>98.800000000000011</v>
      </c>
      <c r="DN16" s="318" t="s">
        <v>607</v>
      </c>
      <c r="DO16" s="449">
        <v>93.4</v>
      </c>
      <c r="DP16" s="15"/>
      <c r="DQ16" s="15"/>
      <c r="DR16" s="15"/>
      <c r="DS16" s="15"/>
      <c r="DT16" s="15"/>
      <c r="DU16" s="15"/>
      <c r="DV16" s="15"/>
      <c r="DW16" s="15"/>
      <c r="DX16" s="19"/>
      <c r="DY16" s="19"/>
      <c r="DZ16" s="19"/>
      <c r="EA16" s="19"/>
    </row>
    <row r="17" spans="1:131" s="42" customFormat="1" ht="16.5" customHeight="1" x14ac:dyDescent="0.2">
      <c r="A17" s="56" t="s">
        <v>688</v>
      </c>
      <c r="B17" s="449">
        <v>14.6</v>
      </c>
      <c r="C17" s="450">
        <v>13.3</v>
      </c>
      <c r="D17" s="451">
        <v>14</v>
      </c>
      <c r="E17" s="451">
        <v>13.8</v>
      </c>
      <c r="F17" s="451">
        <v>12.100000000000001</v>
      </c>
      <c r="G17" s="451">
        <v>14.7</v>
      </c>
      <c r="H17" s="451">
        <v>14.5</v>
      </c>
      <c r="I17" s="451">
        <v>13.6</v>
      </c>
      <c r="J17" s="451">
        <v>12</v>
      </c>
      <c r="K17" s="451">
        <v>14.5</v>
      </c>
      <c r="L17" s="451">
        <v>16.3</v>
      </c>
      <c r="M17" s="451">
        <v>14.3</v>
      </c>
      <c r="N17" s="451">
        <v>14.7</v>
      </c>
      <c r="O17" s="449">
        <v>14.1</v>
      </c>
      <c r="P17" s="450">
        <v>14.100000000000001</v>
      </c>
      <c r="Q17" s="451">
        <v>14.7</v>
      </c>
      <c r="R17" s="451">
        <v>13.5</v>
      </c>
      <c r="S17" s="451">
        <v>14.2</v>
      </c>
      <c r="T17" s="450">
        <v>13.8</v>
      </c>
      <c r="U17" s="451">
        <v>13</v>
      </c>
      <c r="V17" s="451">
        <v>14.9</v>
      </c>
      <c r="W17" s="451">
        <v>16.8</v>
      </c>
      <c r="X17" s="449">
        <v>13.100000000000001</v>
      </c>
      <c r="Y17" s="450">
        <v>12.899999999999999</v>
      </c>
      <c r="Z17" s="451">
        <v>13.700000000000001</v>
      </c>
      <c r="AA17" s="451">
        <v>12.8</v>
      </c>
      <c r="AB17" s="451">
        <v>12.8</v>
      </c>
      <c r="AC17" s="449">
        <v>14</v>
      </c>
      <c r="AD17" s="450">
        <v>14.4</v>
      </c>
      <c r="AE17" s="450">
        <v>13.5</v>
      </c>
      <c r="AF17" s="450">
        <v>14.3</v>
      </c>
      <c r="AG17" s="450">
        <v>13.899999999999999</v>
      </c>
      <c r="AH17" s="450">
        <v>12.8</v>
      </c>
      <c r="AI17" s="450">
        <v>14.700000000000001</v>
      </c>
      <c r="AJ17" s="449">
        <v>19.3</v>
      </c>
      <c r="AK17" s="450">
        <v>18.2</v>
      </c>
      <c r="AL17" s="450">
        <v>20.400000000000002</v>
      </c>
      <c r="AM17" s="449">
        <v>15.200000000000001</v>
      </c>
      <c r="AN17" s="450">
        <v>15.1</v>
      </c>
      <c r="AO17" s="451">
        <v>17.100000000000001</v>
      </c>
      <c r="AP17" s="451">
        <v>15.5</v>
      </c>
      <c r="AQ17" s="451">
        <v>13.700000000000001</v>
      </c>
      <c r="AR17" s="450">
        <v>16.3</v>
      </c>
      <c r="AS17" s="450">
        <v>14.600000000000001</v>
      </c>
      <c r="AT17" s="450">
        <v>15.3</v>
      </c>
      <c r="AU17" s="451">
        <v>14.399999999999999</v>
      </c>
      <c r="AV17" s="451">
        <v>14.399999999999999</v>
      </c>
      <c r="AW17" s="451">
        <v>15.2</v>
      </c>
      <c r="AX17" s="449">
        <v>16.8</v>
      </c>
      <c r="AY17" s="450">
        <v>15.7</v>
      </c>
      <c r="AZ17" s="450">
        <v>17.899999999999999</v>
      </c>
      <c r="BA17" s="451">
        <v>15.6</v>
      </c>
      <c r="BB17" s="450">
        <v>16.2</v>
      </c>
      <c r="BC17" s="450">
        <v>15.9</v>
      </c>
      <c r="BD17" s="449">
        <v>19.100000000000001</v>
      </c>
      <c r="BE17" s="450">
        <v>19</v>
      </c>
      <c r="BF17" s="450">
        <v>17.399999999999999</v>
      </c>
      <c r="BG17" s="450">
        <v>15.6</v>
      </c>
      <c r="BH17" s="450">
        <v>18</v>
      </c>
      <c r="BI17" s="450">
        <v>19.100000000000001</v>
      </c>
      <c r="BJ17" s="450">
        <v>23.400000000000002</v>
      </c>
      <c r="BK17" s="450">
        <v>20.900000000000002</v>
      </c>
      <c r="BL17" s="450">
        <v>18.8</v>
      </c>
      <c r="BM17" s="449">
        <v>14.600000000000001</v>
      </c>
      <c r="BN17" s="450">
        <v>14.3</v>
      </c>
      <c r="BO17" s="450">
        <v>14.7</v>
      </c>
      <c r="BP17" s="451">
        <v>12</v>
      </c>
      <c r="BQ17" s="450">
        <v>12.799999999999999</v>
      </c>
      <c r="BR17" s="450">
        <v>16</v>
      </c>
      <c r="BS17" s="449">
        <v>14.8</v>
      </c>
      <c r="BT17" s="450">
        <v>14.8</v>
      </c>
      <c r="BU17" s="450">
        <v>14</v>
      </c>
      <c r="BV17" s="450">
        <v>13</v>
      </c>
      <c r="BW17" s="450">
        <v>13.899999999999999</v>
      </c>
      <c r="BX17" s="450">
        <v>14.1</v>
      </c>
      <c r="BY17" s="450">
        <v>16.2</v>
      </c>
      <c r="BZ17" s="451">
        <v>14</v>
      </c>
      <c r="CA17" s="451">
        <v>14.9</v>
      </c>
      <c r="CB17" s="451">
        <v>15.8</v>
      </c>
      <c r="CC17" s="451">
        <v>11.9</v>
      </c>
      <c r="CD17" s="450">
        <v>13.9</v>
      </c>
      <c r="CE17" s="450">
        <v>14.9</v>
      </c>
      <c r="CF17" s="449">
        <v>16.600000000000001</v>
      </c>
      <c r="CG17" s="450">
        <v>16.8</v>
      </c>
      <c r="CH17" s="450">
        <v>16.899999999999999</v>
      </c>
      <c r="CI17" s="450">
        <v>11.8</v>
      </c>
      <c r="CJ17" s="450">
        <v>17</v>
      </c>
      <c r="CK17" s="450">
        <v>16.7</v>
      </c>
      <c r="CL17" s="450">
        <v>14.2</v>
      </c>
      <c r="CM17" s="450">
        <v>18.3</v>
      </c>
      <c r="CN17" s="450">
        <v>13.1</v>
      </c>
      <c r="CO17" s="450">
        <v>12</v>
      </c>
      <c r="CP17" s="450">
        <v>16.5</v>
      </c>
      <c r="CQ17" s="450">
        <v>19.7</v>
      </c>
      <c r="CR17" s="450">
        <v>14.7</v>
      </c>
      <c r="CS17" s="450">
        <v>15.4</v>
      </c>
      <c r="CT17" s="449">
        <v>12.1</v>
      </c>
      <c r="CU17" s="450">
        <v>13.399999999999999</v>
      </c>
      <c r="CV17" s="450">
        <v>11.8</v>
      </c>
      <c r="CW17" s="450">
        <v>10.3</v>
      </c>
      <c r="CX17" s="450">
        <v>13.1</v>
      </c>
      <c r="CY17" s="450">
        <v>10</v>
      </c>
      <c r="CZ17" s="449">
        <v>18.2</v>
      </c>
      <c r="DA17" s="450">
        <v>16.3</v>
      </c>
      <c r="DB17" s="451">
        <v>15</v>
      </c>
      <c r="DC17" s="451">
        <v>18.100000000000001</v>
      </c>
      <c r="DD17" s="451">
        <v>20.100000000000001</v>
      </c>
      <c r="DE17" s="451">
        <v>16.3</v>
      </c>
      <c r="DF17" s="451">
        <v>16.8</v>
      </c>
      <c r="DG17" s="449">
        <v>15.9</v>
      </c>
      <c r="DH17" s="449" t="s">
        <v>607</v>
      </c>
      <c r="DI17" s="451">
        <v>41.5</v>
      </c>
      <c r="DJ17" s="451">
        <v>42.4</v>
      </c>
      <c r="DK17" s="452">
        <v>44.099999999999994</v>
      </c>
      <c r="DL17" s="317" t="s">
        <v>607</v>
      </c>
      <c r="DM17" s="435">
        <v>32.5</v>
      </c>
      <c r="DN17" s="318" t="s">
        <v>607</v>
      </c>
      <c r="DO17" s="449">
        <v>16.5</v>
      </c>
      <c r="DP17" s="15"/>
      <c r="DQ17" s="15"/>
      <c r="DR17" s="15"/>
      <c r="DS17" s="15"/>
      <c r="DT17" s="15"/>
      <c r="DU17" s="15"/>
      <c r="DV17" s="15"/>
      <c r="DW17" s="15"/>
      <c r="DX17" s="19"/>
      <c r="DY17" s="19"/>
      <c r="DZ17" s="19"/>
      <c r="EA17" s="19"/>
    </row>
    <row r="18" spans="1:131" s="42" customFormat="1" ht="16.5" customHeight="1" x14ac:dyDescent="0.15">
      <c r="A18" s="167" t="s">
        <v>689</v>
      </c>
      <c r="B18" s="256">
        <v>75.400000000000006</v>
      </c>
      <c r="C18" s="467">
        <v>78.2</v>
      </c>
      <c r="D18" s="258">
        <v>73</v>
      </c>
      <c r="E18" s="258">
        <v>74.599999999999994</v>
      </c>
      <c r="F18" s="258">
        <v>75.7</v>
      </c>
      <c r="G18" s="258">
        <v>75.3</v>
      </c>
      <c r="H18" s="258">
        <v>75.2</v>
      </c>
      <c r="I18" s="258">
        <v>73</v>
      </c>
      <c r="J18" s="258">
        <v>75.3</v>
      </c>
      <c r="K18" s="258">
        <v>73.400000000000006</v>
      </c>
      <c r="L18" s="258">
        <v>74.3</v>
      </c>
      <c r="M18" s="258">
        <v>77</v>
      </c>
      <c r="N18" s="258">
        <v>80.3</v>
      </c>
      <c r="O18" s="256">
        <v>74.3</v>
      </c>
      <c r="P18" s="467">
        <v>74.099999999999994</v>
      </c>
      <c r="Q18" s="258">
        <v>74.7</v>
      </c>
      <c r="R18" s="258">
        <v>75.7</v>
      </c>
      <c r="S18" s="258">
        <v>70.8</v>
      </c>
      <c r="T18" s="467">
        <v>74.400000000000006</v>
      </c>
      <c r="U18" s="258">
        <v>74.8</v>
      </c>
      <c r="V18" s="258">
        <v>74.3</v>
      </c>
      <c r="W18" s="258">
        <v>73.7</v>
      </c>
      <c r="X18" s="256">
        <v>73.8</v>
      </c>
      <c r="Y18" s="467">
        <v>73.900000000000006</v>
      </c>
      <c r="Z18" s="258">
        <v>72.900000000000006</v>
      </c>
      <c r="AA18" s="258">
        <v>74.7</v>
      </c>
      <c r="AB18" s="258">
        <v>73.3</v>
      </c>
      <c r="AC18" s="256">
        <v>75.099999999999994</v>
      </c>
      <c r="AD18" s="467">
        <v>74.2</v>
      </c>
      <c r="AE18" s="467">
        <v>76.3</v>
      </c>
      <c r="AF18" s="467">
        <v>74</v>
      </c>
      <c r="AG18" s="467">
        <v>74.5</v>
      </c>
      <c r="AH18" s="467">
        <v>75.099999999999994</v>
      </c>
      <c r="AI18" s="467">
        <v>75.5</v>
      </c>
      <c r="AJ18" s="256">
        <v>71.900000000000006</v>
      </c>
      <c r="AK18" s="467">
        <v>74.7</v>
      </c>
      <c r="AL18" s="467">
        <v>69.5</v>
      </c>
      <c r="AM18" s="256">
        <v>73.599999999999994</v>
      </c>
      <c r="AN18" s="467">
        <v>72.099999999999994</v>
      </c>
      <c r="AO18" s="258">
        <v>73.3</v>
      </c>
      <c r="AP18" s="258">
        <v>73.3</v>
      </c>
      <c r="AQ18" s="258">
        <v>73.3</v>
      </c>
      <c r="AR18" s="467">
        <v>71.2</v>
      </c>
      <c r="AS18" s="467">
        <v>73.599999999999994</v>
      </c>
      <c r="AT18" s="467">
        <v>72.900000000000006</v>
      </c>
      <c r="AU18" s="258">
        <v>74.8</v>
      </c>
      <c r="AV18" s="258">
        <v>75.599999999999994</v>
      </c>
      <c r="AW18" s="258">
        <v>74</v>
      </c>
      <c r="AX18" s="256">
        <v>71.400000000000006</v>
      </c>
      <c r="AY18" s="467">
        <v>72.099999999999994</v>
      </c>
      <c r="AZ18" s="467">
        <v>70.8</v>
      </c>
      <c r="BA18" s="258">
        <v>74.599999999999994</v>
      </c>
      <c r="BB18" s="467">
        <v>70.3</v>
      </c>
      <c r="BC18" s="467">
        <v>71.3</v>
      </c>
      <c r="BD18" s="256">
        <v>76.400000000000006</v>
      </c>
      <c r="BE18" s="467">
        <v>78.3</v>
      </c>
      <c r="BF18" s="467">
        <v>76.5</v>
      </c>
      <c r="BG18" s="467">
        <v>76.7</v>
      </c>
      <c r="BH18" s="467">
        <v>76</v>
      </c>
      <c r="BI18" s="467">
        <v>78.8</v>
      </c>
      <c r="BJ18" s="467">
        <v>72.900000000000006</v>
      </c>
      <c r="BK18" s="467">
        <v>76</v>
      </c>
      <c r="BL18" s="467">
        <v>74.900000000000006</v>
      </c>
      <c r="BM18" s="256">
        <v>73.599999999999994</v>
      </c>
      <c r="BN18" s="467">
        <v>73.099999999999994</v>
      </c>
      <c r="BO18" s="467">
        <v>75.400000000000006</v>
      </c>
      <c r="BP18" s="258">
        <v>74.7</v>
      </c>
      <c r="BQ18" s="467">
        <v>73.099999999999994</v>
      </c>
      <c r="BR18" s="467">
        <v>72.7</v>
      </c>
      <c r="BS18" s="256">
        <v>74.3</v>
      </c>
      <c r="BT18" s="467">
        <v>74.8</v>
      </c>
      <c r="BU18" s="467">
        <v>73.7</v>
      </c>
      <c r="BV18" s="467">
        <v>74.3</v>
      </c>
      <c r="BW18" s="467">
        <v>73.099999999999994</v>
      </c>
      <c r="BX18" s="467">
        <v>73.400000000000006</v>
      </c>
      <c r="BY18" s="467">
        <v>74.7</v>
      </c>
      <c r="BZ18" s="258">
        <v>75.2</v>
      </c>
      <c r="CA18" s="258">
        <v>74</v>
      </c>
      <c r="CB18" s="258">
        <v>74.900000000000006</v>
      </c>
      <c r="CC18" s="258">
        <v>76.8</v>
      </c>
      <c r="CD18" s="467">
        <v>72.3</v>
      </c>
      <c r="CE18" s="467">
        <v>72.099999999999994</v>
      </c>
      <c r="CF18" s="256">
        <v>73</v>
      </c>
      <c r="CG18" s="467">
        <v>73.900000000000006</v>
      </c>
      <c r="CH18" s="467">
        <v>71.900000000000006</v>
      </c>
      <c r="CI18" s="467">
        <v>75.2</v>
      </c>
      <c r="CJ18" s="467">
        <v>71.099999999999994</v>
      </c>
      <c r="CK18" s="467">
        <v>75.3</v>
      </c>
      <c r="CL18" s="467">
        <v>75.5</v>
      </c>
      <c r="CM18" s="467">
        <v>70.900000000000006</v>
      </c>
      <c r="CN18" s="467">
        <v>74.900000000000006</v>
      </c>
      <c r="CO18" s="467">
        <v>74.400000000000006</v>
      </c>
      <c r="CP18" s="467">
        <v>72.599999999999994</v>
      </c>
      <c r="CQ18" s="467">
        <v>69.8</v>
      </c>
      <c r="CR18" s="467">
        <v>73.7</v>
      </c>
      <c r="CS18" s="467">
        <v>74.3</v>
      </c>
      <c r="CT18" s="256">
        <v>75.8</v>
      </c>
      <c r="CU18" s="467">
        <v>76</v>
      </c>
      <c r="CV18" s="467">
        <v>75.5</v>
      </c>
      <c r="CW18" s="467">
        <v>76.3</v>
      </c>
      <c r="CX18" s="467">
        <v>74.7</v>
      </c>
      <c r="CY18" s="467">
        <v>76.599999999999994</v>
      </c>
      <c r="CZ18" s="256">
        <v>72.5</v>
      </c>
      <c r="DA18" s="467">
        <v>73.900000000000006</v>
      </c>
      <c r="DB18" s="258">
        <v>75.8</v>
      </c>
      <c r="DC18" s="258">
        <v>74.7</v>
      </c>
      <c r="DD18" s="258">
        <v>70.599999999999994</v>
      </c>
      <c r="DE18" s="258">
        <v>72.7</v>
      </c>
      <c r="DF18" s="258">
        <v>73.400000000000006</v>
      </c>
      <c r="DG18" s="256">
        <v>74.3</v>
      </c>
      <c r="DH18" s="256" t="s">
        <v>607</v>
      </c>
      <c r="DI18" s="258">
        <v>70.7</v>
      </c>
      <c r="DJ18" s="258">
        <v>71.7</v>
      </c>
      <c r="DK18" s="259">
        <v>61.9</v>
      </c>
      <c r="DL18" s="376" t="s">
        <v>607</v>
      </c>
      <c r="DM18" s="432">
        <v>69.3</v>
      </c>
      <c r="DN18" s="377">
        <v>50.8</v>
      </c>
      <c r="DO18" s="256">
        <v>74.099999999999994</v>
      </c>
    </row>
    <row r="19" spans="1:131" s="12" customFormat="1" ht="26.1" customHeight="1" x14ac:dyDescent="0.15">
      <c r="A19" s="119" t="s">
        <v>690</v>
      </c>
    </row>
    <row r="20" spans="1:131" s="12" customFormat="1" ht="26.1" customHeight="1" x14ac:dyDescent="0.15">
      <c r="A20" s="130" t="s">
        <v>370</v>
      </c>
    </row>
    <row r="21" spans="1:131" s="4" customFormat="1" ht="16.5" customHeight="1" x14ac:dyDescent="0.15">
      <c r="A21" s="103" t="s">
        <v>826</v>
      </c>
    </row>
    <row r="22" spans="1:131" s="4" customFormat="1" ht="16.5" customHeight="1" x14ac:dyDescent="0.15">
      <c r="A22" s="103" t="s">
        <v>691</v>
      </c>
    </row>
    <row r="23" spans="1:131" s="4" customFormat="1" ht="16.5" customHeight="1" x14ac:dyDescent="0.15">
      <c r="A23" s="103" t="s">
        <v>692</v>
      </c>
    </row>
    <row r="25" spans="1:131" ht="16.5" customHeight="1" x14ac:dyDescent="0.2">
      <c r="A25" s="6" t="s">
        <v>145</v>
      </c>
      <c r="B25" s="390"/>
    </row>
    <row r="26" spans="1:131" ht="16.5" customHeight="1" x14ac:dyDescent="0.2">
      <c r="A26" s="46" t="s">
        <v>371</v>
      </c>
    </row>
    <row r="27" spans="1:131" s="442" customFormat="1" ht="32.25" customHeight="1" x14ac:dyDescent="0.15">
      <c r="A27" s="437"/>
      <c r="B27" s="438" t="s">
        <v>489</v>
      </c>
      <c r="C27" s="439" t="s">
        <v>490</v>
      </c>
      <c r="D27" s="439" t="s">
        <v>491</v>
      </c>
      <c r="E27" s="439" t="s">
        <v>492</v>
      </c>
      <c r="F27" s="439" t="s">
        <v>493</v>
      </c>
      <c r="G27" s="439" t="s">
        <v>494</v>
      </c>
      <c r="H27" s="439" t="s">
        <v>495</v>
      </c>
      <c r="I27" s="439" t="s">
        <v>496</v>
      </c>
      <c r="J27" s="439" t="s">
        <v>497</v>
      </c>
      <c r="K27" s="439" t="s">
        <v>498</v>
      </c>
      <c r="L27" s="439" t="s">
        <v>499</v>
      </c>
      <c r="M27" s="439" t="s">
        <v>500</v>
      </c>
      <c r="N27" s="439" t="s">
        <v>501</v>
      </c>
      <c r="O27" s="438" t="s">
        <v>502</v>
      </c>
      <c r="P27" s="439" t="s">
        <v>503</v>
      </c>
      <c r="Q27" s="439" t="s">
        <v>504</v>
      </c>
      <c r="R27" s="439" t="s">
        <v>505</v>
      </c>
      <c r="S27" s="439" t="s">
        <v>506</v>
      </c>
      <c r="T27" s="439" t="s">
        <v>507</v>
      </c>
      <c r="U27" s="439" t="s">
        <v>508</v>
      </c>
      <c r="V27" s="439" t="s">
        <v>509</v>
      </c>
      <c r="W27" s="439" t="s">
        <v>510</v>
      </c>
      <c r="X27" s="438" t="s">
        <v>511</v>
      </c>
      <c r="Y27" s="439" t="s">
        <v>512</v>
      </c>
      <c r="Z27" s="439" t="s">
        <v>513</v>
      </c>
      <c r="AA27" s="439" t="s">
        <v>514</v>
      </c>
      <c r="AB27" s="439" t="s">
        <v>515</v>
      </c>
      <c r="AC27" s="438" t="s">
        <v>516</v>
      </c>
      <c r="AD27" s="439" t="s">
        <v>517</v>
      </c>
      <c r="AE27" s="439" t="s">
        <v>518</v>
      </c>
      <c r="AF27" s="439" t="s">
        <v>519</v>
      </c>
      <c r="AG27" s="439" t="s">
        <v>520</v>
      </c>
      <c r="AH27" s="439" t="s">
        <v>521</v>
      </c>
      <c r="AI27" s="439" t="s">
        <v>522</v>
      </c>
      <c r="AJ27" s="438" t="s">
        <v>523</v>
      </c>
      <c r="AK27" s="439" t="s">
        <v>524</v>
      </c>
      <c r="AL27" s="439" t="s">
        <v>525</v>
      </c>
      <c r="AM27" s="438" t="s">
        <v>526</v>
      </c>
      <c r="AN27" s="439" t="s">
        <v>527</v>
      </c>
      <c r="AO27" s="439" t="s">
        <v>528</v>
      </c>
      <c r="AP27" s="439" t="s">
        <v>529</v>
      </c>
      <c r="AQ27" s="439" t="s">
        <v>530</v>
      </c>
      <c r="AR27" s="439" t="s">
        <v>531</v>
      </c>
      <c r="AS27" s="439" t="s">
        <v>532</v>
      </c>
      <c r="AT27" s="439" t="s">
        <v>533</v>
      </c>
      <c r="AU27" s="439" t="s">
        <v>534</v>
      </c>
      <c r="AV27" s="439" t="s">
        <v>535</v>
      </c>
      <c r="AW27" s="439" t="s">
        <v>536</v>
      </c>
      <c r="AX27" s="438" t="s">
        <v>537</v>
      </c>
      <c r="AY27" s="439" t="s">
        <v>538</v>
      </c>
      <c r="AZ27" s="439" t="s">
        <v>539</v>
      </c>
      <c r="BA27" s="439" t="s">
        <v>540</v>
      </c>
      <c r="BB27" s="439" t="s">
        <v>541</v>
      </c>
      <c r="BC27" s="439" t="s">
        <v>542</v>
      </c>
      <c r="BD27" s="440" t="s">
        <v>543</v>
      </c>
      <c r="BE27" s="439" t="s">
        <v>544</v>
      </c>
      <c r="BF27" s="439" t="s">
        <v>545</v>
      </c>
      <c r="BG27" s="439" t="s">
        <v>546</v>
      </c>
      <c r="BH27" s="439" t="s">
        <v>547</v>
      </c>
      <c r="BI27" s="439" t="s">
        <v>548</v>
      </c>
      <c r="BJ27" s="439" t="s">
        <v>549</v>
      </c>
      <c r="BK27" s="439" t="s">
        <v>550</v>
      </c>
      <c r="BL27" s="439" t="s">
        <v>551</v>
      </c>
      <c r="BM27" s="438" t="s">
        <v>552</v>
      </c>
      <c r="BN27" s="439" t="s">
        <v>553</v>
      </c>
      <c r="BO27" s="439" t="s">
        <v>554</v>
      </c>
      <c r="BP27" s="439" t="s">
        <v>555</v>
      </c>
      <c r="BQ27" s="439" t="s">
        <v>556</v>
      </c>
      <c r="BR27" s="439" t="s">
        <v>557</v>
      </c>
      <c r="BS27" s="438" t="s">
        <v>558</v>
      </c>
      <c r="BT27" s="439" t="s">
        <v>559</v>
      </c>
      <c r="BU27" s="439" t="s">
        <v>560</v>
      </c>
      <c r="BV27" s="439" t="s">
        <v>561</v>
      </c>
      <c r="BW27" s="439" t="s">
        <v>562</v>
      </c>
      <c r="BX27" s="439" t="s">
        <v>563</v>
      </c>
      <c r="BY27" s="439" t="s">
        <v>564</v>
      </c>
      <c r="BZ27" s="439" t="s">
        <v>565</v>
      </c>
      <c r="CA27" s="439" t="s">
        <v>566</v>
      </c>
      <c r="CB27" s="439" t="s">
        <v>567</v>
      </c>
      <c r="CC27" s="439" t="s">
        <v>568</v>
      </c>
      <c r="CD27" s="439" t="s">
        <v>569</v>
      </c>
      <c r="CE27" s="439" t="s">
        <v>570</v>
      </c>
      <c r="CF27" s="438" t="s">
        <v>571</v>
      </c>
      <c r="CG27" s="439" t="s">
        <v>572</v>
      </c>
      <c r="CH27" s="439" t="s">
        <v>573</v>
      </c>
      <c r="CI27" s="439" t="s">
        <v>574</v>
      </c>
      <c r="CJ27" s="439" t="s">
        <v>575</v>
      </c>
      <c r="CK27" s="439" t="s">
        <v>576</v>
      </c>
      <c r="CL27" s="439" t="s">
        <v>577</v>
      </c>
      <c r="CM27" s="439" t="s">
        <v>578</v>
      </c>
      <c r="CN27" s="439" t="s">
        <v>579</v>
      </c>
      <c r="CO27" s="439" t="s">
        <v>580</v>
      </c>
      <c r="CP27" s="439" t="s">
        <v>581</v>
      </c>
      <c r="CQ27" s="439" t="s">
        <v>582</v>
      </c>
      <c r="CR27" s="439" t="s">
        <v>583</v>
      </c>
      <c r="CS27" s="439" t="s">
        <v>584</v>
      </c>
      <c r="CT27" s="438" t="s">
        <v>585</v>
      </c>
      <c r="CU27" s="439" t="s">
        <v>586</v>
      </c>
      <c r="CV27" s="439" t="s">
        <v>587</v>
      </c>
      <c r="CW27" s="439" t="s">
        <v>588</v>
      </c>
      <c r="CX27" s="439" t="s">
        <v>589</v>
      </c>
      <c r="CY27" s="439" t="s">
        <v>590</v>
      </c>
      <c r="CZ27" s="438" t="s">
        <v>591</v>
      </c>
      <c r="DA27" s="439" t="s">
        <v>592</v>
      </c>
      <c r="DB27" s="439" t="s">
        <v>593</v>
      </c>
      <c r="DC27" s="439" t="s">
        <v>594</v>
      </c>
      <c r="DD27" s="439" t="s">
        <v>595</v>
      </c>
      <c r="DE27" s="439" t="s">
        <v>596</v>
      </c>
      <c r="DF27" s="439" t="s">
        <v>597</v>
      </c>
      <c r="DG27" s="438" t="s">
        <v>598</v>
      </c>
      <c r="DH27" s="438" t="s">
        <v>599</v>
      </c>
      <c r="DI27" s="439" t="s">
        <v>600</v>
      </c>
      <c r="DJ27" s="439" t="s">
        <v>601</v>
      </c>
      <c r="DK27" s="439" t="s">
        <v>602</v>
      </c>
      <c r="DL27" s="438" t="s">
        <v>603</v>
      </c>
      <c r="DM27" s="439" t="s">
        <v>604</v>
      </c>
      <c r="DN27" s="441" t="s">
        <v>605</v>
      </c>
      <c r="DO27" s="438" t="s">
        <v>606</v>
      </c>
    </row>
    <row r="28" spans="1:131" s="42" customFormat="1" ht="16.5" customHeight="1" x14ac:dyDescent="0.2">
      <c r="A28" s="453" t="s">
        <v>693</v>
      </c>
      <c r="B28" s="454">
        <v>10.7</v>
      </c>
      <c r="C28" s="455">
        <v>10.5</v>
      </c>
      <c r="D28" s="456">
        <v>8.3000000000000007</v>
      </c>
      <c r="E28" s="456">
        <v>8.6999999999999993</v>
      </c>
      <c r="F28" s="456">
        <v>7.2</v>
      </c>
      <c r="G28" s="456">
        <v>10.1</v>
      </c>
      <c r="H28" s="456">
        <v>10.7</v>
      </c>
      <c r="I28" s="456">
        <v>10.5</v>
      </c>
      <c r="J28" s="456">
        <v>8.8000000000000007</v>
      </c>
      <c r="K28" s="456">
        <v>9.4</v>
      </c>
      <c r="L28" s="456">
        <v>12.5</v>
      </c>
      <c r="M28" s="456">
        <v>9.6999999999999993</v>
      </c>
      <c r="N28" s="456">
        <v>11.7</v>
      </c>
      <c r="O28" s="454">
        <v>9.1</v>
      </c>
      <c r="P28" s="455">
        <v>9.4</v>
      </c>
      <c r="Q28" s="456">
        <v>10.3</v>
      </c>
      <c r="R28" s="456">
        <v>8.5</v>
      </c>
      <c r="S28" s="456">
        <v>7.9</v>
      </c>
      <c r="T28" s="455">
        <v>8.4</v>
      </c>
      <c r="U28" s="456">
        <v>8.8000000000000007</v>
      </c>
      <c r="V28" s="456">
        <v>8.9</v>
      </c>
      <c r="W28" s="456">
        <v>9.5</v>
      </c>
      <c r="X28" s="454">
        <v>9.5</v>
      </c>
      <c r="Y28" s="455">
        <v>8.9</v>
      </c>
      <c r="Z28" s="456">
        <v>8.9</v>
      </c>
      <c r="AA28" s="456">
        <v>10.6</v>
      </c>
      <c r="AB28" s="456">
        <v>8.8000000000000007</v>
      </c>
      <c r="AC28" s="454">
        <v>9.9</v>
      </c>
      <c r="AD28" s="455">
        <v>9</v>
      </c>
      <c r="AE28" s="455">
        <v>10.4</v>
      </c>
      <c r="AF28" s="455">
        <v>8.4</v>
      </c>
      <c r="AG28" s="455">
        <v>9.9</v>
      </c>
      <c r="AH28" s="455">
        <v>9.1999999999999993</v>
      </c>
      <c r="AI28" s="455">
        <v>10.9</v>
      </c>
      <c r="AJ28" s="454">
        <v>7.7</v>
      </c>
      <c r="AK28" s="455">
        <v>7.9</v>
      </c>
      <c r="AL28" s="455">
        <v>7.5</v>
      </c>
      <c r="AM28" s="454">
        <v>9.5</v>
      </c>
      <c r="AN28" s="455">
        <v>9.1</v>
      </c>
      <c r="AO28" s="456">
        <v>9.6999999999999993</v>
      </c>
      <c r="AP28" s="456">
        <v>10.6</v>
      </c>
      <c r="AQ28" s="456">
        <v>8.6</v>
      </c>
      <c r="AR28" s="455">
        <v>9.1999999999999993</v>
      </c>
      <c r="AS28" s="455">
        <v>8.6999999999999993</v>
      </c>
      <c r="AT28" s="455">
        <v>9.3000000000000007</v>
      </c>
      <c r="AU28" s="456">
        <v>10.1</v>
      </c>
      <c r="AV28" s="456">
        <v>9.5</v>
      </c>
      <c r="AW28" s="456">
        <v>8.6</v>
      </c>
      <c r="AX28" s="454">
        <v>10.8</v>
      </c>
      <c r="AY28" s="455">
        <v>10.1</v>
      </c>
      <c r="AZ28" s="455">
        <v>11.4</v>
      </c>
      <c r="BA28" s="456">
        <v>11</v>
      </c>
      <c r="BB28" s="455">
        <v>10.4</v>
      </c>
      <c r="BC28" s="455">
        <v>9.5</v>
      </c>
      <c r="BD28" s="454">
        <v>13.5</v>
      </c>
      <c r="BE28" s="455">
        <v>12.1</v>
      </c>
      <c r="BF28" s="455">
        <v>12.7</v>
      </c>
      <c r="BG28" s="455">
        <v>12.6</v>
      </c>
      <c r="BH28" s="455">
        <v>14</v>
      </c>
      <c r="BI28" s="455">
        <v>13</v>
      </c>
      <c r="BJ28" s="455">
        <v>15.5</v>
      </c>
      <c r="BK28" s="455">
        <v>13.4</v>
      </c>
      <c r="BL28" s="455">
        <v>15.1</v>
      </c>
      <c r="BM28" s="454">
        <v>10</v>
      </c>
      <c r="BN28" s="455">
        <v>9.6</v>
      </c>
      <c r="BO28" s="455">
        <v>10.3</v>
      </c>
      <c r="BP28" s="456">
        <v>8.9</v>
      </c>
      <c r="BQ28" s="455">
        <v>8</v>
      </c>
      <c r="BR28" s="455">
        <v>10.8</v>
      </c>
      <c r="BS28" s="454">
        <v>8.9</v>
      </c>
      <c r="BT28" s="455">
        <v>8.5</v>
      </c>
      <c r="BU28" s="455">
        <v>7.8</v>
      </c>
      <c r="BV28" s="455">
        <v>7.7</v>
      </c>
      <c r="BW28" s="455">
        <v>7.1</v>
      </c>
      <c r="BX28" s="455">
        <v>7.3</v>
      </c>
      <c r="BY28" s="455">
        <v>10.4</v>
      </c>
      <c r="BZ28" s="456">
        <v>8.1</v>
      </c>
      <c r="CA28" s="456">
        <v>8.6</v>
      </c>
      <c r="CB28" s="456">
        <v>8.6</v>
      </c>
      <c r="CC28" s="456">
        <v>8.6999999999999993</v>
      </c>
      <c r="CD28" s="455">
        <v>9.1</v>
      </c>
      <c r="CE28" s="455">
        <v>8.6</v>
      </c>
      <c r="CF28" s="454">
        <v>9.6999999999999993</v>
      </c>
      <c r="CG28" s="455">
        <v>7.8</v>
      </c>
      <c r="CH28" s="455">
        <v>8.5</v>
      </c>
      <c r="CI28" s="455">
        <v>8</v>
      </c>
      <c r="CJ28" s="455">
        <v>9.9</v>
      </c>
      <c r="CK28" s="455">
        <v>11</v>
      </c>
      <c r="CL28" s="455">
        <v>7.8</v>
      </c>
      <c r="CM28" s="455">
        <v>10.3</v>
      </c>
      <c r="CN28" s="455">
        <v>7.1</v>
      </c>
      <c r="CO28" s="455">
        <v>8.1999999999999993</v>
      </c>
      <c r="CP28" s="455">
        <v>7.9</v>
      </c>
      <c r="CQ28" s="455">
        <v>9.3000000000000007</v>
      </c>
      <c r="CR28" s="455">
        <v>8.6</v>
      </c>
      <c r="CS28" s="455">
        <v>10.199999999999999</v>
      </c>
      <c r="CT28" s="454">
        <v>10.4</v>
      </c>
      <c r="CU28" s="455">
        <v>11.4</v>
      </c>
      <c r="CV28" s="455">
        <v>10.7</v>
      </c>
      <c r="CW28" s="455">
        <v>9.6999999999999993</v>
      </c>
      <c r="CX28" s="455">
        <v>10</v>
      </c>
      <c r="CY28" s="455">
        <v>8.6</v>
      </c>
      <c r="CZ28" s="454">
        <v>10.7</v>
      </c>
      <c r="DA28" s="455">
        <v>8.6</v>
      </c>
      <c r="DB28" s="456">
        <v>8.8000000000000007</v>
      </c>
      <c r="DC28" s="456">
        <v>10.199999999999999</v>
      </c>
      <c r="DD28" s="456">
        <v>11.9</v>
      </c>
      <c r="DE28" s="456">
        <v>9.5</v>
      </c>
      <c r="DF28" s="456">
        <v>10.8</v>
      </c>
      <c r="DG28" s="454">
        <v>10.7</v>
      </c>
      <c r="DH28" s="454" t="s">
        <v>607</v>
      </c>
      <c r="DI28" s="456">
        <v>11</v>
      </c>
      <c r="DJ28" s="456">
        <v>9.6999999999999993</v>
      </c>
      <c r="DK28" s="457">
        <v>26.8</v>
      </c>
      <c r="DL28" s="458" t="s">
        <v>607</v>
      </c>
      <c r="DM28" s="459">
        <v>15.7</v>
      </c>
      <c r="DN28" s="460">
        <v>34</v>
      </c>
      <c r="DO28" s="454">
        <v>10.9</v>
      </c>
      <c r="DP28" s="15"/>
      <c r="DQ28" s="15"/>
      <c r="DR28" s="15"/>
      <c r="DS28" s="15"/>
      <c r="DT28" s="15"/>
      <c r="DU28" s="15"/>
      <c r="DV28" s="15"/>
      <c r="DW28" s="15"/>
      <c r="DX28" s="19"/>
      <c r="DY28" s="19"/>
      <c r="DZ28" s="19"/>
      <c r="EA28" s="19"/>
    </row>
    <row r="29" spans="1:131" s="19" customFormat="1" ht="16.5" customHeight="1" x14ac:dyDescent="0.2">
      <c r="A29" s="61" t="s">
        <v>694</v>
      </c>
      <c r="B29" s="449">
        <v>9</v>
      </c>
      <c r="C29" s="450">
        <v>8.1</v>
      </c>
      <c r="D29" s="451">
        <v>13.8</v>
      </c>
      <c r="E29" s="451">
        <v>11.6</v>
      </c>
      <c r="F29" s="451">
        <v>15.2</v>
      </c>
      <c r="G29" s="451">
        <v>9.9</v>
      </c>
      <c r="H29" s="451">
        <v>8.1</v>
      </c>
      <c r="I29" s="451">
        <v>10.3</v>
      </c>
      <c r="J29" s="451">
        <v>12</v>
      </c>
      <c r="K29" s="451">
        <v>10.4</v>
      </c>
      <c r="L29" s="451">
        <v>7.4</v>
      </c>
      <c r="M29" s="451">
        <v>8.8000000000000007</v>
      </c>
      <c r="N29" s="451">
        <v>7.1</v>
      </c>
      <c r="O29" s="449">
        <v>11.3</v>
      </c>
      <c r="P29" s="450">
        <v>9.6</v>
      </c>
      <c r="Q29" s="451">
        <v>9</v>
      </c>
      <c r="R29" s="451">
        <v>11.8</v>
      </c>
      <c r="S29" s="451">
        <v>16.2</v>
      </c>
      <c r="T29" s="450">
        <v>11.6</v>
      </c>
      <c r="U29" s="451">
        <v>12.4</v>
      </c>
      <c r="V29" s="451">
        <v>13.2</v>
      </c>
      <c r="W29" s="451">
        <v>10.3</v>
      </c>
      <c r="X29" s="449">
        <v>10.8</v>
      </c>
      <c r="Y29" s="450">
        <v>13</v>
      </c>
      <c r="Z29" s="451">
        <v>11.5</v>
      </c>
      <c r="AA29" s="451">
        <v>8.3000000000000007</v>
      </c>
      <c r="AB29" s="451">
        <v>11.7</v>
      </c>
      <c r="AC29" s="449">
        <v>11.2</v>
      </c>
      <c r="AD29" s="450">
        <v>13.7</v>
      </c>
      <c r="AE29" s="450">
        <v>10.5</v>
      </c>
      <c r="AF29" s="450">
        <v>14.9</v>
      </c>
      <c r="AG29" s="450">
        <v>10.1</v>
      </c>
      <c r="AH29" s="450">
        <v>12.1</v>
      </c>
      <c r="AI29" s="450">
        <v>9.9</v>
      </c>
      <c r="AJ29" s="449">
        <v>10</v>
      </c>
      <c r="AK29" s="450">
        <v>10.199999999999999</v>
      </c>
      <c r="AL29" s="450">
        <v>9.9</v>
      </c>
      <c r="AM29" s="449">
        <v>10.3</v>
      </c>
      <c r="AN29" s="450">
        <v>11.8</v>
      </c>
      <c r="AO29" s="451">
        <v>10.9</v>
      </c>
      <c r="AP29" s="451">
        <v>10</v>
      </c>
      <c r="AQ29" s="451">
        <v>13.9</v>
      </c>
      <c r="AR29" s="450">
        <v>10.1</v>
      </c>
      <c r="AS29" s="450">
        <v>12.5</v>
      </c>
      <c r="AT29" s="450">
        <v>10.6</v>
      </c>
      <c r="AU29" s="451">
        <v>8.6999999999999993</v>
      </c>
      <c r="AV29" s="451">
        <v>9.1999999999999993</v>
      </c>
      <c r="AW29" s="451">
        <v>13</v>
      </c>
      <c r="AX29" s="449">
        <v>10.1</v>
      </c>
      <c r="AY29" s="450">
        <v>12</v>
      </c>
      <c r="AZ29" s="450">
        <v>9.5</v>
      </c>
      <c r="BA29" s="451">
        <v>8.9</v>
      </c>
      <c r="BB29" s="450">
        <v>11</v>
      </c>
      <c r="BC29" s="450">
        <v>10.9</v>
      </c>
      <c r="BD29" s="449">
        <v>6.6</v>
      </c>
      <c r="BE29" s="450">
        <v>6.8</v>
      </c>
      <c r="BF29" s="450">
        <v>7</v>
      </c>
      <c r="BG29" s="450">
        <v>6.8</v>
      </c>
      <c r="BH29" s="450">
        <v>6.8</v>
      </c>
      <c r="BI29" s="450">
        <v>6.5</v>
      </c>
      <c r="BJ29" s="450">
        <v>6.2</v>
      </c>
      <c r="BK29" s="450">
        <v>6.5</v>
      </c>
      <c r="BL29" s="450">
        <v>6.5</v>
      </c>
      <c r="BM29" s="449">
        <v>11</v>
      </c>
      <c r="BN29" s="450">
        <v>10.8</v>
      </c>
      <c r="BO29" s="450">
        <v>10</v>
      </c>
      <c r="BP29" s="451">
        <v>12.7</v>
      </c>
      <c r="BQ29" s="450">
        <v>13.8</v>
      </c>
      <c r="BR29" s="450">
        <v>10.4</v>
      </c>
      <c r="BS29" s="449">
        <v>11.3</v>
      </c>
      <c r="BT29" s="450">
        <v>12.6</v>
      </c>
      <c r="BU29" s="450">
        <v>13</v>
      </c>
      <c r="BV29" s="450">
        <v>13.9</v>
      </c>
      <c r="BW29" s="450">
        <v>16.899999999999999</v>
      </c>
      <c r="BX29" s="450">
        <v>15.1</v>
      </c>
      <c r="BY29" s="450">
        <v>8.8000000000000007</v>
      </c>
      <c r="BZ29" s="451">
        <v>11.3</v>
      </c>
      <c r="CA29" s="451">
        <v>12.5</v>
      </c>
      <c r="CB29" s="451">
        <v>10.5</v>
      </c>
      <c r="CC29" s="451">
        <v>11.9</v>
      </c>
      <c r="CD29" s="450">
        <v>10.6</v>
      </c>
      <c r="CE29" s="450">
        <v>11.4</v>
      </c>
      <c r="CF29" s="449">
        <v>10.5</v>
      </c>
      <c r="CG29" s="450">
        <v>13</v>
      </c>
      <c r="CH29" s="450">
        <v>12.7</v>
      </c>
      <c r="CI29" s="450">
        <v>12.8</v>
      </c>
      <c r="CJ29" s="450">
        <v>10.8</v>
      </c>
      <c r="CK29" s="450">
        <v>7.3</v>
      </c>
      <c r="CL29" s="450">
        <v>12.9</v>
      </c>
      <c r="CM29" s="450">
        <v>9.9</v>
      </c>
      <c r="CN29" s="450">
        <v>13.2</v>
      </c>
      <c r="CO29" s="450">
        <v>14.6</v>
      </c>
      <c r="CP29" s="450">
        <v>13.2</v>
      </c>
      <c r="CQ29" s="450">
        <v>12.7</v>
      </c>
      <c r="CR29" s="450">
        <v>12.3</v>
      </c>
      <c r="CS29" s="450">
        <v>10.5</v>
      </c>
      <c r="CT29" s="449">
        <v>9.6</v>
      </c>
      <c r="CU29" s="450">
        <v>8.5</v>
      </c>
      <c r="CV29" s="450">
        <v>8.9</v>
      </c>
      <c r="CW29" s="450">
        <v>10.6</v>
      </c>
      <c r="CX29" s="450">
        <v>10.9</v>
      </c>
      <c r="CY29" s="450">
        <v>11</v>
      </c>
      <c r="CZ29" s="449">
        <v>11.4</v>
      </c>
      <c r="DA29" s="450">
        <v>12.9</v>
      </c>
      <c r="DB29" s="451">
        <v>11.2</v>
      </c>
      <c r="DC29" s="451">
        <v>12.2</v>
      </c>
      <c r="DD29" s="451">
        <v>10.199999999999999</v>
      </c>
      <c r="DE29" s="451">
        <v>12.9</v>
      </c>
      <c r="DF29" s="451">
        <v>10.7</v>
      </c>
      <c r="DG29" s="449">
        <v>9.8000000000000007</v>
      </c>
      <c r="DH29" s="449" t="s">
        <v>607</v>
      </c>
      <c r="DI29" s="451">
        <v>13.5</v>
      </c>
      <c r="DJ29" s="451">
        <v>13.9</v>
      </c>
      <c r="DK29" s="452">
        <v>4.8</v>
      </c>
      <c r="DL29" s="317" t="s">
        <v>607</v>
      </c>
      <c r="DM29" s="435">
        <v>6.8</v>
      </c>
      <c r="DN29" s="318">
        <v>3.4</v>
      </c>
      <c r="DO29" s="449">
        <v>9.6999999999999993</v>
      </c>
      <c r="DP29" s="15"/>
      <c r="DQ29" s="15"/>
      <c r="DR29" s="15"/>
      <c r="DS29" s="15"/>
      <c r="DT29" s="15"/>
      <c r="DU29" s="15"/>
      <c r="DV29" s="15"/>
      <c r="DW29" s="15"/>
    </row>
    <row r="30" spans="1:131" s="19" customFormat="1" ht="16.5" customHeight="1" x14ac:dyDescent="0.2">
      <c r="A30" s="61" t="s">
        <v>695</v>
      </c>
      <c r="B30" s="449">
        <v>3.2</v>
      </c>
      <c r="C30" s="450">
        <v>3.2</v>
      </c>
      <c r="D30" s="451">
        <v>4.0999999999999996</v>
      </c>
      <c r="E30" s="451">
        <v>3</v>
      </c>
      <c r="F30" s="451">
        <v>4.0999999999999996</v>
      </c>
      <c r="G30" s="451">
        <v>2.7</v>
      </c>
      <c r="H30" s="451">
        <v>3.4</v>
      </c>
      <c r="I30" s="451">
        <v>3.2</v>
      </c>
      <c r="J30" s="451">
        <v>1.5</v>
      </c>
      <c r="K30" s="451">
        <v>2.9</v>
      </c>
      <c r="L30" s="451">
        <v>3.3</v>
      </c>
      <c r="M30" s="451">
        <v>2.4</v>
      </c>
      <c r="N30" s="451">
        <v>3.2</v>
      </c>
      <c r="O30" s="449">
        <v>3.7</v>
      </c>
      <c r="P30" s="450">
        <v>2.7</v>
      </c>
      <c r="Q30" s="451">
        <v>4.4000000000000004</v>
      </c>
      <c r="R30" s="451">
        <v>4.9000000000000004</v>
      </c>
      <c r="S30" s="451">
        <v>4.3</v>
      </c>
      <c r="T30" s="450">
        <v>3.4</v>
      </c>
      <c r="U30" s="451">
        <v>2.9</v>
      </c>
      <c r="V30" s="451">
        <v>3.2</v>
      </c>
      <c r="W30" s="451">
        <v>5.7</v>
      </c>
      <c r="X30" s="449">
        <v>3.3</v>
      </c>
      <c r="Y30" s="450">
        <v>3.3</v>
      </c>
      <c r="Z30" s="451">
        <v>3.7</v>
      </c>
      <c r="AA30" s="451">
        <v>3.6</v>
      </c>
      <c r="AB30" s="451">
        <v>2.2000000000000002</v>
      </c>
      <c r="AC30" s="449">
        <v>3.8</v>
      </c>
      <c r="AD30" s="450">
        <v>4.2</v>
      </c>
      <c r="AE30" s="450">
        <v>4.4000000000000004</v>
      </c>
      <c r="AF30" s="450">
        <v>2.7</v>
      </c>
      <c r="AG30" s="450">
        <v>4.9000000000000004</v>
      </c>
      <c r="AH30" s="450">
        <v>2.5</v>
      </c>
      <c r="AI30" s="450">
        <v>3.2</v>
      </c>
      <c r="AJ30" s="449">
        <v>2.9</v>
      </c>
      <c r="AK30" s="450">
        <v>2.7</v>
      </c>
      <c r="AL30" s="450">
        <v>3</v>
      </c>
      <c r="AM30" s="449">
        <v>3.6</v>
      </c>
      <c r="AN30" s="450">
        <v>3.2</v>
      </c>
      <c r="AO30" s="451">
        <v>4.7</v>
      </c>
      <c r="AP30" s="451">
        <v>4.3</v>
      </c>
      <c r="AQ30" s="451">
        <v>4.2</v>
      </c>
      <c r="AR30" s="450">
        <v>3.4</v>
      </c>
      <c r="AS30" s="450">
        <v>1.9</v>
      </c>
      <c r="AT30" s="450">
        <v>3.7</v>
      </c>
      <c r="AU30" s="451">
        <v>3.4</v>
      </c>
      <c r="AV30" s="451">
        <v>3.8</v>
      </c>
      <c r="AW30" s="451">
        <v>2.7</v>
      </c>
      <c r="AX30" s="449">
        <v>3.6</v>
      </c>
      <c r="AY30" s="450">
        <v>4.7</v>
      </c>
      <c r="AZ30" s="450">
        <v>3.5</v>
      </c>
      <c r="BA30" s="451">
        <v>3.9</v>
      </c>
      <c r="BB30" s="450">
        <v>3.5</v>
      </c>
      <c r="BC30" s="450">
        <v>3.2</v>
      </c>
      <c r="BD30" s="449">
        <v>4</v>
      </c>
      <c r="BE30" s="450">
        <v>3.6</v>
      </c>
      <c r="BF30" s="450">
        <v>3.5</v>
      </c>
      <c r="BG30" s="450">
        <v>3.5</v>
      </c>
      <c r="BH30" s="450">
        <v>3.6</v>
      </c>
      <c r="BI30" s="450">
        <v>3.1</v>
      </c>
      <c r="BJ30" s="450">
        <v>5.3</v>
      </c>
      <c r="BK30" s="450">
        <v>4.5</v>
      </c>
      <c r="BL30" s="450">
        <v>4.5</v>
      </c>
      <c r="BM30" s="449">
        <v>3.5</v>
      </c>
      <c r="BN30" s="450">
        <v>3.4</v>
      </c>
      <c r="BO30" s="450">
        <v>3.1</v>
      </c>
      <c r="BP30" s="451">
        <v>3</v>
      </c>
      <c r="BQ30" s="450">
        <v>3.5</v>
      </c>
      <c r="BR30" s="450">
        <v>3.8</v>
      </c>
      <c r="BS30" s="449">
        <v>3.3</v>
      </c>
      <c r="BT30" s="450">
        <v>2.6</v>
      </c>
      <c r="BU30" s="450">
        <v>2.5</v>
      </c>
      <c r="BV30" s="450">
        <v>2.5</v>
      </c>
      <c r="BW30" s="450">
        <v>3.4</v>
      </c>
      <c r="BX30" s="450">
        <v>2.9</v>
      </c>
      <c r="BY30" s="450">
        <v>3.4</v>
      </c>
      <c r="BZ30" s="451">
        <v>3.4</v>
      </c>
      <c r="CA30" s="451">
        <v>3.2</v>
      </c>
      <c r="CB30" s="451">
        <v>3.4</v>
      </c>
      <c r="CC30" s="451">
        <v>3.5</v>
      </c>
      <c r="CD30" s="450">
        <v>3.1</v>
      </c>
      <c r="CE30" s="450">
        <v>4.5</v>
      </c>
      <c r="CF30" s="449">
        <v>3.1</v>
      </c>
      <c r="CG30" s="450">
        <v>1.9</v>
      </c>
      <c r="CH30" s="450">
        <v>1.9</v>
      </c>
      <c r="CI30" s="450">
        <v>3.3</v>
      </c>
      <c r="CJ30" s="450">
        <v>4.0999999999999996</v>
      </c>
      <c r="CK30" s="450">
        <v>3</v>
      </c>
      <c r="CL30" s="450">
        <v>4.5</v>
      </c>
      <c r="CM30" s="450">
        <v>2.9</v>
      </c>
      <c r="CN30" s="450">
        <v>4.5</v>
      </c>
      <c r="CO30" s="450">
        <v>3</v>
      </c>
      <c r="CP30" s="450">
        <v>2.5</v>
      </c>
      <c r="CQ30" s="450">
        <v>3.5</v>
      </c>
      <c r="CR30" s="450">
        <v>2.5</v>
      </c>
      <c r="CS30" s="450">
        <v>3.3</v>
      </c>
      <c r="CT30" s="449">
        <v>3.1</v>
      </c>
      <c r="CU30" s="450">
        <v>2.8</v>
      </c>
      <c r="CV30" s="450">
        <v>3.9</v>
      </c>
      <c r="CW30" s="450">
        <v>2.9</v>
      </c>
      <c r="CX30" s="450">
        <v>3.5</v>
      </c>
      <c r="CY30" s="450">
        <v>2.4</v>
      </c>
      <c r="CZ30" s="449">
        <v>3</v>
      </c>
      <c r="DA30" s="450">
        <v>2.2000000000000002</v>
      </c>
      <c r="DB30" s="451">
        <v>2.2000000000000002</v>
      </c>
      <c r="DC30" s="451">
        <v>2.8</v>
      </c>
      <c r="DD30" s="451">
        <v>3.4</v>
      </c>
      <c r="DE30" s="451">
        <v>2.9</v>
      </c>
      <c r="DF30" s="451">
        <v>2.7</v>
      </c>
      <c r="DG30" s="449">
        <v>3.5</v>
      </c>
      <c r="DH30" s="449" t="s">
        <v>607</v>
      </c>
      <c r="DI30" s="451">
        <v>7.5</v>
      </c>
      <c r="DJ30" s="451">
        <v>7.2</v>
      </c>
      <c r="DK30" s="452">
        <v>8.1999999999999993</v>
      </c>
      <c r="DL30" s="317" t="s">
        <v>607</v>
      </c>
      <c r="DM30" s="435">
        <v>6.6</v>
      </c>
      <c r="DN30" s="318">
        <v>9.1999999999999993</v>
      </c>
      <c r="DO30" s="449">
        <v>3.7</v>
      </c>
      <c r="DP30" s="15"/>
      <c r="DQ30" s="15"/>
      <c r="DR30" s="15"/>
      <c r="DS30" s="15"/>
      <c r="DT30" s="15"/>
      <c r="DU30" s="15"/>
      <c r="DV30" s="15"/>
      <c r="DW30" s="15"/>
    </row>
    <row r="31" spans="1:131" s="19" customFormat="1" ht="16.5" customHeight="1" x14ac:dyDescent="0.2">
      <c r="A31" s="61" t="s">
        <v>696</v>
      </c>
      <c r="B31" s="449">
        <v>86.617699087818593</v>
      </c>
      <c r="C31" s="450">
        <v>73.952418855576198</v>
      </c>
      <c r="D31" s="451">
        <v>145.27877562109501</v>
      </c>
      <c r="E31" s="451">
        <v>122.679902846814</v>
      </c>
      <c r="F31" s="451">
        <v>158.80085332534901</v>
      </c>
      <c r="G31" s="451">
        <v>96.839382816202303</v>
      </c>
      <c r="H31" s="451">
        <v>77.713269032680998</v>
      </c>
      <c r="I31" s="451">
        <v>95.815683998720004</v>
      </c>
      <c r="J31" s="451">
        <v>116.77133655394501</v>
      </c>
      <c r="K31" s="451">
        <v>101.893302425919</v>
      </c>
      <c r="L31" s="451">
        <v>69.592854106054702</v>
      </c>
      <c r="M31" s="451">
        <v>96.901748883850601</v>
      </c>
      <c r="N31" s="451">
        <v>72.362911648318004</v>
      </c>
      <c r="O31" s="449">
        <v>109.491734294189</v>
      </c>
      <c r="P31" s="450">
        <v>100.20234003284899</v>
      </c>
      <c r="Q31" s="451">
        <v>84.503940311029893</v>
      </c>
      <c r="R31" s="451">
        <v>113.39567173166201</v>
      </c>
      <c r="S31" s="451">
        <v>163.34149487928801</v>
      </c>
      <c r="T31" s="450">
        <v>111.764247746257</v>
      </c>
      <c r="U31" s="451">
        <v>127.211731757186</v>
      </c>
      <c r="V31" s="451">
        <v>117.185242269531</v>
      </c>
      <c r="W31" s="451">
        <v>91.554425292769494</v>
      </c>
      <c r="X31" s="449">
        <v>104.388411376921</v>
      </c>
      <c r="Y31" s="450">
        <v>126.26398689709001</v>
      </c>
      <c r="Z31" s="451">
        <v>115.147624514128</v>
      </c>
      <c r="AA31" s="451">
        <v>75.819566363157193</v>
      </c>
      <c r="AB31" s="451">
        <v>121.592226246029</v>
      </c>
      <c r="AC31" s="449">
        <v>101.999403515216</v>
      </c>
      <c r="AD31" s="450">
        <v>131.88119135580499</v>
      </c>
      <c r="AE31" s="450">
        <v>87.513578357750802</v>
      </c>
      <c r="AF31" s="450">
        <v>150.622091366701</v>
      </c>
      <c r="AG31" s="450">
        <v>99.070880002271295</v>
      </c>
      <c r="AH31" s="450">
        <v>119.879822541697</v>
      </c>
      <c r="AI31" s="450">
        <v>83.398371717594003</v>
      </c>
      <c r="AJ31" s="449">
        <v>121.290059482795</v>
      </c>
      <c r="AK31" s="450">
        <v>125.407939600585</v>
      </c>
      <c r="AL31" s="450">
        <v>117.755128707696</v>
      </c>
      <c r="AM31" s="449">
        <v>95.659200626556796</v>
      </c>
      <c r="AN31" s="450">
        <v>102.69771309771301</v>
      </c>
      <c r="AO31" s="451">
        <v>93.075258475595106</v>
      </c>
      <c r="AP31" s="451">
        <v>87.902424333684706</v>
      </c>
      <c r="AQ31" s="451">
        <v>129.242597646506</v>
      </c>
      <c r="AR31" s="450">
        <v>90.015952406654407</v>
      </c>
      <c r="AS31" s="450">
        <v>112.779824312836</v>
      </c>
      <c r="AT31" s="450">
        <v>96.570511982285893</v>
      </c>
      <c r="AU31" s="451">
        <v>87.790308817085304</v>
      </c>
      <c r="AV31" s="451">
        <v>94.287294154239603</v>
      </c>
      <c r="AW31" s="451">
        <v>122.25105245042199</v>
      </c>
      <c r="AX31" s="449">
        <v>77.306127341622101</v>
      </c>
      <c r="AY31" s="450">
        <v>90.0231456140625</v>
      </c>
      <c r="AZ31" s="450">
        <v>71.237544352066706</v>
      </c>
      <c r="BA31" s="451">
        <v>71.547037513147103</v>
      </c>
      <c r="BB31" s="450">
        <v>82.343024886620199</v>
      </c>
      <c r="BC31" s="450">
        <v>91.266458202412196</v>
      </c>
      <c r="BD31" s="449">
        <v>61.184631982215699</v>
      </c>
      <c r="BE31" s="450">
        <v>94.110998247291306</v>
      </c>
      <c r="BF31" s="450">
        <v>58.443185420778697</v>
      </c>
      <c r="BG31" s="450">
        <v>64.645183442748106</v>
      </c>
      <c r="BH31" s="450">
        <v>58.182093333482797</v>
      </c>
      <c r="BI31" s="450">
        <v>63.536804397382902</v>
      </c>
      <c r="BJ31" s="450">
        <v>42.985838768802303</v>
      </c>
      <c r="BK31" s="450">
        <v>60.183920183321497</v>
      </c>
      <c r="BL31" s="450">
        <v>49.9066384944229</v>
      </c>
      <c r="BM31" s="449">
        <v>98.931734088580598</v>
      </c>
      <c r="BN31" s="450">
        <v>103.415447092177</v>
      </c>
      <c r="BO31" s="450">
        <v>83.735952390635404</v>
      </c>
      <c r="BP31" s="451">
        <v>125.765677235373</v>
      </c>
      <c r="BQ31" s="450">
        <v>129.45821981584299</v>
      </c>
      <c r="BR31" s="450">
        <v>88.887223654324004</v>
      </c>
      <c r="BS31" s="449">
        <v>118.664026061713</v>
      </c>
      <c r="BT31" s="450">
        <v>131.884323364934</v>
      </c>
      <c r="BU31" s="450">
        <v>150.03991907666801</v>
      </c>
      <c r="BV31" s="450">
        <v>146.99544667479</v>
      </c>
      <c r="BW31" s="450">
        <v>180.22321428571399</v>
      </c>
      <c r="BX31" s="450">
        <v>166.488913467109</v>
      </c>
      <c r="BY31" s="450">
        <v>87.783418288277304</v>
      </c>
      <c r="BZ31" s="451">
        <v>130.45363614287899</v>
      </c>
      <c r="CA31" s="451">
        <v>130.54623792724499</v>
      </c>
      <c r="CB31" s="451">
        <v>123.075628838227</v>
      </c>
      <c r="CC31" s="451">
        <v>110.292452042872</v>
      </c>
      <c r="CD31" s="450">
        <v>102.668731397313</v>
      </c>
      <c r="CE31" s="450">
        <v>125.05898825420699</v>
      </c>
      <c r="CF31" s="449">
        <v>107.276704967616</v>
      </c>
      <c r="CG31" s="450">
        <v>139.27470653813401</v>
      </c>
      <c r="CH31" s="450">
        <v>130.35062409835001</v>
      </c>
      <c r="CI31" s="450">
        <v>145.06287885641899</v>
      </c>
      <c r="CJ31" s="450">
        <v>109.079795378206</v>
      </c>
      <c r="CK31" s="450">
        <v>73.269367965872206</v>
      </c>
      <c r="CL31" s="450">
        <v>148.56459965476</v>
      </c>
      <c r="CM31" s="450">
        <v>99.412891707911797</v>
      </c>
      <c r="CN31" s="450">
        <v>177.438634620302</v>
      </c>
      <c r="CO31" s="450">
        <v>133.32255142968</v>
      </c>
      <c r="CP31" s="450">
        <v>144.555513502683</v>
      </c>
      <c r="CQ31" s="450">
        <v>129.34149240933101</v>
      </c>
      <c r="CR31" s="450">
        <v>121.53554950905</v>
      </c>
      <c r="CS31" s="450">
        <v>96.823833950038903</v>
      </c>
      <c r="CT31" s="449">
        <v>90.733314805256697</v>
      </c>
      <c r="CU31" s="450">
        <v>76.433564342168594</v>
      </c>
      <c r="CV31" s="450">
        <v>89.343419726350007</v>
      </c>
      <c r="CW31" s="450">
        <v>96.6324061233923</v>
      </c>
      <c r="CX31" s="450">
        <v>98.295120079282896</v>
      </c>
      <c r="CY31" s="450">
        <v>116.955108269799</v>
      </c>
      <c r="CZ31" s="449">
        <v>107.680314837453</v>
      </c>
      <c r="DA31" s="450">
        <v>136.55562165377799</v>
      </c>
      <c r="DB31" s="451">
        <v>126.788094180364</v>
      </c>
      <c r="DC31" s="451">
        <v>116.85346404895</v>
      </c>
      <c r="DD31" s="451">
        <v>90.651502991088805</v>
      </c>
      <c r="DE31" s="451">
        <v>132.32229847455801</v>
      </c>
      <c r="DF31" s="451">
        <v>100.09730880340599</v>
      </c>
      <c r="DG31" s="449">
        <v>90.659137865245796</v>
      </c>
      <c r="DH31" s="449" t="s">
        <v>607</v>
      </c>
      <c r="DI31" s="451">
        <v>93.134256278171307</v>
      </c>
      <c r="DJ31" s="451">
        <v>111.22657465665399</v>
      </c>
      <c r="DK31" s="452">
        <v>16.4681125763965</v>
      </c>
      <c r="DL31" s="317" t="s">
        <v>607</v>
      </c>
      <c r="DM31" s="435">
        <v>48.542759316800897</v>
      </c>
      <c r="DN31" s="318">
        <v>4.9464102643760297</v>
      </c>
      <c r="DO31" s="449">
        <v>88.695517248719298</v>
      </c>
      <c r="DP31" s="15"/>
      <c r="DQ31" s="15"/>
      <c r="DR31" s="15"/>
      <c r="DS31" s="15"/>
      <c r="DT31" s="15"/>
      <c r="DU31" s="15"/>
      <c r="DV31" s="15"/>
      <c r="DW31" s="15"/>
    </row>
    <row r="32" spans="1:131" s="15" customFormat="1" ht="16.5" customHeight="1" x14ac:dyDescent="0.15">
      <c r="A32" s="105" t="s">
        <v>746</v>
      </c>
      <c r="B32" s="252"/>
      <c r="C32" s="253"/>
      <c r="D32" s="253"/>
      <c r="E32" s="253"/>
      <c r="F32" s="253"/>
      <c r="G32" s="253"/>
      <c r="H32" s="253"/>
      <c r="I32" s="253"/>
      <c r="J32" s="253"/>
      <c r="K32" s="253"/>
      <c r="L32" s="253"/>
      <c r="M32" s="253"/>
      <c r="N32" s="253"/>
      <c r="O32" s="252"/>
      <c r="P32" s="253"/>
      <c r="Q32" s="253"/>
      <c r="R32" s="253"/>
      <c r="S32" s="253"/>
      <c r="T32" s="253"/>
      <c r="U32" s="253"/>
      <c r="V32" s="253"/>
      <c r="W32" s="253"/>
      <c r="X32" s="252"/>
      <c r="Y32" s="253"/>
      <c r="Z32" s="253"/>
      <c r="AA32" s="253"/>
      <c r="AB32" s="253"/>
      <c r="AC32" s="252"/>
      <c r="AD32" s="253"/>
      <c r="AE32" s="253"/>
      <c r="AF32" s="253"/>
      <c r="AG32" s="253"/>
      <c r="AH32" s="253"/>
      <c r="AI32" s="253"/>
      <c r="AJ32" s="252"/>
      <c r="AK32" s="253"/>
      <c r="AL32" s="253"/>
      <c r="AM32" s="252"/>
      <c r="AN32" s="253"/>
      <c r="AO32" s="253"/>
      <c r="AP32" s="253"/>
      <c r="AQ32" s="253"/>
      <c r="AR32" s="253"/>
      <c r="AS32" s="253"/>
      <c r="AT32" s="253"/>
      <c r="AU32" s="253"/>
      <c r="AV32" s="253"/>
      <c r="AW32" s="253"/>
      <c r="AX32" s="252"/>
      <c r="AY32" s="253"/>
      <c r="AZ32" s="253"/>
      <c r="BA32" s="253"/>
      <c r="BB32" s="253"/>
      <c r="BC32" s="253"/>
      <c r="BD32" s="252"/>
      <c r="BE32" s="253"/>
      <c r="BF32" s="253"/>
      <c r="BG32" s="253"/>
      <c r="BH32" s="253"/>
      <c r="BI32" s="253"/>
      <c r="BJ32" s="253"/>
      <c r="BK32" s="253"/>
      <c r="BL32" s="253"/>
      <c r="BM32" s="252"/>
      <c r="BN32" s="253"/>
      <c r="BO32" s="253"/>
      <c r="BP32" s="253"/>
      <c r="BQ32" s="253"/>
      <c r="BR32" s="253"/>
      <c r="BS32" s="252"/>
      <c r="BT32" s="254"/>
      <c r="BU32" s="253"/>
      <c r="BV32" s="253"/>
      <c r="BW32" s="253"/>
      <c r="BX32" s="253"/>
      <c r="BY32" s="253"/>
      <c r="BZ32" s="253"/>
      <c r="CA32" s="253"/>
      <c r="CB32" s="253"/>
      <c r="CC32" s="253"/>
      <c r="CD32" s="253"/>
      <c r="CE32" s="253"/>
      <c r="CF32" s="252"/>
      <c r="CG32" s="253"/>
      <c r="CH32" s="253"/>
      <c r="CI32" s="253"/>
      <c r="CJ32" s="253"/>
      <c r="CK32" s="253"/>
      <c r="CL32" s="253"/>
      <c r="CM32" s="253"/>
      <c r="CN32" s="253"/>
      <c r="CO32" s="253"/>
      <c r="CP32" s="253"/>
      <c r="CQ32" s="253"/>
      <c r="CR32" s="253"/>
      <c r="CS32" s="253"/>
      <c r="CT32" s="252"/>
      <c r="CU32" s="253"/>
      <c r="CV32" s="253"/>
      <c r="CW32" s="253"/>
      <c r="CX32" s="253"/>
      <c r="CY32" s="253"/>
      <c r="CZ32" s="252"/>
      <c r="DA32" s="253"/>
      <c r="DB32" s="253"/>
      <c r="DC32" s="253"/>
      <c r="DD32" s="253"/>
      <c r="DE32" s="253"/>
      <c r="DF32" s="253"/>
      <c r="DG32" s="252"/>
      <c r="DH32" s="252"/>
      <c r="DI32" s="254"/>
      <c r="DJ32" s="253"/>
      <c r="DK32" s="253"/>
      <c r="DL32" s="252"/>
      <c r="DM32" s="253"/>
      <c r="DN32" s="255"/>
      <c r="DO32" s="252"/>
    </row>
    <row r="33" spans="1:140" s="51" customFormat="1" ht="16.5" customHeight="1" x14ac:dyDescent="0.15">
      <c r="A33" s="52" t="s">
        <v>2</v>
      </c>
      <c r="B33" s="449">
        <v>80.900000000000006</v>
      </c>
      <c r="C33" s="450">
        <v>81.2</v>
      </c>
      <c r="D33" s="451">
        <v>78.400000000000006</v>
      </c>
      <c r="E33" s="451">
        <v>80.2</v>
      </c>
      <c r="F33" s="451">
        <v>78.2</v>
      </c>
      <c r="G33" s="451">
        <v>80.2</v>
      </c>
      <c r="H33" s="451">
        <v>81.3</v>
      </c>
      <c r="I33" s="451">
        <v>80.8</v>
      </c>
      <c r="J33" s="451">
        <v>79.599999999999994</v>
      </c>
      <c r="K33" s="451">
        <v>79.900000000000006</v>
      </c>
      <c r="L33" s="451">
        <v>81.5</v>
      </c>
      <c r="M33" s="451">
        <v>81.3</v>
      </c>
      <c r="N33" s="451">
        <v>82</v>
      </c>
      <c r="O33" s="449">
        <v>79.2</v>
      </c>
      <c r="P33" s="450">
        <v>80.5</v>
      </c>
      <c r="Q33" s="451">
        <v>79.8</v>
      </c>
      <c r="R33" s="451">
        <v>79.8</v>
      </c>
      <c r="S33" s="451">
        <v>77.2</v>
      </c>
      <c r="T33" s="450">
        <v>78.400000000000006</v>
      </c>
      <c r="U33" s="451">
        <v>79.7</v>
      </c>
      <c r="V33" s="451">
        <v>77.599999999999994</v>
      </c>
      <c r="W33" s="451">
        <v>78.599999999999994</v>
      </c>
      <c r="X33" s="449">
        <v>79</v>
      </c>
      <c r="Y33" s="450">
        <v>78</v>
      </c>
      <c r="Z33" s="451">
        <v>78.2</v>
      </c>
      <c r="AA33" s="451">
        <v>80.400000000000006</v>
      </c>
      <c r="AB33" s="451">
        <v>78.900000000000006</v>
      </c>
      <c r="AC33" s="449">
        <v>79.3</v>
      </c>
      <c r="AD33" s="450">
        <v>78.099999999999994</v>
      </c>
      <c r="AE33" s="450">
        <v>78.7</v>
      </c>
      <c r="AF33" s="450">
        <v>78.400000000000006</v>
      </c>
      <c r="AG33" s="450">
        <v>80</v>
      </c>
      <c r="AH33" s="450">
        <v>79.7</v>
      </c>
      <c r="AI33" s="450">
        <v>79.599999999999994</v>
      </c>
      <c r="AJ33" s="449">
        <v>80.7</v>
      </c>
      <c r="AK33" s="450">
        <v>80.8</v>
      </c>
      <c r="AL33" s="450">
        <v>80.5</v>
      </c>
      <c r="AM33" s="449">
        <v>79</v>
      </c>
      <c r="AN33" s="450">
        <v>77.099999999999994</v>
      </c>
      <c r="AO33" s="451">
        <v>77.8</v>
      </c>
      <c r="AP33" s="451">
        <v>78.2</v>
      </c>
      <c r="AQ33" s="451">
        <v>76.7</v>
      </c>
      <c r="AR33" s="450">
        <v>78.8</v>
      </c>
      <c r="AS33" s="450">
        <v>78.2</v>
      </c>
      <c r="AT33" s="450">
        <v>78.599999999999994</v>
      </c>
      <c r="AU33" s="451">
        <v>80.5</v>
      </c>
      <c r="AV33" s="451">
        <v>80.400000000000006</v>
      </c>
      <c r="AW33" s="451">
        <v>78.2</v>
      </c>
      <c r="AX33" s="449">
        <v>77.099999999999994</v>
      </c>
      <c r="AY33" s="450">
        <v>76.2</v>
      </c>
      <c r="AZ33" s="450">
        <v>77.2</v>
      </c>
      <c r="BA33" s="451">
        <v>78.400000000000006</v>
      </c>
      <c r="BB33" s="450">
        <v>76.3</v>
      </c>
      <c r="BC33" s="450">
        <v>77.7</v>
      </c>
      <c r="BD33" s="449">
        <v>80.7</v>
      </c>
      <c r="BE33" s="450">
        <v>81.599999999999994</v>
      </c>
      <c r="BF33" s="450">
        <v>79.8</v>
      </c>
      <c r="BG33" s="450">
        <v>81.8</v>
      </c>
      <c r="BH33" s="450">
        <v>80.8</v>
      </c>
      <c r="BI33" s="450">
        <v>82.1</v>
      </c>
      <c r="BJ33" s="450">
        <v>78.2</v>
      </c>
      <c r="BK33" s="450">
        <v>80.900000000000006</v>
      </c>
      <c r="BL33" s="450">
        <v>79.900000000000006</v>
      </c>
      <c r="BM33" s="449">
        <v>78.2</v>
      </c>
      <c r="BN33" s="450">
        <v>78.599999999999994</v>
      </c>
      <c r="BO33" s="450">
        <v>78.2</v>
      </c>
      <c r="BP33" s="451">
        <v>78.099999999999994</v>
      </c>
      <c r="BQ33" s="450">
        <v>77.7</v>
      </c>
      <c r="BR33" s="450">
        <v>78</v>
      </c>
      <c r="BS33" s="449">
        <v>79.7</v>
      </c>
      <c r="BT33" s="450">
        <v>78.8</v>
      </c>
      <c r="BU33" s="450">
        <v>78.900000000000006</v>
      </c>
      <c r="BV33" s="450">
        <v>79.099999999999994</v>
      </c>
      <c r="BW33" s="450">
        <v>77.900000000000006</v>
      </c>
      <c r="BX33" s="450">
        <v>78.7</v>
      </c>
      <c r="BY33" s="450">
        <v>80.599999999999994</v>
      </c>
      <c r="BZ33" s="451">
        <v>80.2</v>
      </c>
      <c r="CA33" s="451">
        <v>79.5</v>
      </c>
      <c r="CB33" s="451">
        <v>81</v>
      </c>
      <c r="CC33" s="451">
        <v>78.8</v>
      </c>
      <c r="CD33" s="450">
        <v>79.599999999999994</v>
      </c>
      <c r="CE33" s="450">
        <v>79.5</v>
      </c>
      <c r="CF33" s="449">
        <v>80</v>
      </c>
      <c r="CG33" s="450">
        <v>79.900000000000006</v>
      </c>
      <c r="CH33" s="450">
        <v>79</v>
      </c>
      <c r="CI33" s="450">
        <v>81</v>
      </c>
      <c r="CJ33" s="450">
        <v>79.5</v>
      </c>
      <c r="CK33" s="450">
        <v>81.3</v>
      </c>
      <c r="CL33" s="450">
        <v>80.599999999999994</v>
      </c>
      <c r="CM33" s="450">
        <v>79.900000000000006</v>
      </c>
      <c r="CN33" s="450">
        <v>79.900000000000006</v>
      </c>
      <c r="CO33" s="450">
        <v>78.599999999999994</v>
      </c>
      <c r="CP33" s="450">
        <v>79.3</v>
      </c>
      <c r="CQ33" s="450">
        <v>78.2</v>
      </c>
      <c r="CR33" s="450">
        <v>79.900000000000006</v>
      </c>
      <c r="CS33" s="450">
        <v>79.3</v>
      </c>
      <c r="CT33" s="449">
        <v>79.900000000000006</v>
      </c>
      <c r="CU33" s="450">
        <v>79.7</v>
      </c>
      <c r="CV33" s="450">
        <v>80.900000000000006</v>
      </c>
      <c r="CW33" s="450">
        <v>80.7</v>
      </c>
      <c r="CX33" s="450">
        <v>79.3</v>
      </c>
      <c r="CY33" s="450">
        <v>79.5</v>
      </c>
      <c r="CZ33" s="449">
        <v>79.5</v>
      </c>
      <c r="DA33" s="450">
        <v>78.5</v>
      </c>
      <c r="DB33" s="451">
        <v>80.5</v>
      </c>
      <c r="DC33" s="451">
        <v>79.7</v>
      </c>
      <c r="DD33" s="451">
        <v>79.400000000000006</v>
      </c>
      <c r="DE33" s="451">
        <v>79.400000000000006</v>
      </c>
      <c r="DF33" s="451">
        <v>80.099999999999994</v>
      </c>
      <c r="DG33" s="449">
        <v>79.400000000000006</v>
      </c>
      <c r="DH33" s="449" t="s">
        <v>607</v>
      </c>
      <c r="DI33" s="451">
        <v>72.900000000000006</v>
      </c>
      <c r="DJ33" s="451">
        <v>74</v>
      </c>
      <c r="DK33" s="452">
        <v>72.7</v>
      </c>
      <c r="DL33" s="317" t="s">
        <v>607</v>
      </c>
      <c r="DM33" s="435">
        <v>76.7</v>
      </c>
      <c r="DN33" s="318">
        <v>72.5</v>
      </c>
      <c r="DO33" s="449">
        <v>79.3</v>
      </c>
      <c r="DP33" s="15"/>
      <c r="DQ33" s="15"/>
      <c r="DR33" s="15"/>
      <c r="DS33" s="15"/>
      <c r="DT33" s="15"/>
      <c r="DU33" s="15"/>
      <c r="DV33" s="15"/>
      <c r="DW33" s="15"/>
      <c r="DX33" s="15"/>
      <c r="DY33" s="15"/>
      <c r="DZ33" s="15"/>
      <c r="EA33" s="15"/>
      <c r="EB33" s="15"/>
      <c r="EC33" s="15"/>
      <c r="ED33" s="15"/>
      <c r="EE33" s="15"/>
    </row>
    <row r="34" spans="1:140" s="51" customFormat="1" ht="16.5" customHeight="1" x14ac:dyDescent="0.15">
      <c r="A34" s="52" t="s">
        <v>3</v>
      </c>
      <c r="B34" s="449">
        <v>86.1</v>
      </c>
      <c r="C34" s="450">
        <v>86.2</v>
      </c>
      <c r="D34" s="451">
        <v>85.2</v>
      </c>
      <c r="E34" s="451">
        <v>85.5</v>
      </c>
      <c r="F34" s="451">
        <v>85.3</v>
      </c>
      <c r="G34" s="451">
        <v>86</v>
      </c>
      <c r="H34" s="451">
        <v>86.4</v>
      </c>
      <c r="I34" s="451">
        <v>85.9</v>
      </c>
      <c r="J34" s="451">
        <v>85.5</v>
      </c>
      <c r="K34" s="451">
        <v>85.2</v>
      </c>
      <c r="L34" s="451">
        <v>86.6</v>
      </c>
      <c r="M34" s="451">
        <v>86.8</v>
      </c>
      <c r="N34" s="451">
        <v>86.4</v>
      </c>
      <c r="O34" s="449">
        <v>85.2</v>
      </c>
      <c r="P34" s="450">
        <v>86.1</v>
      </c>
      <c r="Q34" s="451">
        <v>85.9</v>
      </c>
      <c r="R34" s="451">
        <v>84.9</v>
      </c>
      <c r="S34" s="451">
        <v>83.9</v>
      </c>
      <c r="T34" s="450">
        <v>84.2</v>
      </c>
      <c r="U34" s="451">
        <v>85.5</v>
      </c>
      <c r="V34" s="451">
        <v>84.2</v>
      </c>
      <c r="W34" s="451">
        <v>84.3</v>
      </c>
      <c r="X34" s="449">
        <v>85.1</v>
      </c>
      <c r="Y34" s="450">
        <v>84.6</v>
      </c>
      <c r="Z34" s="451">
        <v>84.7</v>
      </c>
      <c r="AA34" s="451">
        <v>85.8</v>
      </c>
      <c r="AB34" s="451">
        <v>85.3</v>
      </c>
      <c r="AC34" s="449">
        <v>85</v>
      </c>
      <c r="AD34" s="450">
        <v>83.9</v>
      </c>
      <c r="AE34" s="450">
        <v>84.6</v>
      </c>
      <c r="AF34" s="450">
        <v>84.9</v>
      </c>
      <c r="AG34" s="450">
        <v>85.7</v>
      </c>
      <c r="AH34" s="450">
        <v>85.4</v>
      </c>
      <c r="AI34" s="450">
        <v>85.1</v>
      </c>
      <c r="AJ34" s="449">
        <v>86.5</v>
      </c>
      <c r="AK34" s="450">
        <v>86.4</v>
      </c>
      <c r="AL34" s="450">
        <v>86.4</v>
      </c>
      <c r="AM34" s="449">
        <v>84.5</v>
      </c>
      <c r="AN34" s="450">
        <v>83.2</v>
      </c>
      <c r="AO34" s="451">
        <v>84.6</v>
      </c>
      <c r="AP34" s="451">
        <v>84.6</v>
      </c>
      <c r="AQ34" s="451">
        <v>83.8</v>
      </c>
      <c r="AR34" s="450">
        <v>84.3</v>
      </c>
      <c r="AS34" s="450">
        <v>84</v>
      </c>
      <c r="AT34" s="450">
        <v>84</v>
      </c>
      <c r="AU34" s="451">
        <v>85.2</v>
      </c>
      <c r="AV34" s="451">
        <v>85.5</v>
      </c>
      <c r="AW34" s="451">
        <v>83.7</v>
      </c>
      <c r="AX34" s="449">
        <v>83.6</v>
      </c>
      <c r="AY34" s="450">
        <v>83.2</v>
      </c>
      <c r="AZ34" s="450">
        <v>83.8</v>
      </c>
      <c r="BA34" s="451">
        <v>84.3</v>
      </c>
      <c r="BB34" s="450">
        <v>83.2</v>
      </c>
      <c r="BC34" s="450">
        <v>83.6</v>
      </c>
      <c r="BD34" s="449">
        <v>86</v>
      </c>
      <c r="BE34" s="450">
        <v>86.8</v>
      </c>
      <c r="BF34" s="450">
        <v>85.5</v>
      </c>
      <c r="BG34" s="450">
        <v>86.6</v>
      </c>
      <c r="BH34" s="450">
        <v>85.8</v>
      </c>
      <c r="BI34" s="450">
        <v>86.9</v>
      </c>
      <c r="BJ34" s="450">
        <v>84.2</v>
      </c>
      <c r="BK34" s="450">
        <v>86.2</v>
      </c>
      <c r="BL34" s="450">
        <v>85.2</v>
      </c>
      <c r="BM34" s="449">
        <v>84.6</v>
      </c>
      <c r="BN34" s="450">
        <v>84.8</v>
      </c>
      <c r="BO34" s="450">
        <v>84.4</v>
      </c>
      <c r="BP34" s="451">
        <v>85.2</v>
      </c>
      <c r="BQ34" s="450">
        <v>84.9</v>
      </c>
      <c r="BR34" s="450">
        <v>84.3</v>
      </c>
      <c r="BS34" s="449">
        <v>85.6</v>
      </c>
      <c r="BT34" s="450">
        <v>85.2</v>
      </c>
      <c r="BU34" s="450">
        <v>85.6</v>
      </c>
      <c r="BV34" s="450">
        <v>86.1</v>
      </c>
      <c r="BW34" s="450">
        <v>83.6</v>
      </c>
      <c r="BX34" s="450">
        <v>84.1</v>
      </c>
      <c r="BY34" s="450">
        <v>85.8</v>
      </c>
      <c r="BZ34" s="451">
        <v>85.7</v>
      </c>
      <c r="CA34" s="451">
        <v>85.5</v>
      </c>
      <c r="CB34" s="451">
        <v>86.4</v>
      </c>
      <c r="CC34" s="451">
        <v>85.1</v>
      </c>
      <c r="CD34" s="450">
        <v>85.7</v>
      </c>
      <c r="CE34" s="450">
        <v>85.9</v>
      </c>
      <c r="CF34" s="449">
        <v>85.6</v>
      </c>
      <c r="CG34" s="450">
        <v>85.1</v>
      </c>
      <c r="CH34" s="450">
        <v>85</v>
      </c>
      <c r="CI34" s="450">
        <v>86.2</v>
      </c>
      <c r="CJ34" s="450">
        <v>85</v>
      </c>
      <c r="CK34" s="450">
        <v>86.4</v>
      </c>
      <c r="CL34" s="450">
        <v>85.7</v>
      </c>
      <c r="CM34" s="450">
        <v>85.5</v>
      </c>
      <c r="CN34" s="450">
        <v>85.5</v>
      </c>
      <c r="CO34" s="450">
        <v>84.7</v>
      </c>
      <c r="CP34" s="450">
        <v>85.3</v>
      </c>
      <c r="CQ34" s="450">
        <v>85.1</v>
      </c>
      <c r="CR34" s="450">
        <v>86.1</v>
      </c>
      <c r="CS34" s="450">
        <v>85.3</v>
      </c>
      <c r="CT34" s="449">
        <v>86.1</v>
      </c>
      <c r="CU34" s="450">
        <v>85.8</v>
      </c>
      <c r="CV34" s="450">
        <v>86.9</v>
      </c>
      <c r="CW34" s="450">
        <v>86.5</v>
      </c>
      <c r="CX34" s="450">
        <v>85.3</v>
      </c>
      <c r="CY34" s="450">
        <v>86.1</v>
      </c>
      <c r="CZ34" s="449">
        <v>85.2</v>
      </c>
      <c r="DA34" s="450">
        <v>85.7</v>
      </c>
      <c r="DB34" s="451">
        <v>85.8</v>
      </c>
      <c r="DC34" s="451">
        <v>85.3</v>
      </c>
      <c r="DD34" s="451">
        <v>85.1</v>
      </c>
      <c r="DE34" s="451">
        <v>85</v>
      </c>
      <c r="DF34" s="451">
        <v>85.1</v>
      </c>
      <c r="DG34" s="449">
        <v>85.5</v>
      </c>
      <c r="DH34" s="449" t="s">
        <v>607</v>
      </c>
      <c r="DI34" s="451">
        <v>79.900000000000006</v>
      </c>
      <c r="DJ34" s="451">
        <v>81.400000000000006</v>
      </c>
      <c r="DK34" s="452">
        <v>80</v>
      </c>
      <c r="DL34" s="317" t="s">
        <v>607</v>
      </c>
      <c r="DM34" s="435">
        <v>83.4</v>
      </c>
      <c r="DN34" s="318">
        <v>73.900000000000006</v>
      </c>
      <c r="DO34" s="449">
        <v>85.4</v>
      </c>
      <c r="DP34" s="15"/>
      <c r="DQ34" s="15"/>
      <c r="DR34" s="15"/>
      <c r="DS34" s="15"/>
      <c r="DT34" s="15"/>
      <c r="DU34" s="15"/>
      <c r="DV34" s="15"/>
      <c r="DW34" s="15"/>
      <c r="DX34" s="15"/>
      <c r="DY34" s="15"/>
      <c r="DZ34" s="15"/>
      <c r="EA34" s="15"/>
      <c r="EB34" s="15"/>
      <c r="EC34" s="15"/>
      <c r="ED34" s="15"/>
      <c r="EE34" s="15"/>
    </row>
    <row r="35" spans="1:140" s="51" customFormat="1" ht="16.5" customHeight="1" x14ac:dyDescent="0.15">
      <c r="A35" s="116" t="s">
        <v>747</v>
      </c>
      <c r="B35" s="449"/>
      <c r="C35" s="450"/>
      <c r="D35" s="451"/>
      <c r="E35" s="451"/>
      <c r="F35" s="451"/>
      <c r="G35" s="451"/>
      <c r="H35" s="451"/>
      <c r="I35" s="451"/>
      <c r="J35" s="451"/>
      <c r="K35" s="451"/>
      <c r="L35" s="451"/>
      <c r="M35" s="451"/>
      <c r="N35" s="451"/>
      <c r="O35" s="449"/>
      <c r="P35" s="450"/>
      <c r="Q35" s="451"/>
      <c r="R35" s="451"/>
      <c r="S35" s="451"/>
      <c r="T35" s="450"/>
      <c r="U35" s="451"/>
      <c r="V35" s="451"/>
      <c r="W35" s="451"/>
      <c r="X35" s="449"/>
      <c r="Y35" s="450"/>
      <c r="Z35" s="451"/>
      <c r="AA35" s="451"/>
      <c r="AB35" s="451"/>
      <c r="AC35" s="449"/>
      <c r="AD35" s="450"/>
      <c r="AE35" s="450"/>
      <c r="AF35" s="450"/>
      <c r="AG35" s="450"/>
      <c r="AH35" s="450"/>
      <c r="AI35" s="450"/>
      <c r="AJ35" s="449"/>
      <c r="AK35" s="450"/>
      <c r="AL35" s="450"/>
      <c r="AM35" s="449"/>
      <c r="AN35" s="450"/>
      <c r="AO35" s="451"/>
      <c r="AP35" s="451"/>
      <c r="AQ35" s="451"/>
      <c r="AR35" s="450"/>
      <c r="AS35" s="450"/>
      <c r="AT35" s="450"/>
      <c r="AU35" s="451"/>
      <c r="AV35" s="451"/>
      <c r="AW35" s="451"/>
      <c r="AX35" s="449"/>
      <c r="AY35" s="450"/>
      <c r="AZ35" s="450"/>
      <c r="BA35" s="451"/>
      <c r="BB35" s="450"/>
      <c r="BC35" s="450"/>
      <c r="BD35" s="449"/>
      <c r="BE35" s="450"/>
      <c r="BF35" s="450"/>
      <c r="BG35" s="450"/>
      <c r="BH35" s="450"/>
      <c r="BI35" s="450"/>
      <c r="BJ35" s="450"/>
      <c r="BK35" s="450"/>
      <c r="BL35" s="450"/>
      <c r="BM35" s="449"/>
      <c r="BN35" s="450"/>
      <c r="BO35" s="450"/>
      <c r="BP35" s="451"/>
      <c r="BQ35" s="450"/>
      <c r="BR35" s="450"/>
      <c r="BS35" s="449"/>
      <c r="BT35" s="450"/>
      <c r="BU35" s="450"/>
      <c r="BV35" s="450"/>
      <c r="BW35" s="450"/>
      <c r="BX35" s="450"/>
      <c r="BY35" s="450"/>
      <c r="BZ35" s="451"/>
      <c r="CA35" s="451"/>
      <c r="CB35" s="451"/>
      <c r="CC35" s="451"/>
      <c r="CD35" s="450"/>
      <c r="CE35" s="450"/>
      <c r="CF35" s="449"/>
      <c r="CG35" s="450"/>
      <c r="CH35" s="450"/>
      <c r="CI35" s="450"/>
      <c r="CJ35" s="450"/>
      <c r="CK35" s="450"/>
      <c r="CL35" s="450"/>
      <c r="CM35" s="450"/>
      <c r="CN35" s="450"/>
      <c r="CO35" s="450"/>
      <c r="CP35" s="450"/>
      <c r="CQ35" s="450"/>
      <c r="CR35" s="450"/>
      <c r="CS35" s="450"/>
      <c r="CT35" s="449"/>
      <c r="CU35" s="450"/>
      <c r="CV35" s="450"/>
      <c r="CW35" s="450"/>
      <c r="CX35" s="450"/>
      <c r="CY35" s="450"/>
      <c r="CZ35" s="449"/>
      <c r="DA35" s="450"/>
      <c r="DB35" s="451"/>
      <c r="DC35" s="451"/>
      <c r="DD35" s="451"/>
      <c r="DE35" s="451"/>
      <c r="DF35" s="451"/>
      <c r="DG35" s="449"/>
      <c r="DH35" s="449"/>
      <c r="DI35" s="451"/>
      <c r="DJ35" s="451"/>
      <c r="DK35" s="452"/>
      <c r="DL35" s="317"/>
      <c r="DM35" s="435"/>
      <c r="DN35" s="318"/>
      <c r="DO35" s="449"/>
      <c r="DP35" s="15"/>
      <c r="DQ35" s="15"/>
      <c r="DR35" s="15"/>
      <c r="DS35" s="15"/>
      <c r="DT35" s="15"/>
      <c r="DU35" s="15"/>
      <c r="DV35" s="15"/>
      <c r="DW35" s="15"/>
      <c r="DX35" s="15"/>
      <c r="DY35" s="15"/>
      <c r="DZ35" s="15"/>
      <c r="EA35" s="15"/>
      <c r="EB35" s="15"/>
      <c r="EC35" s="15"/>
      <c r="ED35" s="15"/>
      <c r="EE35" s="15"/>
    </row>
    <row r="36" spans="1:140" s="51" customFormat="1" ht="16.5" customHeight="1" x14ac:dyDescent="0.15">
      <c r="A36" s="52" t="s">
        <v>2</v>
      </c>
      <c r="B36" s="449">
        <v>19.7</v>
      </c>
      <c r="C36" s="450">
        <v>19.600000000000001</v>
      </c>
      <c r="D36" s="451">
        <v>19.100000000000001</v>
      </c>
      <c r="E36" s="451">
        <v>19.5</v>
      </c>
      <c r="F36" s="451">
        <v>18</v>
      </c>
      <c r="G36" s="451">
        <v>19.5</v>
      </c>
      <c r="H36" s="451">
        <v>19.899999999999999</v>
      </c>
      <c r="I36" s="451">
        <v>19.600000000000001</v>
      </c>
      <c r="J36" s="451">
        <v>19.399999999999999</v>
      </c>
      <c r="K36" s="451">
        <v>19.2</v>
      </c>
      <c r="L36" s="451">
        <v>20.100000000000001</v>
      </c>
      <c r="M36" s="451">
        <v>20.100000000000001</v>
      </c>
      <c r="N36" s="451">
        <v>20.2</v>
      </c>
      <c r="O36" s="449">
        <v>19</v>
      </c>
      <c r="P36" s="450">
        <v>19.7</v>
      </c>
      <c r="Q36" s="451">
        <v>19.5</v>
      </c>
      <c r="R36" s="451">
        <v>19.399999999999999</v>
      </c>
      <c r="S36" s="451">
        <v>17.899999999999999</v>
      </c>
      <c r="T36" s="450">
        <v>18.399999999999999</v>
      </c>
      <c r="U36" s="451">
        <v>19.3</v>
      </c>
      <c r="V36" s="451">
        <v>18.2</v>
      </c>
      <c r="W36" s="451">
        <v>18.399999999999999</v>
      </c>
      <c r="X36" s="449">
        <v>19.2</v>
      </c>
      <c r="Y36" s="450">
        <v>18.8</v>
      </c>
      <c r="Z36" s="451">
        <v>19</v>
      </c>
      <c r="AA36" s="451">
        <v>19.7</v>
      </c>
      <c r="AB36" s="451">
        <v>19.100000000000001</v>
      </c>
      <c r="AC36" s="449">
        <v>19.100000000000001</v>
      </c>
      <c r="AD36" s="450">
        <v>18.100000000000001</v>
      </c>
      <c r="AE36" s="450">
        <v>18.7</v>
      </c>
      <c r="AF36" s="450">
        <v>18.600000000000001</v>
      </c>
      <c r="AG36" s="450">
        <v>19.8</v>
      </c>
      <c r="AH36" s="450">
        <v>19.5</v>
      </c>
      <c r="AI36" s="450">
        <v>19.100000000000001</v>
      </c>
      <c r="AJ36" s="449">
        <v>20.100000000000001</v>
      </c>
      <c r="AK36" s="450">
        <v>20.100000000000001</v>
      </c>
      <c r="AL36" s="450">
        <v>19.899999999999999</v>
      </c>
      <c r="AM36" s="449">
        <v>18.600000000000001</v>
      </c>
      <c r="AN36" s="450">
        <v>18</v>
      </c>
      <c r="AO36" s="451">
        <v>18.399999999999999</v>
      </c>
      <c r="AP36" s="451">
        <v>18.399999999999999</v>
      </c>
      <c r="AQ36" s="451">
        <v>18.100000000000001</v>
      </c>
      <c r="AR36" s="450">
        <v>18.600000000000001</v>
      </c>
      <c r="AS36" s="450">
        <v>18.100000000000001</v>
      </c>
      <c r="AT36" s="450">
        <v>18.2</v>
      </c>
      <c r="AU36" s="451">
        <v>19.3</v>
      </c>
      <c r="AV36" s="451">
        <v>19.3</v>
      </c>
      <c r="AW36" s="451">
        <v>18.2</v>
      </c>
      <c r="AX36" s="449">
        <v>17.600000000000001</v>
      </c>
      <c r="AY36" s="450">
        <v>17.5</v>
      </c>
      <c r="AZ36" s="450">
        <v>17.600000000000001</v>
      </c>
      <c r="BA36" s="451">
        <v>18.399999999999999</v>
      </c>
      <c r="BB36" s="450">
        <v>17</v>
      </c>
      <c r="BC36" s="450">
        <v>18.3</v>
      </c>
      <c r="BD36" s="449">
        <v>19.600000000000001</v>
      </c>
      <c r="BE36" s="450">
        <v>20.399999999999999</v>
      </c>
      <c r="BF36" s="450">
        <v>19</v>
      </c>
      <c r="BG36" s="450">
        <v>20.2</v>
      </c>
      <c r="BH36" s="450">
        <v>19.899999999999999</v>
      </c>
      <c r="BI36" s="450">
        <v>20.2</v>
      </c>
      <c r="BJ36" s="450">
        <v>18</v>
      </c>
      <c r="BK36" s="450">
        <v>19.899999999999999</v>
      </c>
      <c r="BL36" s="450">
        <v>18.899999999999999</v>
      </c>
      <c r="BM36" s="449">
        <v>18.7</v>
      </c>
      <c r="BN36" s="450">
        <v>18.899999999999999</v>
      </c>
      <c r="BO36" s="450">
        <v>18.5</v>
      </c>
      <c r="BP36" s="451">
        <v>19</v>
      </c>
      <c r="BQ36" s="450">
        <v>18.399999999999999</v>
      </c>
      <c r="BR36" s="450">
        <v>18.600000000000001</v>
      </c>
      <c r="BS36" s="449">
        <v>19.600000000000001</v>
      </c>
      <c r="BT36" s="450">
        <v>19.100000000000001</v>
      </c>
      <c r="BU36" s="450">
        <v>19.399999999999999</v>
      </c>
      <c r="BV36" s="450">
        <v>19.100000000000001</v>
      </c>
      <c r="BW36" s="450">
        <v>18.600000000000001</v>
      </c>
      <c r="BX36" s="450">
        <v>19</v>
      </c>
      <c r="BY36" s="450">
        <v>19.8</v>
      </c>
      <c r="BZ36" s="451">
        <v>19.899999999999999</v>
      </c>
      <c r="CA36" s="451">
        <v>19.5</v>
      </c>
      <c r="CB36" s="451">
        <v>20.3</v>
      </c>
      <c r="CC36" s="451">
        <v>19.399999999999999</v>
      </c>
      <c r="CD36" s="450">
        <v>19.8</v>
      </c>
      <c r="CE36" s="450">
        <v>19.899999999999999</v>
      </c>
      <c r="CF36" s="449">
        <v>19.600000000000001</v>
      </c>
      <c r="CG36" s="450">
        <v>19.399999999999999</v>
      </c>
      <c r="CH36" s="450">
        <v>18.899999999999999</v>
      </c>
      <c r="CI36" s="450">
        <v>20</v>
      </c>
      <c r="CJ36" s="450">
        <v>19.2</v>
      </c>
      <c r="CK36" s="450">
        <v>20.100000000000001</v>
      </c>
      <c r="CL36" s="450">
        <v>20.6</v>
      </c>
      <c r="CM36" s="450">
        <v>19.5</v>
      </c>
      <c r="CN36" s="450">
        <v>20.6</v>
      </c>
      <c r="CO36" s="450">
        <v>18.399999999999999</v>
      </c>
      <c r="CP36" s="450">
        <v>19.3</v>
      </c>
      <c r="CQ36" s="450">
        <v>19.100000000000001</v>
      </c>
      <c r="CR36" s="450">
        <v>19.5</v>
      </c>
      <c r="CS36" s="450">
        <v>19.7</v>
      </c>
      <c r="CT36" s="449">
        <v>19.7</v>
      </c>
      <c r="CU36" s="450">
        <v>19.2</v>
      </c>
      <c r="CV36" s="450">
        <v>20.399999999999999</v>
      </c>
      <c r="CW36" s="450">
        <v>19.7</v>
      </c>
      <c r="CX36" s="450">
        <v>19.5</v>
      </c>
      <c r="CY36" s="450">
        <v>19.7</v>
      </c>
      <c r="CZ36" s="449">
        <v>19.100000000000001</v>
      </c>
      <c r="DA36" s="450">
        <v>19.3</v>
      </c>
      <c r="DB36" s="451">
        <v>19.7</v>
      </c>
      <c r="DC36" s="451">
        <v>19.2</v>
      </c>
      <c r="DD36" s="451">
        <v>19</v>
      </c>
      <c r="DE36" s="451">
        <v>19.100000000000001</v>
      </c>
      <c r="DF36" s="451">
        <v>19</v>
      </c>
      <c r="DG36" s="449">
        <v>19.2</v>
      </c>
      <c r="DH36" s="449" t="s">
        <v>607</v>
      </c>
      <c r="DI36" s="451">
        <v>16.8</v>
      </c>
      <c r="DJ36" s="451">
        <v>17.100000000000001</v>
      </c>
      <c r="DK36" s="452">
        <v>16.7</v>
      </c>
      <c r="DL36" s="317" t="s">
        <v>607</v>
      </c>
      <c r="DM36" s="435">
        <v>18.3</v>
      </c>
      <c r="DN36" s="318">
        <v>13.9</v>
      </c>
      <c r="DO36" s="449">
        <v>19.100000000000001</v>
      </c>
      <c r="DP36" s="15"/>
      <c r="DQ36" s="15"/>
      <c r="DR36" s="15"/>
      <c r="DS36" s="15"/>
      <c r="DT36" s="15"/>
      <c r="DU36" s="15"/>
      <c r="DV36" s="15"/>
      <c r="DW36" s="15"/>
      <c r="DX36" s="15"/>
      <c r="DY36" s="15"/>
      <c r="DZ36" s="15"/>
      <c r="EA36" s="15"/>
      <c r="EB36" s="15"/>
      <c r="EC36" s="15"/>
      <c r="ED36" s="15"/>
      <c r="EE36" s="15"/>
    </row>
    <row r="37" spans="1:140" s="51" customFormat="1" ht="16.5" customHeight="1" x14ac:dyDescent="0.15">
      <c r="A37" s="106" t="s">
        <v>122</v>
      </c>
      <c r="B37" s="256">
        <v>23.4</v>
      </c>
      <c r="C37" s="467">
        <v>23.3</v>
      </c>
      <c r="D37" s="258">
        <v>23.2</v>
      </c>
      <c r="E37" s="258">
        <v>23.3</v>
      </c>
      <c r="F37" s="258">
        <v>23.1</v>
      </c>
      <c r="G37" s="258">
        <v>23.6</v>
      </c>
      <c r="H37" s="258">
        <v>23.4</v>
      </c>
      <c r="I37" s="258">
        <v>23.2</v>
      </c>
      <c r="J37" s="258">
        <v>22.7</v>
      </c>
      <c r="K37" s="258">
        <v>22.8</v>
      </c>
      <c r="L37" s="258">
        <v>23.8</v>
      </c>
      <c r="M37" s="258">
        <v>23.8</v>
      </c>
      <c r="N37" s="258">
        <v>23.5</v>
      </c>
      <c r="O37" s="256">
        <v>22.9</v>
      </c>
      <c r="P37" s="467">
        <v>23.7</v>
      </c>
      <c r="Q37" s="258">
        <v>23.1</v>
      </c>
      <c r="R37" s="258">
        <v>22.6</v>
      </c>
      <c r="S37" s="258">
        <v>22.7</v>
      </c>
      <c r="T37" s="467">
        <v>22.5</v>
      </c>
      <c r="U37" s="258">
        <v>23.1</v>
      </c>
      <c r="V37" s="258">
        <v>22.3</v>
      </c>
      <c r="W37" s="258">
        <v>22.3</v>
      </c>
      <c r="X37" s="256">
        <v>23.2</v>
      </c>
      <c r="Y37" s="467">
        <v>22.9</v>
      </c>
      <c r="Z37" s="258">
        <v>22.9</v>
      </c>
      <c r="AA37" s="258">
        <v>23.7</v>
      </c>
      <c r="AB37" s="258">
        <v>23.1</v>
      </c>
      <c r="AC37" s="256">
        <v>23</v>
      </c>
      <c r="AD37" s="467">
        <v>22.5</v>
      </c>
      <c r="AE37" s="467">
        <v>22.9</v>
      </c>
      <c r="AF37" s="467">
        <v>22.6</v>
      </c>
      <c r="AG37" s="467">
        <v>23.6</v>
      </c>
      <c r="AH37" s="467">
        <v>23.1</v>
      </c>
      <c r="AI37" s="467">
        <v>22.9</v>
      </c>
      <c r="AJ37" s="256">
        <v>23.6</v>
      </c>
      <c r="AK37" s="467">
        <v>23.8</v>
      </c>
      <c r="AL37" s="467">
        <v>23.3</v>
      </c>
      <c r="AM37" s="256">
        <v>22.3</v>
      </c>
      <c r="AN37" s="467">
        <v>21.5</v>
      </c>
      <c r="AO37" s="258">
        <v>23</v>
      </c>
      <c r="AP37" s="258">
        <v>22.8</v>
      </c>
      <c r="AQ37" s="258">
        <v>22.3</v>
      </c>
      <c r="AR37" s="467">
        <v>22.3</v>
      </c>
      <c r="AS37" s="467">
        <v>22</v>
      </c>
      <c r="AT37" s="467">
        <v>21.7</v>
      </c>
      <c r="AU37" s="258">
        <v>22.6</v>
      </c>
      <c r="AV37" s="258">
        <v>22.9</v>
      </c>
      <c r="AW37" s="258">
        <v>22.1</v>
      </c>
      <c r="AX37" s="256">
        <v>21.7</v>
      </c>
      <c r="AY37" s="467">
        <v>21.5</v>
      </c>
      <c r="AZ37" s="467">
        <v>21.6</v>
      </c>
      <c r="BA37" s="258">
        <v>22.2</v>
      </c>
      <c r="BB37" s="467">
        <v>21.6</v>
      </c>
      <c r="BC37" s="467">
        <v>22</v>
      </c>
      <c r="BD37" s="256">
        <v>23.5</v>
      </c>
      <c r="BE37" s="467">
        <v>24.2</v>
      </c>
      <c r="BF37" s="467">
        <v>22.9</v>
      </c>
      <c r="BG37" s="467">
        <v>23.9</v>
      </c>
      <c r="BH37" s="467">
        <v>23.2</v>
      </c>
      <c r="BI37" s="467">
        <v>24</v>
      </c>
      <c r="BJ37" s="467">
        <v>22.1</v>
      </c>
      <c r="BK37" s="467">
        <v>23.7</v>
      </c>
      <c r="BL37" s="467">
        <v>22.7</v>
      </c>
      <c r="BM37" s="256">
        <v>22.7</v>
      </c>
      <c r="BN37" s="467">
        <v>22.8</v>
      </c>
      <c r="BO37" s="467">
        <v>22.2</v>
      </c>
      <c r="BP37" s="258">
        <v>23.1</v>
      </c>
      <c r="BQ37" s="467">
        <v>22.9</v>
      </c>
      <c r="BR37" s="467">
        <v>22.5</v>
      </c>
      <c r="BS37" s="256">
        <v>23.4</v>
      </c>
      <c r="BT37" s="467">
        <v>23.1</v>
      </c>
      <c r="BU37" s="467">
        <v>23.4</v>
      </c>
      <c r="BV37" s="467">
        <v>23</v>
      </c>
      <c r="BW37" s="467">
        <v>22.3</v>
      </c>
      <c r="BX37" s="467">
        <v>22.6</v>
      </c>
      <c r="BY37" s="467">
        <v>23.3</v>
      </c>
      <c r="BZ37" s="258">
        <v>23.6</v>
      </c>
      <c r="CA37" s="258">
        <v>23.5</v>
      </c>
      <c r="CB37" s="258">
        <v>24</v>
      </c>
      <c r="CC37" s="258">
        <v>23.3</v>
      </c>
      <c r="CD37" s="467">
        <v>23.5</v>
      </c>
      <c r="CE37" s="467">
        <v>23.7</v>
      </c>
      <c r="CF37" s="256">
        <v>23.3</v>
      </c>
      <c r="CG37" s="467">
        <v>23.5</v>
      </c>
      <c r="CH37" s="467">
        <v>22.8</v>
      </c>
      <c r="CI37" s="467">
        <v>23.3</v>
      </c>
      <c r="CJ37" s="467">
        <v>22.9</v>
      </c>
      <c r="CK37" s="467">
        <v>23.7</v>
      </c>
      <c r="CL37" s="467">
        <v>23.6</v>
      </c>
      <c r="CM37" s="467">
        <v>23.3</v>
      </c>
      <c r="CN37" s="467">
        <v>23.7</v>
      </c>
      <c r="CO37" s="467">
        <v>21.9</v>
      </c>
      <c r="CP37" s="467">
        <v>23.3</v>
      </c>
      <c r="CQ37" s="467">
        <v>23.2</v>
      </c>
      <c r="CR37" s="467">
        <v>23.6</v>
      </c>
      <c r="CS37" s="467">
        <v>23.3</v>
      </c>
      <c r="CT37" s="256">
        <v>23.7</v>
      </c>
      <c r="CU37" s="467">
        <v>23.3</v>
      </c>
      <c r="CV37" s="467">
        <v>24.4</v>
      </c>
      <c r="CW37" s="467">
        <v>23.6</v>
      </c>
      <c r="CX37" s="467">
        <v>23.3</v>
      </c>
      <c r="CY37" s="467">
        <v>23.7</v>
      </c>
      <c r="CZ37" s="256">
        <v>22.9</v>
      </c>
      <c r="DA37" s="467">
        <v>23</v>
      </c>
      <c r="DB37" s="258">
        <v>23.4</v>
      </c>
      <c r="DC37" s="258">
        <v>22.9</v>
      </c>
      <c r="DD37" s="258">
        <v>22.7</v>
      </c>
      <c r="DE37" s="258">
        <v>22.9</v>
      </c>
      <c r="DF37" s="258">
        <v>22.9</v>
      </c>
      <c r="DG37" s="256">
        <v>23.2</v>
      </c>
      <c r="DH37" s="256" t="s">
        <v>607</v>
      </c>
      <c r="DI37" s="258">
        <v>20.6</v>
      </c>
      <c r="DJ37" s="258">
        <v>20.9</v>
      </c>
      <c r="DK37" s="259">
        <v>20.3</v>
      </c>
      <c r="DL37" s="376" t="s">
        <v>607</v>
      </c>
      <c r="DM37" s="432">
        <v>22</v>
      </c>
      <c r="DN37" s="377">
        <v>14.7</v>
      </c>
      <c r="DO37" s="256">
        <v>23.2</v>
      </c>
      <c r="DP37" s="15"/>
      <c r="DQ37" s="15"/>
      <c r="DR37" s="15"/>
      <c r="DS37" s="15"/>
      <c r="DT37" s="15"/>
      <c r="DU37" s="15"/>
      <c r="DV37" s="15"/>
      <c r="DW37" s="15"/>
      <c r="DX37" s="15"/>
      <c r="DY37" s="15"/>
      <c r="DZ37" s="15"/>
      <c r="EA37" s="15"/>
      <c r="EB37" s="15"/>
      <c r="EC37" s="15"/>
      <c r="ED37" s="15"/>
      <c r="EE37" s="15"/>
    </row>
    <row r="38" spans="1:140" s="21" customFormat="1" ht="26.1" customHeight="1" x14ac:dyDescent="0.15">
      <c r="A38" s="119" t="s">
        <v>690</v>
      </c>
    </row>
    <row r="39" spans="1:140" s="2" customFormat="1" ht="26.1" customHeight="1" x14ac:dyDescent="0.2">
      <c r="A39" s="165" t="s">
        <v>745</v>
      </c>
    </row>
    <row r="40" spans="1:140" s="2" customFormat="1" ht="16.5" customHeight="1" x14ac:dyDescent="0.2">
      <c r="A40" s="165" t="s">
        <v>748</v>
      </c>
    </row>
    <row r="41" spans="1:140" s="2" customFormat="1" ht="16.5" customHeight="1" x14ac:dyDescent="0.2">
      <c r="A41"/>
    </row>
    <row r="42" spans="1:140" ht="16.5" customHeight="1" x14ac:dyDescent="0.2">
      <c r="A42" s="26" t="s">
        <v>146</v>
      </c>
      <c r="B42" s="390"/>
    </row>
    <row r="43" spans="1:140" ht="16.5" customHeight="1" x14ac:dyDescent="0.2">
      <c r="A43" s="31" t="s">
        <v>697</v>
      </c>
    </row>
    <row r="44" spans="1:140" ht="16.5" customHeight="1" x14ac:dyDescent="0.2">
      <c r="A44" s="46" t="s">
        <v>698</v>
      </c>
    </row>
    <row r="45" spans="1:140" s="442" customFormat="1" ht="32.25" customHeight="1" x14ac:dyDescent="0.15">
      <c r="A45" s="437"/>
      <c r="B45" s="438" t="s">
        <v>489</v>
      </c>
      <c r="C45" s="439" t="s">
        <v>490</v>
      </c>
      <c r="D45" s="439" t="s">
        <v>491</v>
      </c>
      <c r="E45" s="439" t="s">
        <v>492</v>
      </c>
      <c r="F45" s="439" t="s">
        <v>493</v>
      </c>
      <c r="G45" s="439" t="s">
        <v>494</v>
      </c>
      <c r="H45" s="439" t="s">
        <v>495</v>
      </c>
      <c r="I45" s="439" t="s">
        <v>496</v>
      </c>
      <c r="J45" s="439" t="s">
        <v>497</v>
      </c>
      <c r="K45" s="439" t="s">
        <v>498</v>
      </c>
      <c r="L45" s="439" t="s">
        <v>499</v>
      </c>
      <c r="M45" s="439" t="s">
        <v>500</v>
      </c>
      <c r="N45" s="439" t="s">
        <v>501</v>
      </c>
      <c r="O45" s="438" t="s">
        <v>502</v>
      </c>
      <c r="P45" s="439" t="s">
        <v>503</v>
      </c>
      <c r="Q45" s="439" t="s">
        <v>504</v>
      </c>
      <c r="R45" s="439" t="s">
        <v>505</v>
      </c>
      <c r="S45" s="439" t="s">
        <v>506</v>
      </c>
      <c r="T45" s="439" t="s">
        <v>507</v>
      </c>
      <c r="U45" s="439" t="s">
        <v>508</v>
      </c>
      <c r="V45" s="439" t="s">
        <v>509</v>
      </c>
      <c r="W45" s="439" t="s">
        <v>510</v>
      </c>
      <c r="X45" s="438" t="s">
        <v>511</v>
      </c>
      <c r="Y45" s="439" t="s">
        <v>512</v>
      </c>
      <c r="Z45" s="439" t="s">
        <v>513</v>
      </c>
      <c r="AA45" s="439" t="s">
        <v>514</v>
      </c>
      <c r="AB45" s="439" t="s">
        <v>515</v>
      </c>
      <c r="AC45" s="438" t="s">
        <v>516</v>
      </c>
      <c r="AD45" s="439" t="s">
        <v>517</v>
      </c>
      <c r="AE45" s="439" t="s">
        <v>518</v>
      </c>
      <c r="AF45" s="439" t="s">
        <v>519</v>
      </c>
      <c r="AG45" s="439" t="s">
        <v>520</v>
      </c>
      <c r="AH45" s="439" t="s">
        <v>521</v>
      </c>
      <c r="AI45" s="439" t="s">
        <v>522</v>
      </c>
      <c r="AJ45" s="438" t="s">
        <v>523</v>
      </c>
      <c r="AK45" s="439" t="s">
        <v>524</v>
      </c>
      <c r="AL45" s="439" t="s">
        <v>525</v>
      </c>
      <c r="AM45" s="438" t="s">
        <v>526</v>
      </c>
      <c r="AN45" s="439" t="s">
        <v>527</v>
      </c>
      <c r="AO45" s="439" t="s">
        <v>528</v>
      </c>
      <c r="AP45" s="439" t="s">
        <v>529</v>
      </c>
      <c r="AQ45" s="439" t="s">
        <v>530</v>
      </c>
      <c r="AR45" s="439" t="s">
        <v>531</v>
      </c>
      <c r="AS45" s="439" t="s">
        <v>532</v>
      </c>
      <c r="AT45" s="439" t="s">
        <v>533</v>
      </c>
      <c r="AU45" s="439" t="s">
        <v>534</v>
      </c>
      <c r="AV45" s="439" t="s">
        <v>535</v>
      </c>
      <c r="AW45" s="439" t="s">
        <v>536</v>
      </c>
      <c r="AX45" s="438" t="s">
        <v>537</v>
      </c>
      <c r="AY45" s="439" t="s">
        <v>538</v>
      </c>
      <c r="AZ45" s="439" t="s">
        <v>539</v>
      </c>
      <c r="BA45" s="439" t="s">
        <v>540</v>
      </c>
      <c r="BB45" s="439" t="s">
        <v>541</v>
      </c>
      <c r="BC45" s="439" t="s">
        <v>542</v>
      </c>
      <c r="BD45" s="440" t="s">
        <v>543</v>
      </c>
      <c r="BE45" s="439" t="s">
        <v>544</v>
      </c>
      <c r="BF45" s="439" t="s">
        <v>545</v>
      </c>
      <c r="BG45" s="439" t="s">
        <v>546</v>
      </c>
      <c r="BH45" s="439" t="s">
        <v>547</v>
      </c>
      <c r="BI45" s="439" t="s">
        <v>548</v>
      </c>
      <c r="BJ45" s="439" t="s">
        <v>549</v>
      </c>
      <c r="BK45" s="439" t="s">
        <v>550</v>
      </c>
      <c r="BL45" s="439" t="s">
        <v>551</v>
      </c>
      <c r="BM45" s="438" t="s">
        <v>552</v>
      </c>
      <c r="BN45" s="439" t="s">
        <v>553</v>
      </c>
      <c r="BO45" s="439" t="s">
        <v>554</v>
      </c>
      <c r="BP45" s="439" t="s">
        <v>555</v>
      </c>
      <c r="BQ45" s="439" t="s">
        <v>556</v>
      </c>
      <c r="BR45" s="439" t="s">
        <v>557</v>
      </c>
      <c r="BS45" s="438" t="s">
        <v>558</v>
      </c>
      <c r="BT45" s="439" t="s">
        <v>559</v>
      </c>
      <c r="BU45" s="439" t="s">
        <v>560</v>
      </c>
      <c r="BV45" s="439" t="s">
        <v>561</v>
      </c>
      <c r="BW45" s="439" t="s">
        <v>562</v>
      </c>
      <c r="BX45" s="439" t="s">
        <v>563</v>
      </c>
      <c r="BY45" s="439" t="s">
        <v>564</v>
      </c>
      <c r="BZ45" s="439" t="s">
        <v>565</v>
      </c>
      <c r="CA45" s="439" t="s">
        <v>566</v>
      </c>
      <c r="CB45" s="439" t="s">
        <v>567</v>
      </c>
      <c r="CC45" s="439" t="s">
        <v>568</v>
      </c>
      <c r="CD45" s="439" t="s">
        <v>569</v>
      </c>
      <c r="CE45" s="439" t="s">
        <v>570</v>
      </c>
      <c r="CF45" s="438" t="s">
        <v>571</v>
      </c>
      <c r="CG45" s="439" t="s">
        <v>572</v>
      </c>
      <c r="CH45" s="439" t="s">
        <v>573</v>
      </c>
      <c r="CI45" s="439" t="s">
        <v>574</v>
      </c>
      <c r="CJ45" s="439" t="s">
        <v>575</v>
      </c>
      <c r="CK45" s="439" t="s">
        <v>576</v>
      </c>
      <c r="CL45" s="439" t="s">
        <v>577</v>
      </c>
      <c r="CM45" s="439" t="s">
        <v>578</v>
      </c>
      <c r="CN45" s="439" t="s">
        <v>579</v>
      </c>
      <c r="CO45" s="439" t="s">
        <v>580</v>
      </c>
      <c r="CP45" s="439" t="s">
        <v>581</v>
      </c>
      <c r="CQ45" s="439" t="s">
        <v>582</v>
      </c>
      <c r="CR45" s="439" t="s">
        <v>583</v>
      </c>
      <c r="CS45" s="439" t="s">
        <v>584</v>
      </c>
      <c r="CT45" s="438" t="s">
        <v>585</v>
      </c>
      <c r="CU45" s="439" t="s">
        <v>586</v>
      </c>
      <c r="CV45" s="439" t="s">
        <v>587</v>
      </c>
      <c r="CW45" s="439" t="s">
        <v>588</v>
      </c>
      <c r="CX45" s="439" t="s">
        <v>589</v>
      </c>
      <c r="CY45" s="439" t="s">
        <v>590</v>
      </c>
      <c r="CZ45" s="438" t="s">
        <v>591</v>
      </c>
      <c r="DA45" s="439" t="s">
        <v>592</v>
      </c>
      <c r="DB45" s="439" t="s">
        <v>593</v>
      </c>
      <c r="DC45" s="439" t="s">
        <v>594</v>
      </c>
      <c r="DD45" s="439" t="s">
        <v>595</v>
      </c>
      <c r="DE45" s="439" t="s">
        <v>596</v>
      </c>
      <c r="DF45" s="439" t="s">
        <v>597</v>
      </c>
      <c r="DG45" s="438" t="s">
        <v>598</v>
      </c>
      <c r="DH45" s="438" t="s">
        <v>599</v>
      </c>
      <c r="DI45" s="439" t="s">
        <v>600</v>
      </c>
      <c r="DJ45" s="439" t="s">
        <v>601</v>
      </c>
      <c r="DK45" s="439" t="s">
        <v>602</v>
      </c>
      <c r="DL45" s="438" t="s">
        <v>603</v>
      </c>
      <c r="DM45" s="439" t="s">
        <v>604</v>
      </c>
      <c r="DN45" s="441" t="s">
        <v>605</v>
      </c>
      <c r="DO45" s="438" t="s">
        <v>606</v>
      </c>
    </row>
    <row r="46" spans="1:140" s="4" customFormat="1" ht="16.5" customHeight="1" x14ac:dyDescent="0.15">
      <c r="A46" s="54" t="s">
        <v>37</v>
      </c>
      <c r="B46" s="261">
        <f t="shared" ref="B46:B64" si="38">SUM(C46:N46)</f>
        <v>221690</v>
      </c>
      <c r="C46" s="277">
        <v>19831</v>
      </c>
      <c r="D46" s="277">
        <v>6958</v>
      </c>
      <c r="E46" s="277">
        <v>7744</v>
      </c>
      <c r="F46" s="277">
        <v>2733</v>
      </c>
      <c r="G46" s="277">
        <v>13481</v>
      </c>
      <c r="H46" s="277">
        <v>35048</v>
      </c>
      <c r="I46" s="277">
        <v>20862</v>
      </c>
      <c r="J46" s="277">
        <v>5265</v>
      </c>
      <c r="K46" s="277">
        <v>16279</v>
      </c>
      <c r="L46" s="277">
        <v>56827</v>
      </c>
      <c r="M46" s="277">
        <v>11337</v>
      </c>
      <c r="N46" s="277">
        <v>25325</v>
      </c>
      <c r="O46" s="261">
        <f t="shared" ref="O46:O64" si="39">SUM(P46:W46)</f>
        <v>65952</v>
      </c>
      <c r="P46" s="277">
        <v>12883</v>
      </c>
      <c r="Q46" s="277">
        <v>14446</v>
      </c>
      <c r="R46" s="277">
        <v>5860</v>
      </c>
      <c r="S46" s="277">
        <v>3893</v>
      </c>
      <c r="T46" s="277">
        <v>5282</v>
      </c>
      <c r="U46" s="277">
        <v>12442</v>
      </c>
      <c r="V46" s="277">
        <v>7595</v>
      </c>
      <c r="W46" s="277">
        <v>3551</v>
      </c>
      <c r="X46" s="261">
        <f t="shared" ref="X46:X64" si="40">SUM(Y46:AB46)</f>
        <v>81896</v>
      </c>
      <c r="Y46" s="277">
        <v>13534</v>
      </c>
      <c r="Z46" s="277">
        <v>20977</v>
      </c>
      <c r="AA46" s="277">
        <v>29869</v>
      </c>
      <c r="AB46" s="277">
        <v>17516</v>
      </c>
      <c r="AC46" s="261">
        <f t="shared" ref="AC46:AC64" si="41">SUM(AD46:AI46)</f>
        <v>64751</v>
      </c>
      <c r="AD46" s="277">
        <v>6715</v>
      </c>
      <c r="AE46" s="277">
        <v>11487</v>
      </c>
      <c r="AF46" s="277">
        <v>4680</v>
      </c>
      <c r="AG46" s="277">
        <v>14997</v>
      </c>
      <c r="AH46" s="277">
        <v>7433</v>
      </c>
      <c r="AI46" s="277">
        <v>19439</v>
      </c>
      <c r="AJ46" s="261">
        <f t="shared" ref="AJ46:AJ64" si="42">SUM(AK46:AL46)</f>
        <v>8039</v>
      </c>
      <c r="AK46" s="277">
        <v>3979</v>
      </c>
      <c r="AL46" s="277">
        <v>4060</v>
      </c>
      <c r="AM46" s="261">
        <f t="shared" ref="AM46:AM64" si="43">SUM(AN46:AW46)</f>
        <v>137718</v>
      </c>
      <c r="AN46" s="277">
        <v>6476</v>
      </c>
      <c r="AO46" s="277">
        <v>8090</v>
      </c>
      <c r="AP46" s="277">
        <v>14501</v>
      </c>
      <c r="AQ46" s="277">
        <v>3638</v>
      </c>
      <c r="AR46" s="277">
        <v>17871</v>
      </c>
      <c r="AS46" s="277">
        <v>4009</v>
      </c>
      <c r="AT46" s="277">
        <v>25647</v>
      </c>
      <c r="AU46" s="277">
        <v>29791</v>
      </c>
      <c r="AV46" s="277">
        <v>19848</v>
      </c>
      <c r="AW46" s="277">
        <v>7847</v>
      </c>
      <c r="AX46" s="261">
        <f t="shared" ref="AX46:AX64" si="44">SUM(AY46:BC46)</f>
        <v>164144</v>
      </c>
      <c r="AY46" s="277">
        <v>13593</v>
      </c>
      <c r="AZ46" s="277">
        <v>74389</v>
      </c>
      <c r="BA46" s="277">
        <v>23786</v>
      </c>
      <c r="BB46" s="277">
        <v>38620</v>
      </c>
      <c r="BC46" s="277">
        <v>13756</v>
      </c>
      <c r="BD46" s="261">
        <f t="shared" ref="BD46:BD64" si="45">SUM(BE46:BL46)</f>
        <v>392697</v>
      </c>
      <c r="BE46" s="277">
        <v>52737</v>
      </c>
      <c r="BF46" s="277">
        <v>45050</v>
      </c>
      <c r="BG46" s="277">
        <v>46012</v>
      </c>
      <c r="BH46" s="277">
        <v>43416</v>
      </c>
      <c r="BI46" s="277">
        <v>51347</v>
      </c>
      <c r="BJ46" s="277">
        <v>62336</v>
      </c>
      <c r="BK46" s="277">
        <v>46102</v>
      </c>
      <c r="BL46" s="277">
        <v>45697</v>
      </c>
      <c r="BM46" s="261">
        <f t="shared" ref="BM46:BM64" si="46">SUM(BN46:BR46)</f>
        <v>83033</v>
      </c>
      <c r="BN46" s="277">
        <v>16420</v>
      </c>
      <c r="BO46" s="277">
        <v>15832</v>
      </c>
      <c r="BP46" s="277">
        <v>10756</v>
      </c>
      <c r="BQ46" s="277">
        <v>6136</v>
      </c>
      <c r="BR46" s="277">
        <v>33889</v>
      </c>
      <c r="BS46" s="261">
        <f t="shared" ref="BS46:BS64" si="47">SUM(BT46:CE46)</f>
        <v>137449</v>
      </c>
      <c r="BT46" s="277">
        <v>7395</v>
      </c>
      <c r="BU46" s="277">
        <v>12903</v>
      </c>
      <c r="BV46" s="277">
        <v>4845</v>
      </c>
      <c r="BW46" s="277">
        <v>2086</v>
      </c>
      <c r="BX46" s="277">
        <v>7690</v>
      </c>
      <c r="BY46" s="277">
        <v>43047</v>
      </c>
      <c r="BZ46" s="277">
        <v>9248</v>
      </c>
      <c r="CA46" s="277">
        <v>7596</v>
      </c>
      <c r="CB46" s="277">
        <v>15314</v>
      </c>
      <c r="CC46" s="277">
        <v>8697</v>
      </c>
      <c r="CD46" s="277">
        <v>10254</v>
      </c>
      <c r="CE46" s="277">
        <v>8374</v>
      </c>
      <c r="CF46" s="261">
        <f t="shared" ref="CF46:CF64" si="48">SUM(CG46:CS46)</f>
        <v>147287</v>
      </c>
      <c r="CG46" s="277">
        <v>3079</v>
      </c>
      <c r="CH46" s="277">
        <v>8696</v>
      </c>
      <c r="CI46" s="277">
        <v>5661</v>
      </c>
      <c r="CJ46" s="277">
        <v>18913</v>
      </c>
      <c r="CK46" s="278">
        <v>39724</v>
      </c>
      <c r="CL46" s="277">
        <v>3938</v>
      </c>
      <c r="CM46" s="277">
        <v>31184</v>
      </c>
      <c r="CN46" s="277">
        <v>3319</v>
      </c>
      <c r="CO46" s="277">
        <v>1570</v>
      </c>
      <c r="CP46" s="277">
        <v>4740</v>
      </c>
      <c r="CQ46" s="277">
        <v>11099</v>
      </c>
      <c r="CR46" s="277">
        <v>8712</v>
      </c>
      <c r="CS46" s="277">
        <v>6652</v>
      </c>
      <c r="CT46" s="261">
        <f t="shared" ref="CT46:CT64" si="49">SUM(CU46:CY46)</f>
        <v>100135</v>
      </c>
      <c r="CU46" s="277">
        <v>41671</v>
      </c>
      <c r="CV46" s="277">
        <v>20200</v>
      </c>
      <c r="CW46" s="277">
        <v>7651</v>
      </c>
      <c r="CX46" s="277">
        <v>14498</v>
      </c>
      <c r="CY46" s="277">
        <v>16115</v>
      </c>
      <c r="CZ46" s="261">
        <f t="shared" ref="CZ46:CZ64" si="50">SUM(DA46:DF46)</f>
        <v>132096</v>
      </c>
      <c r="DA46" s="277">
        <v>3559</v>
      </c>
      <c r="DB46" s="277">
        <v>3093</v>
      </c>
      <c r="DC46" s="277">
        <v>27413</v>
      </c>
      <c r="DD46" s="277">
        <v>57541</v>
      </c>
      <c r="DE46" s="277">
        <v>25381</v>
      </c>
      <c r="DF46" s="277">
        <v>15109</v>
      </c>
      <c r="DG46" s="261">
        <f t="shared" ref="DG46:DG64" si="51">AM46+BS46+B46+O46+X46+AC46+AJ46+BD46+CF46+AX46+BM46+CT46+CZ46</f>
        <v>1736887</v>
      </c>
      <c r="DH46" s="261">
        <f t="shared" ref="DH46:DH64" si="52">SUM(DI46:DK46)</f>
        <v>32546</v>
      </c>
      <c r="DI46" s="277">
        <v>9356</v>
      </c>
      <c r="DJ46" s="277">
        <v>7962</v>
      </c>
      <c r="DK46" s="277">
        <v>15228</v>
      </c>
      <c r="DL46" s="261">
        <f t="shared" ref="DL46:DL64" si="53">SUM(DM46:DN46)</f>
        <v>52810</v>
      </c>
      <c r="DM46" s="279">
        <v>29029</v>
      </c>
      <c r="DN46" s="280">
        <v>23781</v>
      </c>
      <c r="DO46" s="261">
        <f t="shared" ref="DO46:DO64" si="54">DG46+DH46+DL46</f>
        <v>1822243</v>
      </c>
      <c r="DP46" s="20"/>
      <c r="DQ46" s="20"/>
      <c r="DR46" s="20"/>
      <c r="DS46" s="20"/>
      <c r="DT46" s="20"/>
      <c r="DU46" s="20"/>
      <c r="DV46" s="20"/>
      <c r="DW46" s="20"/>
      <c r="DX46" s="20"/>
      <c r="DY46" s="20"/>
      <c r="DZ46" s="20"/>
      <c r="EA46" s="20"/>
      <c r="EB46" s="20"/>
      <c r="EC46" s="20"/>
      <c r="ED46" s="20"/>
      <c r="EE46" s="20"/>
      <c r="EF46" s="25"/>
      <c r="EG46" s="25"/>
      <c r="EH46" s="25"/>
      <c r="EI46" s="25"/>
      <c r="EJ46" s="25"/>
    </row>
    <row r="47" spans="1:140" s="4" customFormat="1" ht="16.5" customHeight="1" x14ac:dyDescent="0.15">
      <c r="A47" s="55" t="s">
        <v>38</v>
      </c>
      <c r="B47" s="240">
        <f t="shared" si="38"/>
        <v>250722</v>
      </c>
      <c r="C47" s="288">
        <v>22638</v>
      </c>
      <c r="D47" s="288">
        <v>8370</v>
      </c>
      <c r="E47" s="288">
        <v>8970</v>
      </c>
      <c r="F47" s="288">
        <v>3208</v>
      </c>
      <c r="G47" s="288">
        <v>16144</v>
      </c>
      <c r="H47" s="288">
        <v>40542</v>
      </c>
      <c r="I47" s="288">
        <v>24130</v>
      </c>
      <c r="J47" s="288">
        <v>6183</v>
      </c>
      <c r="K47" s="288">
        <v>18678</v>
      </c>
      <c r="L47" s="288">
        <v>61584</v>
      </c>
      <c r="M47" s="288">
        <v>12605</v>
      </c>
      <c r="N47" s="288">
        <v>27670</v>
      </c>
      <c r="O47" s="240">
        <f t="shared" si="39"/>
        <v>77390</v>
      </c>
      <c r="P47" s="288">
        <v>14370</v>
      </c>
      <c r="Q47" s="288">
        <v>16732</v>
      </c>
      <c r="R47" s="288">
        <v>7112</v>
      </c>
      <c r="S47" s="288">
        <v>4585</v>
      </c>
      <c r="T47" s="288">
        <v>6374</v>
      </c>
      <c r="U47" s="288">
        <v>14766</v>
      </c>
      <c r="V47" s="288">
        <v>9544</v>
      </c>
      <c r="W47" s="288">
        <v>3907</v>
      </c>
      <c r="X47" s="240">
        <f t="shared" si="40"/>
        <v>95975</v>
      </c>
      <c r="Y47" s="288">
        <v>15649</v>
      </c>
      <c r="Z47" s="288">
        <v>24637</v>
      </c>
      <c r="AA47" s="288">
        <v>34662</v>
      </c>
      <c r="AB47" s="288">
        <v>21027</v>
      </c>
      <c r="AC47" s="240">
        <f t="shared" si="41"/>
        <v>75007</v>
      </c>
      <c r="AD47" s="288">
        <v>7702</v>
      </c>
      <c r="AE47" s="288">
        <v>13717</v>
      </c>
      <c r="AF47" s="288">
        <v>5172</v>
      </c>
      <c r="AG47" s="288">
        <v>17461</v>
      </c>
      <c r="AH47" s="288">
        <v>8946</v>
      </c>
      <c r="AI47" s="288">
        <v>22009</v>
      </c>
      <c r="AJ47" s="240">
        <f t="shared" si="42"/>
        <v>9362</v>
      </c>
      <c r="AK47" s="288">
        <v>4459</v>
      </c>
      <c r="AL47" s="288">
        <v>4903</v>
      </c>
      <c r="AM47" s="240">
        <f t="shared" si="43"/>
        <v>158932</v>
      </c>
      <c r="AN47" s="288">
        <v>7636</v>
      </c>
      <c r="AO47" s="288">
        <v>9316</v>
      </c>
      <c r="AP47" s="288">
        <v>16456</v>
      </c>
      <c r="AQ47" s="288">
        <v>4446</v>
      </c>
      <c r="AR47" s="288">
        <v>20845</v>
      </c>
      <c r="AS47" s="288">
        <v>5000</v>
      </c>
      <c r="AT47" s="288">
        <v>30065</v>
      </c>
      <c r="AU47" s="288">
        <v>33113</v>
      </c>
      <c r="AV47" s="288">
        <v>22701</v>
      </c>
      <c r="AW47" s="288">
        <v>9354</v>
      </c>
      <c r="AX47" s="240">
        <f t="shared" si="44"/>
        <v>193361</v>
      </c>
      <c r="AY47" s="288">
        <v>16365</v>
      </c>
      <c r="AZ47" s="288">
        <v>86789</v>
      </c>
      <c r="BA47" s="288">
        <v>27658</v>
      </c>
      <c r="BB47" s="288">
        <v>46059</v>
      </c>
      <c r="BC47" s="288">
        <v>16490</v>
      </c>
      <c r="BD47" s="240">
        <f t="shared" si="45"/>
        <v>410828</v>
      </c>
      <c r="BE47" s="288">
        <v>47507</v>
      </c>
      <c r="BF47" s="288">
        <v>50805</v>
      </c>
      <c r="BG47" s="288">
        <v>51102</v>
      </c>
      <c r="BH47" s="288">
        <v>46353</v>
      </c>
      <c r="BI47" s="288">
        <v>53287</v>
      </c>
      <c r="BJ47" s="288">
        <v>65196</v>
      </c>
      <c r="BK47" s="288">
        <v>48118</v>
      </c>
      <c r="BL47" s="288">
        <v>48460</v>
      </c>
      <c r="BM47" s="240">
        <f t="shared" si="46"/>
        <v>96407</v>
      </c>
      <c r="BN47" s="288">
        <v>19165</v>
      </c>
      <c r="BO47" s="288">
        <v>18786</v>
      </c>
      <c r="BP47" s="288">
        <v>12806</v>
      </c>
      <c r="BQ47" s="288">
        <v>7316</v>
      </c>
      <c r="BR47" s="288">
        <v>38334</v>
      </c>
      <c r="BS47" s="240">
        <f t="shared" si="47"/>
        <v>160213</v>
      </c>
      <c r="BT47" s="288">
        <v>8797</v>
      </c>
      <c r="BU47" s="288">
        <v>15875</v>
      </c>
      <c r="BV47" s="288">
        <v>5736</v>
      </c>
      <c r="BW47" s="288">
        <v>2371</v>
      </c>
      <c r="BX47" s="288">
        <v>9396</v>
      </c>
      <c r="BY47" s="288">
        <v>48397</v>
      </c>
      <c r="BZ47" s="288">
        <v>11119</v>
      </c>
      <c r="CA47" s="288">
        <v>8663</v>
      </c>
      <c r="CB47" s="288">
        <v>18110</v>
      </c>
      <c r="CC47" s="288">
        <v>10385</v>
      </c>
      <c r="CD47" s="288">
        <v>12037</v>
      </c>
      <c r="CE47" s="288">
        <v>9327</v>
      </c>
      <c r="CF47" s="240">
        <f t="shared" si="48"/>
        <v>168317</v>
      </c>
      <c r="CG47" s="288">
        <v>3843</v>
      </c>
      <c r="CH47" s="288">
        <v>10123</v>
      </c>
      <c r="CI47" s="288">
        <v>7091</v>
      </c>
      <c r="CJ47" s="288">
        <v>21276</v>
      </c>
      <c r="CK47" s="288">
        <v>43535</v>
      </c>
      <c r="CL47" s="288">
        <v>4886</v>
      </c>
      <c r="CM47" s="288">
        <v>34256</v>
      </c>
      <c r="CN47" s="288">
        <v>3940</v>
      </c>
      <c r="CO47" s="288">
        <v>1953</v>
      </c>
      <c r="CP47" s="288">
        <v>5458</v>
      </c>
      <c r="CQ47" s="288">
        <v>13382</v>
      </c>
      <c r="CR47" s="288">
        <v>10554</v>
      </c>
      <c r="CS47" s="288">
        <v>8020</v>
      </c>
      <c r="CT47" s="240">
        <f t="shared" si="49"/>
        <v>116666</v>
      </c>
      <c r="CU47" s="288">
        <v>46377</v>
      </c>
      <c r="CV47" s="288">
        <v>24135</v>
      </c>
      <c r="CW47" s="288">
        <v>9219</v>
      </c>
      <c r="CX47" s="288">
        <v>17077</v>
      </c>
      <c r="CY47" s="288">
        <v>19858</v>
      </c>
      <c r="CZ47" s="240">
        <f t="shared" si="50"/>
        <v>147356</v>
      </c>
      <c r="DA47" s="288">
        <v>4430</v>
      </c>
      <c r="DB47" s="288">
        <v>3801</v>
      </c>
      <c r="DC47" s="288">
        <v>29904</v>
      </c>
      <c r="DD47" s="288">
        <v>62769</v>
      </c>
      <c r="DE47" s="288">
        <v>29282</v>
      </c>
      <c r="DF47" s="288">
        <v>17170</v>
      </c>
      <c r="DG47" s="240">
        <f t="shared" si="51"/>
        <v>1960536</v>
      </c>
      <c r="DH47" s="240">
        <f t="shared" si="52"/>
        <v>34008</v>
      </c>
      <c r="DI47" s="288">
        <v>10110</v>
      </c>
      <c r="DJ47" s="288">
        <v>8712</v>
      </c>
      <c r="DK47" s="288">
        <v>15186</v>
      </c>
      <c r="DL47" s="392">
        <f t="shared" si="53"/>
        <v>52968</v>
      </c>
      <c r="DM47" s="288">
        <v>31346</v>
      </c>
      <c r="DN47" s="288">
        <v>21622</v>
      </c>
      <c r="DO47" s="240">
        <f t="shared" si="54"/>
        <v>2047512</v>
      </c>
      <c r="DP47" s="25"/>
      <c r="DQ47" s="25"/>
      <c r="DR47" s="25"/>
      <c r="DS47" s="25"/>
      <c r="DT47" s="25"/>
      <c r="DU47" s="25"/>
      <c r="DV47" s="25"/>
      <c r="DW47" s="25"/>
      <c r="DX47" s="25"/>
      <c r="DY47" s="25"/>
      <c r="DZ47" s="25"/>
      <c r="EA47" s="25"/>
      <c r="EB47" s="25"/>
      <c r="EC47" s="25"/>
      <c r="ED47" s="25"/>
      <c r="EE47" s="25"/>
      <c r="EF47" s="25"/>
      <c r="EG47" s="25"/>
      <c r="EH47" s="25"/>
      <c r="EI47" s="25"/>
      <c r="EJ47" s="25"/>
    </row>
    <row r="48" spans="1:140" s="4" customFormat="1" ht="16.5" customHeight="1" x14ac:dyDescent="0.15">
      <c r="A48" s="55" t="s">
        <v>39</v>
      </c>
      <c r="B48" s="240">
        <f t="shared" si="38"/>
        <v>265670</v>
      </c>
      <c r="C48" s="288">
        <v>23627</v>
      </c>
      <c r="D48" s="288">
        <v>9153</v>
      </c>
      <c r="E48" s="288">
        <v>10098</v>
      </c>
      <c r="F48" s="288">
        <v>3759</v>
      </c>
      <c r="G48" s="288">
        <v>17529</v>
      </c>
      <c r="H48" s="288">
        <v>43938</v>
      </c>
      <c r="I48" s="288">
        <v>25698</v>
      </c>
      <c r="J48" s="288">
        <v>7024</v>
      </c>
      <c r="K48" s="288">
        <v>20024</v>
      </c>
      <c r="L48" s="288">
        <v>62199</v>
      </c>
      <c r="M48" s="288">
        <v>13907</v>
      </c>
      <c r="N48" s="288">
        <v>28714</v>
      </c>
      <c r="O48" s="240">
        <f t="shared" si="39"/>
        <v>86495</v>
      </c>
      <c r="P48" s="288">
        <v>15785</v>
      </c>
      <c r="Q48" s="288">
        <v>18423</v>
      </c>
      <c r="R48" s="288">
        <v>7971</v>
      </c>
      <c r="S48" s="288">
        <v>5513</v>
      </c>
      <c r="T48" s="288">
        <v>7419</v>
      </c>
      <c r="U48" s="288">
        <v>16555</v>
      </c>
      <c r="V48" s="288">
        <v>10506</v>
      </c>
      <c r="W48" s="288">
        <v>4323</v>
      </c>
      <c r="X48" s="240">
        <f t="shared" si="40"/>
        <v>108071</v>
      </c>
      <c r="Y48" s="288">
        <v>18600</v>
      </c>
      <c r="Z48" s="288">
        <v>27865</v>
      </c>
      <c r="AA48" s="288">
        <v>37738</v>
      </c>
      <c r="AB48" s="288">
        <v>23868</v>
      </c>
      <c r="AC48" s="240">
        <f t="shared" si="41"/>
        <v>82413</v>
      </c>
      <c r="AD48" s="288">
        <v>8733</v>
      </c>
      <c r="AE48" s="288">
        <v>14899</v>
      </c>
      <c r="AF48" s="288">
        <v>5934</v>
      </c>
      <c r="AG48" s="288">
        <v>19070</v>
      </c>
      <c r="AH48" s="288">
        <v>10122</v>
      </c>
      <c r="AI48" s="288">
        <v>23655</v>
      </c>
      <c r="AJ48" s="240">
        <f t="shared" si="42"/>
        <v>10086</v>
      </c>
      <c r="AK48" s="288">
        <v>4660</v>
      </c>
      <c r="AL48" s="288">
        <v>5426</v>
      </c>
      <c r="AM48" s="240">
        <f t="shared" si="43"/>
        <v>170845</v>
      </c>
      <c r="AN48" s="288">
        <v>8390</v>
      </c>
      <c r="AO48" s="288">
        <v>10713</v>
      </c>
      <c r="AP48" s="288">
        <v>17771</v>
      </c>
      <c r="AQ48" s="288">
        <v>4801</v>
      </c>
      <c r="AR48" s="288">
        <v>22368</v>
      </c>
      <c r="AS48" s="288">
        <v>5479</v>
      </c>
      <c r="AT48" s="288">
        <v>31422</v>
      </c>
      <c r="AU48" s="288">
        <v>34944</v>
      </c>
      <c r="AV48" s="288">
        <v>24088</v>
      </c>
      <c r="AW48" s="288">
        <v>10869</v>
      </c>
      <c r="AX48" s="240">
        <f t="shared" si="44"/>
        <v>206186</v>
      </c>
      <c r="AY48" s="288">
        <v>18494</v>
      </c>
      <c r="AZ48" s="288">
        <v>88987</v>
      </c>
      <c r="BA48" s="288">
        <v>29615</v>
      </c>
      <c r="BB48" s="288">
        <v>50746</v>
      </c>
      <c r="BC48" s="288">
        <v>18344</v>
      </c>
      <c r="BD48" s="240">
        <f t="shared" si="45"/>
        <v>411131</v>
      </c>
      <c r="BE48" s="288">
        <v>48376</v>
      </c>
      <c r="BF48" s="288">
        <v>53697</v>
      </c>
      <c r="BG48" s="288">
        <v>53346</v>
      </c>
      <c r="BH48" s="288">
        <v>47352</v>
      </c>
      <c r="BI48" s="288">
        <v>51793</v>
      </c>
      <c r="BJ48" s="288">
        <v>62069</v>
      </c>
      <c r="BK48" s="288">
        <v>46407</v>
      </c>
      <c r="BL48" s="288">
        <v>48091</v>
      </c>
      <c r="BM48" s="240">
        <f t="shared" si="46"/>
        <v>107114</v>
      </c>
      <c r="BN48" s="288">
        <v>21803</v>
      </c>
      <c r="BO48" s="288">
        <v>21304</v>
      </c>
      <c r="BP48" s="288">
        <v>14787</v>
      </c>
      <c r="BQ48" s="288">
        <v>8366</v>
      </c>
      <c r="BR48" s="288">
        <v>40854</v>
      </c>
      <c r="BS48" s="240">
        <f t="shared" si="47"/>
        <v>178991</v>
      </c>
      <c r="BT48" s="288">
        <v>10332</v>
      </c>
      <c r="BU48" s="288">
        <v>18465</v>
      </c>
      <c r="BV48" s="288">
        <v>6505</v>
      </c>
      <c r="BW48" s="288">
        <v>2815</v>
      </c>
      <c r="BX48" s="288">
        <v>11011</v>
      </c>
      <c r="BY48" s="288">
        <v>51753</v>
      </c>
      <c r="BZ48" s="288">
        <v>12577</v>
      </c>
      <c r="CA48" s="288">
        <v>9740</v>
      </c>
      <c r="CB48" s="288">
        <v>19841</v>
      </c>
      <c r="CC48" s="288">
        <v>12302</v>
      </c>
      <c r="CD48" s="288">
        <v>13320</v>
      </c>
      <c r="CE48" s="288">
        <v>10330</v>
      </c>
      <c r="CF48" s="240">
        <f t="shared" si="48"/>
        <v>182983</v>
      </c>
      <c r="CG48" s="288">
        <v>4449</v>
      </c>
      <c r="CH48" s="288">
        <v>11501</v>
      </c>
      <c r="CI48" s="288">
        <v>7866</v>
      </c>
      <c r="CJ48" s="288">
        <v>23305</v>
      </c>
      <c r="CK48" s="288">
        <v>44149</v>
      </c>
      <c r="CL48" s="288">
        <v>5535</v>
      </c>
      <c r="CM48" s="288">
        <v>37096</v>
      </c>
      <c r="CN48" s="288">
        <v>4570</v>
      </c>
      <c r="CO48" s="288">
        <v>2124</v>
      </c>
      <c r="CP48" s="288">
        <v>6298</v>
      </c>
      <c r="CQ48" s="288">
        <v>14292</v>
      </c>
      <c r="CR48" s="288">
        <v>12363</v>
      </c>
      <c r="CS48" s="288">
        <v>9435</v>
      </c>
      <c r="CT48" s="240">
        <f t="shared" si="49"/>
        <v>130779</v>
      </c>
      <c r="CU48" s="288">
        <v>50530</v>
      </c>
      <c r="CV48" s="288">
        <v>28548</v>
      </c>
      <c r="CW48" s="288">
        <v>10422</v>
      </c>
      <c r="CX48" s="288">
        <v>18626</v>
      </c>
      <c r="CY48" s="288">
        <v>22653</v>
      </c>
      <c r="CZ48" s="240">
        <f t="shared" si="50"/>
        <v>154153</v>
      </c>
      <c r="DA48" s="288">
        <v>4886</v>
      </c>
      <c r="DB48" s="288">
        <v>4208</v>
      </c>
      <c r="DC48" s="288">
        <v>31720</v>
      </c>
      <c r="DD48" s="288">
        <v>63600</v>
      </c>
      <c r="DE48" s="288">
        <v>31613</v>
      </c>
      <c r="DF48" s="288">
        <v>18126</v>
      </c>
      <c r="DG48" s="240">
        <f t="shared" si="51"/>
        <v>2094917</v>
      </c>
      <c r="DH48" s="240">
        <f t="shared" si="52"/>
        <v>36827</v>
      </c>
      <c r="DI48" s="288">
        <v>11596</v>
      </c>
      <c r="DJ48" s="288">
        <v>9978</v>
      </c>
      <c r="DK48" s="288">
        <v>15253</v>
      </c>
      <c r="DL48" s="392">
        <f t="shared" si="53"/>
        <v>53153</v>
      </c>
      <c r="DM48" s="288">
        <v>33422</v>
      </c>
      <c r="DN48" s="288">
        <v>19731</v>
      </c>
      <c r="DO48" s="240">
        <f t="shared" si="54"/>
        <v>2184897</v>
      </c>
      <c r="DP48" s="25"/>
      <c r="DQ48" s="25"/>
      <c r="DR48" s="25"/>
      <c r="DS48" s="25"/>
      <c r="DT48" s="25"/>
      <c r="DU48" s="25"/>
      <c r="DV48" s="25"/>
      <c r="DW48" s="25"/>
      <c r="DX48" s="25"/>
      <c r="DY48" s="25"/>
      <c r="DZ48" s="25"/>
      <c r="EA48" s="25"/>
      <c r="EB48" s="25"/>
      <c r="EC48" s="25"/>
      <c r="ED48" s="25"/>
      <c r="EE48" s="25"/>
      <c r="EF48" s="25"/>
      <c r="EG48" s="25"/>
      <c r="EH48" s="25"/>
      <c r="EI48" s="25"/>
      <c r="EJ48" s="25"/>
    </row>
    <row r="49" spans="1:140" s="4" customFormat="1" ht="16.5" customHeight="1" x14ac:dyDescent="0.15">
      <c r="A49" s="55" t="s">
        <v>40</v>
      </c>
      <c r="B49" s="240">
        <f t="shared" si="38"/>
        <v>262308</v>
      </c>
      <c r="C49" s="288">
        <v>21686</v>
      </c>
      <c r="D49" s="288">
        <v>9525</v>
      </c>
      <c r="E49" s="288">
        <v>9678</v>
      </c>
      <c r="F49" s="288">
        <v>3898</v>
      </c>
      <c r="G49" s="288">
        <v>16505</v>
      </c>
      <c r="H49" s="288">
        <v>44429</v>
      </c>
      <c r="I49" s="288">
        <v>24697</v>
      </c>
      <c r="J49" s="288">
        <v>7134</v>
      </c>
      <c r="K49" s="288">
        <v>20699</v>
      </c>
      <c r="L49" s="288">
        <v>63511</v>
      </c>
      <c r="M49" s="288">
        <v>13770</v>
      </c>
      <c r="N49" s="288">
        <v>26776</v>
      </c>
      <c r="O49" s="240">
        <f t="shared" si="39"/>
        <v>88012</v>
      </c>
      <c r="P49" s="288">
        <v>17128</v>
      </c>
      <c r="Q49" s="288">
        <v>18851</v>
      </c>
      <c r="R49" s="288">
        <v>7954</v>
      </c>
      <c r="S49" s="288">
        <v>5499</v>
      </c>
      <c r="T49" s="288">
        <v>7416</v>
      </c>
      <c r="U49" s="288">
        <v>16290</v>
      </c>
      <c r="V49" s="288">
        <v>10012</v>
      </c>
      <c r="W49" s="288">
        <v>4862</v>
      </c>
      <c r="X49" s="240">
        <f t="shared" si="40"/>
        <v>110092</v>
      </c>
      <c r="Y49" s="288">
        <v>19181</v>
      </c>
      <c r="Z49" s="288">
        <v>28832</v>
      </c>
      <c r="AA49" s="288">
        <v>38481</v>
      </c>
      <c r="AB49" s="288">
        <v>23598</v>
      </c>
      <c r="AC49" s="240">
        <f t="shared" si="41"/>
        <v>81438</v>
      </c>
      <c r="AD49" s="288">
        <v>8046</v>
      </c>
      <c r="AE49" s="288">
        <v>14087</v>
      </c>
      <c r="AF49" s="288">
        <v>5898</v>
      </c>
      <c r="AG49" s="288">
        <v>20153</v>
      </c>
      <c r="AH49" s="288">
        <v>9981</v>
      </c>
      <c r="AI49" s="288">
        <v>23273</v>
      </c>
      <c r="AJ49" s="240">
        <f t="shared" si="42"/>
        <v>9510</v>
      </c>
      <c r="AK49" s="288">
        <v>3975</v>
      </c>
      <c r="AL49" s="288">
        <v>5535</v>
      </c>
      <c r="AM49" s="240">
        <f t="shared" si="43"/>
        <v>172385</v>
      </c>
      <c r="AN49" s="288">
        <v>8374</v>
      </c>
      <c r="AO49" s="288">
        <v>10604</v>
      </c>
      <c r="AP49" s="288">
        <v>18753</v>
      </c>
      <c r="AQ49" s="288">
        <v>4695</v>
      </c>
      <c r="AR49" s="288">
        <v>24226</v>
      </c>
      <c r="AS49" s="288">
        <v>5522</v>
      </c>
      <c r="AT49" s="288">
        <v>31016</v>
      </c>
      <c r="AU49" s="288">
        <v>35147</v>
      </c>
      <c r="AV49" s="288">
        <v>23105</v>
      </c>
      <c r="AW49" s="288">
        <v>10943</v>
      </c>
      <c r="AX49" s="240">
        <f t="shared" si="44"/>
        <v>204264</v>
      </c>
      <c r="AY49" s="288">
        <v>17474</v>
      </c>
      <c r="AZ49" s="288">
        <v>90856</v>
      </c>
      <c r="BA49" s="288">
        <v>27723</v>
      </c>
      <c r="BB49" s="288">
        <v>48952</v>
      </c>
      <c r="BC49" s="288">
        <v>19259</v>
      </c>
      <c r="BD49" s="240">
        <f t="shared" si="45"/>
        <v>399904</v>
      </c>
      <c r="BE49" s="288">
        <v>53281</v>
      </c>
      <c r="BF49" s="288">
        <v>50550</v>
      </c>
      <c r="BG49" s="288">
        <v>50302</v>
      </c>
      <c r="BH49" s="288">
        <v>45603</v>
      </c>
      <c r="BI49" s="288">
        <v>50351</v>
      </c>
      <c r="BJ49" s="288">
        <v>58197</v>
      </c>
      <c r="BK49" s="288">
        <v>46524</v>
      </c>
      <c r="BL49" s="288">
        <v>45096</v>
      </c>
      <c r="BM49" s="240">
        <f t="shared" si="46"/>
        <v>107015</v>
      </c>
      <c r="BN49" s="288">
        <v>23108</v>
      </c>
      <c r="BO49" s="288">
        <v>19624</v>
      </c>
      <c r="BP49" s="288">
        <v>14750</v>
      </c>
      <c r="BQ49" s="288">
        <v>8228</v>
      </c>
      <c r="BR49" s="288">
        <v>41305</v>
      </c>
      <c r="BS49" s="240">
        <f t="shared" si="47"/>
        <v>180577</v>
      </c>
      <c r="BT49" s="288">
        <v>9869</v>
      </c>
      <c r="BU49" s="288">
        <v>18855</v>
      </c>
      <c r="BV49" s="288">
        <v>7304</v>
      </c>
      <c r="BW49" s="288">
        <v>2962</v>
      </c>
      <c r="BX49" s="288">
        <v>11046</v>
      </c>
      <c r="BY49" s="288">
        <v>51753</v>
      </c>
      <c r="BZ49" s="288">
        <v>11922</v>
      </c>
      <c r="CA49" s="288">
        <v>9464</v>
      </c>
      <c r="CB49" s="288">
        <v>19694</v>
      </c>
      <c r="CC49" s="288">
        <v>11923</v>
      </c>
      <c r="CD49" s="288">
        <v>14934</v>
      </c>
      <c r="CE49" s="288">
        <v>10851</v>
      </c>
      <c r="CF49" s="240">
        <f t="shared" si="48"/>
        <v>184737</v>
      </c>
      <c r="CG49" s="288">
        <v>4273</v>
      </c>
      <c r="CH49" s="288">
        <v>10939</v>
      </c>
      <c r="CI49" s="288">
        <v>8060</v>
      </c>
      <c r="CJ49" s="288">
        <v>23220</v>
      </c>
      <c r="CK49" s="288">
        <v>46696</v>
      </c>
      <c r="CL49" s="288">
        <v>5343</v>
      </c>
      <c r="CM49" s="288">
        <v>37962</v>
      </c>
      <c r="CN49" s="288">
        <v>4445</v>
      </c>
      <c r="CO49" s="288">
        <v>2405</v>
      </c>
      <c r="CP49" s="288">
        <v>6967</v>
      </c>
      <c r="CQ49" s="288">
        <v>13716</v>
      </c>
      <c r="CR49" s="288">
        <v>11939</v>
      </c>
      <c r="CS49" s="288">
        <v>8772</v>
      </c>
      <c r="CT49" s="240">
        <f t="shared" si="49"/>
        <v>130638</v>
      </c>
      <c r="CU49" s="288">
        <v>49694</v>
      </c>
      <c r="CV49" s="288">
        <v>29839</v>
      </c>
      <c r="CW49" s="288">
        <v>10550</v>
      </c>
      <c r="CX49" s="288">
        <v>18989</v>
      </c>
      <c r="CY49" s="288">
        <v>21566</v>
      </c>
      <c r="CZ49" s="240">
        <f t="shared" si="50"/>
        <v>150080</v>
      </c>
      <c r="DA49" s="288">
        <v>4676</v>
      </c>
      <c r="DB49" s="288">
        <v>4160</v>
      </c>
      <c r="DC49" s="288">
        <v>30953</v>
      </c>
      <c r="DD49" s="288">
        <v>62521</v>
      </c>
      <c r="DE49" s="288">
        <v>30383</v>
      </c>
      <c r="DF49" s="288">
        <v>17387</v>
      </c>
      <c r="DG49" s="240">
        <f t="shared" si="51"/>
        <v>2080960</v>
      </c>
      <c r="DH49" s="240">
        <f t="shared" si="52"/>
        <v>36909</v>
      </c>
      <c r="DI49" s="288">
        <v>12544</v>
      </c>
      <c r="DJ49" s="288">
        <v>10597</v>
      </c>
      <c r="DK49" s="288">
        <v>13768</v>
      </c>
      <c r="DL49" s="392">
        <f t="shared" si="53"/>
        <v>47930</v>
      </c>
      <c r="DM49" s="288">
        <v>33471</v>
      </c>
      <c r="DN49" s="288">
        <v>14459</v>
      </c>
      <c r="DO49" s="240">
        <f t="shared" si="54"/>
        <v>2165799</v>
      </c>
      <c r="DP49" s="25"/>
      <c r="DQ49" s="25"/>
      <c r="DR49" s="25"/>
      <c r="DS49" s="25"/>
      <c r="DT49" s="25"/>
      <c r="DU49" s="25"/>
      <c r="DV49" s="25"/>
      <c r="DW49" s="25"/>
      <c r="DX49" s="25"/>
      <c r="DY49" s="25"/>
      <c r="DZ49" s="25"/>
      <c r="EA49" s="25"/>
      <c r="EB49" s="25"/>
      <c r="EC49" s="25"/>
      <c r="ED49" s="25"/>
      <c r="EE49" s="25"/>
      <c r="EF49" s="25"/>
      <c r="EG49" s="25"/>
      <c r="EH49" s="25"/>
      <c r="EI49" s="25"/>
      <c r="EJ49" s="25"/>
    </row>
    <row r="50" spans="1:140" s="4" customFormat="1" ht="16.5" customHeight="1" x14ac:dyDescent="0.15">
      <c r="A50" s="55" t="s">
        <v>41</v>
      </c>
      <c r="B50" s="240">
        <f t="shared" si="38"/>
        <v>244635</v>
      </c>
      <c r="C50" s="288">
        <v>17368</v>
      </c>
      <c r="D50" s="288">
        <v>9011</v>
      </c>
      <c r="E50" s="288">
        <v>7483</v>
      </c>
      <c r="F50" s="288">
        <v>3253</v>
      </c>
      <c r="G50" s="288">
        <v>13430</v>
      </c>
      <c r="H50" s="288">
        <v>42071</v>
      </c>
      <c r="I50" s="288">
        <v>22864</v>
      </c>
      <c r="J50" s="288">
        <v>5737</v>
      </c>
      <c r="K50" s="288">
        <v>20961</v>
      </c>
      <c r="L50" s="288">
        <v>67342</v>
      </c>
      <c r="M50" s="288">
        <v>12541</v>
      </c>
      <c r="N50" s="288">
        <v>22574</v>
      </c>
      <c r="O50" s="240">
        <f t="shared" si="39"/>
        <v>79241</v>
      </c>
      <c r="P50" s="288">
        <v>17806</v>
      </c>
      <c r="Q50" s="288">
        <v>17430</v>
      </c>
      <c r="R50" s="288">
        <v>6579</v>
      </c>
      <c r="S50" s="288">
        <v>4973</v>
      </c>
      <c r="T50" s="288">
        <v>6012</v>
      </c>
      <c r="U50" s="288">
        <v>13504</v>
      </c>
      <c r="V50" s="288">
        <v>7999</v>
      </c>
      <c r="W50" s="288">
        <v>4938</v>
      </c>
      <c r="X50" s="240">
        <f t="shared" si="40"/>
        <v>99262</v>
      </c>
      <c r="Y50" s="288">
        <v>15021</v>
      </c>
      <c r="Z50" s="288">
        <v>26867</v>
      </c>
      <c r="AA50" s="288">
        <v>37553</v>
      </c>
      <c r="AB50" s="288">
        <v>19821</v>
      </c>
      <c r="AC50" s="240">
        <f t="shared" si="41"/>
        <v>70000</v>
      </c>
      <c r="AD50" s="288">
        <v>7485</v>
      </c>
      <c r="AE50" s="288">
        <v>11119</v>
      </c>
      <c r="AF50" s="288">
        <v>5282</v>
      </c>
      <c r="AG50" s="288">
        <v>18208</v>
      </c>
      <c r="AH50" s="288">
        <v>7996</v>
      </c>
      <c r="AI50" s="288">
        <v>19910</v>
      </c>
      <c r="AJ50" s="240">
        <f t="shared" si="42"/>
        <v>8494</v>
      </c>
      <c r="AK50" s="288">
        <v>3367</v>
      </c>
      <c r="AL50" s="288">
        <v>5127</v>
      </c>
      <c r="AM50" s="240">
        <f t="shared" si="43"/>
        <v>168798</v>
      </c>
      <c r="AN50" s="288">
        <v>7211</v>
      </c>
      <c r="AO50" s="288">
        <v>9588</v>
      </c>
      <c r="AP50" s="288">
        <v>18763</v>
      </c>
      <c r="AQ50" s="288">
        <v>4325</v>
      </c>
      <c r="AR50" s="288">
        <v>25978</v>
      </c>
      <c r="AS50" s="288">
        <v>5083</v>
      </c>
      <c r="AT50" s="288">
        <v>29892</v>
      </c>
      <c r="AU50" s="288">
        <v>37013</v>
      </c>
      <c r="AV50" s="288">
        <v>21473</v>
      </c>
      <c r="AW50" s="288">
        <v>9472</v>
      </c>
      <c r="AX50" s="240">
        <f t="shared" si="44"/>
        <v>190420</v>
      </c>
      <c r="AY50" s="288">
        <v>14683</v>
      </c>
      <c r="AZ50" s="288">
        <v>88931</v>
      </c>
      <c r="BA50" s="288">
        <v>23953</v>
      </c>
      <c r="BB50" s="288">
        <v>44237</v>
      </c>
      <c r="BC50" s="288">
        <v>18616</v>
      </c>
      <c r="BD50" s="240">
        <f t="shared" si="45"/>
        <v>395753</v>
      </c>
      <c r="BE50" s="288">
        <v>69770</v>
      </c>
      <c r="BF50" s="288">
        <v>45211</v>
      </c>
      <c r="BG50" s="288">
        <v>43641</v>
      </c>
      <c r="BH50" s="288">
        <v>44283</v>
      </c>
      <c r="BI50" s="288">
        <v>50664</v>
      </c>
      <c r="BJ50" s="288">
        <v>54382</v>
      </c>
      <c r="BK50" s="288">
        <v>47437</v>
      </c>
      <c r="BL50" s="288">
        <v>40365</v>
      </c>
      <c r="BM50" s="240">
        <f t="shared" si="46"/>
        <v>95542</v>
      </c>
      <c r="BN50" s="288">
        <v>21840</v>
      </c>
      <c r="BO50" s="288">
        <v>15512</v>
      </c>
      <c r="BP50" s="288">
        <v>11893</v>
      </c>
      <c r="BQ50" s="288">
        <v>7138</v>
      </c>
      <c r="BR50" s="288">
        <v>39159</v>
      </c>
      <c r="BS50" s="240">
        <f t="shared" si="47"/>
        <v>169637</v>
      </c>
      <c r="BT50" s="288">
        <v>9014</v>
      </c>
      <c r="BU50" s="288">
        <v>16539</v>
      </c>
      <c r="BV50" s="288">
        <v>6522</v>
      </c>
      <c r="BW50" s="288">
        <v>2534</v>
      </c>
      <c r="BX50" s="288">
        <v>9202</v>
      </c>
      <c r="BY50" s="288">
        <v>54469</v>
      </c>
      <c r="BZ50" s="288">
        <v>9703</v>
      </c>
      <c r="CA50" s="288">
        <v>8151</v>
      </c>
      <c r="CB50" s="288">
        <v>17849</v>
      </c>
      <c r="CC50" s="288">
        <v>9895</v>
      </c>
      <c r="CD50" s="288">
        <v>15119</v>
      </c>
      <c r="CE50" s="288">
        <v>10640</v>
      </c>
      <c r="CF50" s="240">
        <f t="shared" si="48"/>
        <v>176985</v>
      </c>
      <c r="CG50" s="288">
        <v>3569</v>
      </c>
      <c r="CH50" s="288">
        <v>9207</v>
      </c>
      <c r="CI50" s="288">
        <v>7371</v>
      </c>
      <c r="CJ50" s="288">
        <v>20033</v>
      </c>
      <c r="CK50" s="288">
        <v>52081</v>
      </c>
      <c r="CL50" s="288">
        <v>4284</v>
      </c>
      <c r="CM50" s="288">
        <v>39531</v>
      </c>
      <c r="CN50" s="288">
        <v>3609</v>
      </c>
      <c r="CO50" s="288">
        <v>1966</v>
      </c>
      <c r="CP50" s="288">
        <v>6708</v>
      </c>
      <c r="CQ50" s="288">
        <v>11950</v>
      </c>
      <c r="CR50" s="288">
        <v>10058</v>
      </c>
      <c r="CS50" s="288">
        <v>6618</v>
      </c>
      <c r="CT50" s="240">
        <f t="shared" si="49"/>
        <v>115839</v>
      </c>
      <c r="CU50" s="288">
        <v>46445</v>
      </c>
      <c r="CV50" s="288">
        <v>26964</v>
      </c>
      <c r="CW50" s="288">
        <v>8762</v>
      </c>
      <c r="CX50" s="288">
        <v>16731</v>
      </c>
      <c r="CY50" s="288">
        <v>16937</v>
      </c>
      <c r="CZ50" s="240">
        <f t="shared" si="50"/>
        <v>138936</v>
      </c>
      <c r="DA50" s="288">
        <v>3875</v>
      </c>
      <c r="DB50" s="288">
        <v>3099</v>
      </c>
      <c r="DC50" s="288">
        <v>28118</v>
      </c>
      <c r="DD50" s="288">
        <v>61648</v>
      </c>
      <c r="DE50" s="288">
        <v>27849</v>
      </c>
      <c r="DF50" s="288">
        <v>14347</v>
      </c>
      <c r="DG50" s="240">
        <f t="shared" si="51"/>
        <v>1953542</v>
      </c>
      <c r="DH50" s="240">
        <f t="shared" si="52"/>
        <v>29909</v>
      </c>
      <c r="DI50" s="288">
        <v>10143</v>
      </c>
      <c r="DJ50" s="288">
        <v>8842</v>
      </c>
      <c r="DK50" s="288">
        <v>10924</v>
      </c>
      <c r="DL50" s="392">
        <f t="shared" si="53"/>
        <v>34308</v>
      </c>
      <c r="DM50" s="288">
        <v>26187</v>
      </c>
      <c r="DN50" s="288">
        <v>8121</v>
      </c>
      <c r="DO50" s="240">
        <f t="shared" si="54"/>
        <v>2017759</v>
      </c>
      <c r="DP50" s="25"/>
      <c r="DQ50" s="25"/>
      <c r="DR50" s="25"/>
      <c r="DS50" s="25"/>
      <c r="DT50" s="25"/>
      <c r="DU50" s="25"/>
      <c r="DV50" s="25"/>
      <c r="DW50" s="25"/>
      <c r="DX50" s="25"/>
      <c r="DY50" s="25"/>
      <c r="DZ50" s="25"/>
      <c r="EA50" s="25"/>
      <c r="EB50" s="25"/>
      <c r="EC50" s="25"/>
      <c r="ED50" s="25"/>
      <c r="EE50" s="25"/>
      <c r="EF50" s="25"/>
      <c r="EG50" s="25"/>
      <c r="EH50" s="25"/>
      <c r="EI50" s="25"/>
      <c r="EJ50" s="25"/>
    </row>
    <row r="51" spans="1:140" s="4" customFormat="1" ht="16.5" customHeight="1" x14ac:dyDescent="0.15">
      <c r="A51" s="55" t="s">
        <v>42</v>
      </c>
      <c r="B51" s="240">
        <f t="shared" si="38"/>
        <v>1497480</v>
      </c>
      <c r="C51" s="288">
        <v>125412</v>
      </c>
      <c r="D51" s="288">
        <v>52647</v>
      </c>
      <c r="E51" s="288">
        <v>55309</v>
      </c>
      <c r="F51" s="288">
        <v>23493</v>
      </c>
      <c r="G51" s="288">
        <v>90774</v>
      </c>
      <c r="H51" s="288">
        <v>235771</v>
      </c>
      <c r="I51" s="288">
        <v>132110</v>
      </c>
      <c r="J51" s="288">
        <v>38588</v>
      </c>
      <c r="K51" s="288">
        <v>121846</v>
      </c>
      <c r="L51" s="288">
        <v>369530</v>
      </c>
      <c r="M51" s="288">
        <v>80772</v>
      </c>
      <c r="N51" s="288">
        <v>171228</v>
      </c>
      <c r="O51" s="240">
        <f t="shared" si="39"/>
        <v>480276</v>
      </c>
      <c r="P51" s="288">
        <v>95812</v>
      </c>
      <c r="Q51" s="288">
        <v>100330</v>
      </c>
      <c r="R51" s="288">
        <v>43819</v>
      </c>
      <c r="S51" s="288">
        <v>30526</v>
      </c>
      <c r="T51" s="288">
        <v>39761</v>
      </c>
      <c r="U51" s="288">
        <v>89204</v>
      </c>
      <c r="V51" s="288">
        <v>55258</v>
      </c>
      <c r="W51" s="288">
        <v>25566</v>
      </c>
      <c r="X51" s="240">
        <f t="shared" si="40"/>
        <v>594025</v>
      </c>
      <c r="Y51" s="288">
        <v>96518</v>
      </c>
      <c r="Z51" s="288">
        <v>160009</v>
      </c>
      <c r="AA51" s="288">
        <v>209597</v>
      </c>
      <c r="AB51" s="288">
        <v>127901</v>
      </c>
      <c r="AC51" s="240">
        <f t="shared" si="41"/>
        <v>442359</v>
      </c>
      <c r="AD51" s="288">
        <v>49253</v>
      </c>
      <c r="AE51" s="288">
        <v>75593</v>
      </c>
      <c r="AF51" s="288">
        <v>33891</v>
      </c>
      <c r="AG51" s="288">
        <v>107097</v>
      </c>
      <c r="AH51" s="288">
        <v>54035</v>
      </c>
      <c r="AI51" s="288">
        <v>122490</v>
      </c>
      <c r="AJ51" s="240">
        <f t="shared" si="42"/>
        <v>62952</v>
      </c>
      <c r="AK51" s="288">
        <v>28886</v>
      </c>
      <c r="AL51" s="288">
        <v>34066</v>
      </c>
      <c r="AM51" s="240">
        <f t="shared" si="43"/>
        <v>1010544</v>
      </c>
      <c r="AN51" s="288">
        <v>45950</v>
      </c>
      <c r="AO51" s="288">
        <v>53949</v>
      </c>
      <c r="AP51" s="288">
        <v>102512</v>
      </c>
      <c r="AQ51" s="288">
        <v>28517</v>
      </c>
      <c r="AR51" s="288">
        <v>135576</v>
      </c>
      <c r="AS51" s="288">
        <v>31229</v>
      </c>
      <c r="AT51" s="288">
        <v>195050</v>
      </c>
      <c r="AU51" s="288">
        <v>216317</v>
      </c>
      <c r="AV51" s="288">
        <v>141070</v>
      </c>
      <c r="AW51" s="288">
        <v>60374</v>
      </c>
      <c r="AX51" s="240">
        <f t="shared" si="44"/>
        <v>1094003</v>
      </c>
      <c r="AY51" s="288">
        <v>91084</v>
      </c>
      <c r="AZ51" s="288">
        <v>481569</v>
      </c>
      <c r="BA51" s="288">
        <v>155177</v>
      </c>
      <c r="BB51" s="288">
        <v>264664</v>
      </c>
      <c r="BC51" s="288">
        <v>101509</v>
      </c>
      <c r="BD51" s="240">
        <f t="shared" si="45"/>
        <v>2465122</v>
      </c>
      <c r="BE51" s="288">
        <v>466518</v>
      </c>
      <c r="BF51" s="288">
        <v>272329</v>
      </c>
      <c r="BG51" s="288">
        <v>274416</v>
      </c>
      <c r="BH51" s="288">
        <v>251708</v>
      </c>
      <c r="BI51" s="288">
        <v>330760</v>
      </c>
      <c r="BJ51" s="288">
        <v>343785</v>
      </c>
      <c r="BK51" s="288">
        <v>282903</v>
      </c>
      <c r="BL51" s="288">
        <v>242703</v>
      </c>
      <c r="BM51" s="240">
        <f t="shared" si="46"/>
        <v>575012</v>
      </c>
      <c r="BN51" s="288">
        <v>120329</v>
      </c>
      <c r="BO51" s="288">
        <v>105607</v>
      </c>
      <c r="BP51" s="288">
        <v>82546</v>
      </c>
      <c r="BQ51" s="288">
        <v>44023</v>
      </c>
      <c r="BR51" s="288">
        <v>222507</v>
      </c>
      <c r="BS51" s="240">
        <f t="shared" si="47"/>
        <v>1044094</v>
      </c>
      <c r="BT51" s="288">
        <v>58675</v>
      </c>
      <c r="BU51" s="288">
        <v>105204</v>
      </c>
      <c r="BV51" s="288">
        <v>38668</v>
      </c>
      <c r="BW51" s="288">
        <v>17567</v>
      </c>
      <c r="BX51" s="288">
        <v>63636</v>
      </c>
      <c r="BY51" s="288">
        <v>317591</v>
      </c>
      <c r="BZ51" s="288">
        <v>70896</v>
      </c>
      <c r="CA51" s="288">
        <v>52356</v>
      </c>
      <c r="CB51" s="288">
        <v>119501</v>
      </c>
      <c r="CC51" s="288">
        <v>63617</v>
      </c>
      <c r="CD51" s="288">
        <v>75355</v>
      </c>
      <c r="CE51" s="288">
        <v>61028</v>
      </c>
      <c r="CF51" s="240">
        <f t="shared" si="48"/>
        <v>1059800</v>
      </c>
      <c r="CG51" s="288">
        <v>25634</v>
      </c>
      <c r="CH51" s="288">
        <v>61047</v>
      </c>
      <c r="CI51" s="288">
        <v>46778</v>
      </c>
      <c r="CJ51" s="288">
        <v>125808</v>
      </c>
      <c r="CK51" s="288">
        <v>290885</v>
      </c>
      <c r="CL51" s="288">
        <v>30233</v>
      </c>
      <c r="CM51" s="288">
        <v>214351</v>
      </c>
      <c r="CN51" s="288">
        <v>26974</v>
      </c>
      <c r="CO51" s="288">
        <v>13069</v>
      </c>
      <c r="CP51" s="288">
        <v>37074</v>
      </c>
      <c r="CQ51" s="288">
        <v>77590</v>
      </c>
      <c r="CR51" s="288">
        <v>64739</v>
      </c>
      <c r="CS51" s="288">
        <v>45618</v>
      </c>
      <c r="CT51" s="240">
        <f t="shared" si="49"/>
        <v>691086</v>
      </c>
      <c r="CU51" s="288">
        <v>281110</v>
      </c>
      <c r="CV51" s="288">
        <v>144393</v>
      </c>
      <c r="CW51" s="288">
        <v>52856</v>
      </c>
      <c r="CX51" s="288">
        <v>95371</v>
      </c>
      <c r="CY51" s="288">
        <v>117356</v>
      </c>
      <c r="CZ51" s="240">
        <f t="shared" si="50"/>
        <v>883388</v>
      </c>
      <c r="DA51" s="288">
        <v>26592</v>
      </c>
      <c r="DB51" s="288">
        <v>23795</v>
      </c>
      <c r="DC51" s="288">
        <v>189751</v>
      </c>
      <c r="DD51" s="288">
        <v>366191</v>
      </c>
      <c r="DE51" s="288">
        <v>181867</v>
      </c>
      <c r="DF51" s="288">
        <v>95192</v>
      </c>
      <c r="DG51" s="240">
        <f t="shared" si="51"/>
        <v>11900141</v>
      </c>
      <c r="DH51" s="240">
        <f t="shared" si="52"/>
        <v>153818</v>
      </c>
      <c r="DI51" s="288">
        <v>53369</v>
      </c>
      <c r="DJ51" s="288">
        <v>49662</v>
      </c>
      <c r="DK51" s="288">
        <v>50787</v>
      </c>
      <c r="DL51" s="392">
        <f t="shared" si="53"/>
        <v>193028</v>
      </c>
      <c r="DM51" s="288">
        <v>148328</v>
      </c>
      <c r="DN51" s="288">
        <v>44700</v>
      </c>
      <c r="DO51" s="240">
        <f t="shared" si="54"/>
        <v>12246987</v>
      </c>
      <c r="DP51" s="25"/>
      <c r="DQ51" s="25"/>
      <c r="DR51" s="25"/>
      <c r="DS51" s="25"/>
      <c r="DT51" s="25"/>
      <c r="DU51" s="25"/>
      <c r="DV51" s="25"/>
      <c r="DW51" s="25"/>
      <c r="DX51" s="25"/>
      <c r="DY51" s="25"/>
      <c r="DZ51" s="25"/>
      <c r="EA51" s="25"/>
      <c r="EB51" s="25"/>
      <c r="EC51" s="25"/>
      <c r="ED51" s="25"/>
      <c r="EE51" s="25"/>
      <c r="EF51" s="25"/>
      <c r="EG51" s="25"/>
      <c r="EH51" s="25"/>
      <c r="EI51" s="25"/>
      <c r="EJ51" s="25"/>
    </row>
    <row r="52" spans="1:140" s="4" customFormat="1" ht="16.5" customHeight="1" x14ac:dyDescent="0.15">
      <c r="A52" s="55" t="s">
        <v>43</v>
      </c>
      <c r="B52" s="240">
        <f t="shared" si="38"/>
        <v>258895</v>
      </c>
      <c r="C52" s="288">
        <v>22410</v>
      </c>
      <c r="D52" s="288">
        <v>11277</v>
      </c>
      <c r="E52" s="288">
        <v>11884</v>
      </c>
      <c r="F52" s="288">
        <v>5430</v>
      </c>
      <c r="G52" s="288">
        <v>16997</v>
      </c>
      <c r="H52" s="288">
        <v>41437</v>
      </c>
      <c r="I52" s="288">
        <v>23680</v>
      </c>
      <c r="J52" s="288">
        <v>8108</v>
      </c>
      <c r="K52" s="288">
        <v>21254</v>
      </c>
      <c r="L52" s="288">
        <v>53244</v>
      </c>
      <c r="M52" s="288">
        <v>15038</v>
      </c>
      <c r="N52" s="288">
        <v>28136</v>
      </c>
      <c r="O52" s="240">
        <f t="shared" si="39"/>
        <v>92341</v>
      </c>
      <c r="P52" s="288">
        <v>16384</v>
      </c>
      <c r="Q52" s="288">
        <v>16750</v>
      </c>
      <c r="R52" s="288">
        <v>9218</v>
      </c>
      <c r="S52" s="288">
        <v>6859</v>
      </c>
      <c r="T52" s="288">
        <v>8214</v>
      </c>
      <c r="U52" s="288">
        <v>19178</v>
      </c>
      <c r="V52" s="288">
        <v>11280</v>
      </c>
      <c r="W52" s="288">
        <v>4458</v>
      </c>
      <c r="X52" s="240">
        <f t="shared" si="40"/>
        <v>111038</v>
      </c>
      <c r="Y52" s="288">
        <v>20251</v>
      </c>
      <c r="Z52" s="288">
        <v>30922</v>
      </c>
      <c r="AA52" s="288">
        <v>33921</v>
      </c>
      <c r="AB52" s="288">
        <v>25944</v>
      </c>
      <c r="AC52" s="240">
        <f t="shared" si="41"/>
        <v>83624</v>
      </c>
      <c r="AD52" s="288">
        <v>10316</v>
      </c>
      <c r="AE52" s="288">
        <v>14242</v>
      </c>
      <c r="AF52" s="288">
        <v>7539</v>
      </c>
      <c r="AG52" s="288">
        <v>19238</v>
      </c>
      <c r="AH52" s="288">
        <v>11208</v>
      </c>
      <c r="AI52" s="288">
        <v>21081</v>
      </c>
      <c r="AJ52" s="240">
        <f t="shared" si="42"/>
        <v>11469</v>
      </c>
      <c r="AK52" s="288">
        <v>5346</v>
      </c>
      <c r="AL52" s="288">
        <v>6123</v>
      </c>
      <c r="AM52" s="240">
        <f t="shared" si="43"/>
        <v>187459</v>
      </c>
      <c r="AN52" s="288">
        <v>9468</v>
      </c>
      <c r="AO52" s="288">
        <v>9796</v>
      </c>
      <c r="AP52" s="288">
        <v>17457</v>
      </c>
      <c r="AQ52" s="288">
        <v>6128</v>
      </c>
      <c r="AR52" s="288">
        <v>22457</v>
      </c>
      <c r="AS52" s="288">
        <v>6366</v>
      </c>
      <c r="AT52" s="288">
        <v>36489</v>
      </c>
      <c r="AU52" s="288">
        <v>39190</v>
      </c>
      <c r="AV52" s="288">
        <v>27093</v>
      </c>
      <c r="AW52" s="288">
        <v>13015</v>
      </c>
      <c r="AX52" s="240">
        <f t="shared" si="44"/>
        <v>186220</v>
      </c>
      <c r="AY52" s="288">
        <v>17329</v>
      </c>
      <c r="AZ52" s="288">
        <v>76861</v>
      </c>
      <c r="BA52" s="288">
        <v>27351</v>
      </c>
      <c r="BB52" s="288">
        <v>46665</v>
      </c>
      <c r="BC52" s="288">
        <v>18014</v>
      </c>
      <c r="BD52" s="240">
        <f t="shared" si="45"/>
        <v>368074</v>
      </c>
      <c r="BE52" s="288">
        <v>61341</v>
      </c>
      <c r="BF52" s="288">
        <v>44842</v>
      </c>
      <c r="BG52" s="288">
        <v>46591</v>
      </c>
      <c r="BH52" s="288">
        <v>40730</v>
      </c>
      <c r="BI52" s="288">
        <v>48074</v>
      </c>
      <c r="BJ52" s="288">
        <v>47063</v>
      </c>
      <c r="BK52" s="288">
        <v>42229</v>
      </c>
      <c r="BL52" s="288">
        <v>37204</v>
      </c>
      <c r="BM52" s="240">
        <f t="shared" si="46"/>
        <v>106529</v>
      </c>
      <c r="BN52" s="288">
        <v>21495</v>
      </c>
      <c r="BO52" s="288">
        <v>19657</v>
      </c>
      <c r="BP52" s="288">
        <v>17363</v>
      </c>
      <c r="BQ52" s="288">
        <v>9478</v>
      </c>
      <c r="BR52" s="288">
        <v>38536</v>
      </c>
      <c r="BS52" s="240">
        <f t="shared" si="47"/>
        <v>198526</v>
      </c>
      <c r="BT52" s="288">
        <v>12146</v>
      </c>
      <c r="BU52" s="288">
        <v>21131</v>
      </c>
      <c r="BV52" s="288">
        <v>8108</v>
      </c>
      <c r="BW52" s="288">
        <v>4194</v>
      </c>
      <c r="BX52" s="288">
        <v>14734</v>
      </c>
      <c r="BY52" s="288">
        <v>50086</v>
      </c>
      <c r="BZ52" s="288">
        <v>15045</v>
      </c>
      <c r="CA52" s="288">
        <v>11257</v>
      </c>
      <c r="CB52" s="288">
        <v>23535</v>
      </c>
      <c r="CC52" s="288">
        <v>12772</v>
      </c>
      <c r="CD52" s="288">
        <v>13449</v>
      </c>
      <c r="CE52" s="288">
        <v>12069</v>
      </c>
      <c r="CF52" s="240">
        <f t="shared" si="48"/>
        <v>195851</v>
      </c>
      <c r="CG52" s="288">
        <v>5468</v>
      </c>
      <c r="CH52" s="288">
        <v>12982</v>
      </c>
      <c r="CI52" s="288">
        <v>10062</v>
      </c>
      <c r="CJ52" s="288">
        <v>25158</v>
      </c>
      <c r="CK52" s="288">
        <v>44092</v>
      </c>
      <c r="CL52" s="288">
        <v>7220</v>
      </c>
      <c r="CM52" s="288">
        <v>35874</v>
      </c>
      <c r="CN52" s="288">
        <v>6177</v>
      </c>
      <c r="CO52" s="288">
        <v>2841</v>
      </c>
      <c r="CP52" s="288">
        <v>8129</v>
      </c>
      <c r="CQ52" s="288">
        <v>15612</v>
      </c>
      <c r="CR52" s="288">
        <v>13332</v>
      </c>
      <c r="CS52" s="288">
        <v>8904</v>
      </c>
      <c r="CT52" s="240">
        <f t="shared" si="49"/>
        <v>120553</v>
      </c>
      <c r="CU52" s="288">
        <v>44141</v>
      </c>
      <c r="CV52" s="288">
        <v>25083</v>
      </c>
      <c r="CW52" s="288">
        <v>10313</v>
      </c>
      <c r="CX52" s="288">
        <v>18341</v>
      </c>
      <c r="CY52" s="288">
        <v>22675</v>
      </c>
      <c r="CZ52" s="240">
        <f t="shared" si="50"/>
        <v>165048</v>
      </c>
      <c r="DA52" s="288">
        <v>5873</v>
      </c>
      <c r="DB52" s="288">
        <v>5041</v>
      </c>
      <c r="DC52" s="288">
        <v>35674</v>
      </c>
      <c r="DD52" s="288">
        <v>63864</v>
      </c>
      <c r="DE52" s="288">
        <v>36117</v>
      </c>
      <c r="DF52" s="288">
        <v>18479</v>
      </c>
      <c r="DG52" s="240">
        <f t="shared" si="51"/>
        <v>2085627</v>
      </c>
      <c r="DH52" s="240">
        <f t="shared" si="52"/>
        <v>34586</v>
      </c>
      <c r="DI52" s="288">
        <v>14183</v>
      </c>
      <c r="DJ52" s="288">
        <v>14178</v>
      </c>
      <c r="DK52" s="288">
        <v>6225</v>
      </c>
      <c r="DL52" s="392">
        <f t="shared" si="53"/>
        <v>34575</v>
      </c>
      <c r="DM52" s="288">
        <v>30910</v>
      </c>
      <c r="DN52" s="288">
        <v>3665</v>
      </c>
      <c r="DO52" s="240">
        <f t="shared" si="54"/>
        <v>2154788</v>
      </c>
      <c r="DP52" s="25"/>
      <c r="DQ52" s="25"/>
      <c r="DR52" s="25"/>
      <c r="DS52" s="25"/>
      <c r="DT52" s="25"/>
      <c r="DU52" s="25"/>
      <c r="DV52" s="25"/>
      <c r="DW52" s="25"/>
      <c r="DX52" s="25"/>
      <c r="DY52" s="25"/>
      <c r="DZ52" s="25"/>
      <c r="EA52" s="25"/>
      <c r="EB52" s="25"/>
      <c r="EC52" s="25"/>
      <c r="ED52" s="25"/>
      <c r="EE52" s="25"/>
      <c r="EF52" s="25"/>
      <c r="EG52" s="25"/>
      <c r="EH52" s="25"/>
      <c r="EI52" s="25"/>
      <c r="EJ52" s="25"/>
    </row>
    <row r="53" spans="1:140" s="4" customFormat="1" ht="16.5" customHeight="1" x14ac:dyDescent="0.15">
      <c r="A53" s="55" t="s">
        <v>44</v>
      </c>
      <c r="B53" s="240">
        <f t="shared" si="38"/>
        <v>233183</v>
      </c>
      <c r="C53" s="288">
        <v>19150</v>
      </c>
      <c r="D53" s="288">
        <v>11289</v>
      </c>
      <c r="E53" s="288">
        <v>11681</v>
      </c>
      <c r="F53" s="288">
        <v>5636</v>
      </c>
      <c r="G53" s="288">
        <v>16230</v>
      </c>
      <c r="H53" s="288">
        <v>36531</v>
      </c>
      <c r="I53" s="288">
        <v>22324</v>
      </c>
      <c r="J53" s="288">
        <v>7951</v>
      </c>
      <c r="K53" s="288">
        <v>20541</v>
      </c>
      <c r="L53" s="288">
        <v>45302</v>
      </c>
      <c r="M53" s="288">
        <v>13977</v>
      </c>
      <c r="N53" s="288">
        <v>22571</v>
      </c>
      <c r="O53" s="240">
        <f t="shared" si="39"/>
        <v>89553</v>
      </c>
      <c r="P53" s="288">
        <v>16042</v>
      </c>
      <c r="Q53" s="288">
        <v>15463</v>
      </c>
      <c r="R53" s="288">
        <v>8612</v>
      </c>
      <c r="S53" s="288">
        <v>7338</v>
      </c>
      <c r="T53" s="288">
        <v>8034</v>
      </c>
      <c r="U53" s="288">
        <v>18846</v>
      </c>
      <c r="V53" s="288">
        <v>11000</v>
      </c>
      <c r="W53" s="288">
        <v>4218</v>
      </c>
      <c r="X53" s="240">
        <f t="shared" si="40"/>
        <v>108834</v>
      </c>
      <c r="Y53" s="288">
        <v>20718</v>
      </c>
      <c r="Z53" s="288">
        <v>31189</v>
      </c>
      <c r="AA53" s="288">
        <v>30117</v>
      </c>
      <c r="AB53" s="288">
        <v>26810</v>
      </c>
      <c r="AC53" s="240">
        <f t="shared" si="41"/>
        <v>79968</v>
      </c>
      <c r="AD53" s="288">
        <v>10132</v>
      </c>
      <c r="AE53" s="288">
        <v>12953</v>
      </c>
      <c r="AF53" s="288">
        <v>7671</v>
      </c>
      <c r="AG53" s="288">
        <v>18486</v>
      </c>
      <c r="AH53" s="288">
        <v>10819</v>
      </c>
      <c r="AI53" s="288">
        <v>19907</v>
      </c>
      <c r="AJ53" s="240">
        <f t="shared" si="42"/>
        <v>10940</v>
      </c>
      <c r="AK53" s="288">
        <v>5066</v>
      </c>
      <c r="AL53" s="288">
        <v>5874</v>
      </c>
      <c r="AM53" s="240">
        <f t="shared" si="43"/>
        <v>175542</v>
      </c>
      <c r="AN53" s="288">
        <v>9054</v>
      </c>
      <c r="AO53" s="288">
        <v>9258</v>
      </c>
      <c r="AP53" s="288">
        <v>16064</v>
      </c>
      <c r="AQ53" s="288">
        <v>5737</v>
      </c>
      <c r="AR53" s="288">
        <v>21750</v>
      </c>
      <c r="AS53" s="288">
        <v>6427</v>
      </c>
      <c r="AT53" s="288">
        <v>34645</v>
      </c>
      <c r="AU53" s="288">
        <v>35426</v>
      </c>
      <c r="AV53" s="288">
        <v>24633</v>
      </c>
      <c r="AW53" s="288">
        <v>12548</v>
      </c>
      <c r="AX53" s="240">
        <f t="shared" si="44"/>
        <v>173367</v>
      </c>
      <c r="AY53" s="288">
        <v>16824</v>
      </c>
      <c r="AZ53" s="288">
        <v>71166</v>
      </c>
      <c r="BA53" s="288">
        <v>24115</v>
      </c>
      <c r="BB53" s="288">
        <v>44462</v>
      </c>
      <c r="BC53" s="288">
        <v>16800</v>
      </c>
      <c r="BD53" s="240">
        <f t="shared" si="45"/>
        <v>310418</v>
      </c>
      <c r="BE53" s="288">
        <v>52073</v>
      </c>
      <c r="BF53" s="288">
        <v>38834</v>
      </c>
      <c r="BG53" s="288">
        <v>38456</v>
      </c>
      <c r="BH53" s="288">
        <v>34732</v>
      </c>
      <c r="BI53" s="288">
        <v>38957</v>
      </c>
      <c r="BJ53" s="288">
        <v>38263</v>
      </c>
      <c r="BK53" s="288">
        <v>36746</v>
      </c>
      <c r="BL53" s="288">
        <v>32357</v>
      </c>
      <c r="BM53" s="240">
        <f t="shared" si="46"/>
        <v>103753</v>
      </c>
      <c r="BN53" s="288">
        <v>21023</v>
      </c>
      <c r="BO53" s="288">
        <v>18730</v>
      </c>
      <c r="BP53" s="288">
        <v>17787</v>
      </c>
      <c r="BQ53" s="288">
        <v>9605</v>
      </c>
      <c r="BR53" s="288">
        <v>36608</v>
      </c>
      <c r="BS53" s="240">
        <f t="shared" si="47"/>
        <v>192662</v>
      </c>
      <c r="BT53" s="288">
        <v>11998</v>
      </c>
      <c r="BU53" s="288">
        <v>21976</v>
      </c>
      <c r="BV53" s="288">
        <v>8272</v>
      </c>
      <c r="BW53" s="288">
        <v>4668</v>
      </c>
      <c r="BX53" s="288">
        <v>15290</v>
      </c>
      <c r="BY53" s="288">
        <v>45321</v>
      </c>
      <c r="BZ53" s="288">
        <v>14398</v>
      </c>
      <c r="CA53" s="288">
        <v>10873</v>
      </c>
      <c r="CB53" s="288">
        <v>22136</v>
      </c>
      <c r="CC53" s="288">
        <v>12522</v>
      </c>
      <c r="CD53" s="288">
        <v>13476</v>
      </c>
      <c r="CE53" s="288">
        <v>11732</v>
      </c>
      <c r="CF53" s="240">
        <f t="shared" si="48"/>
        <v>184582</v>
      </c>
      <c r="CG53" s="288">
        <v>5408</v>
      </c>
      <c r="CH53" s="288">
        <v>12441</v>
      </c>
      <c r="CI53" s="288">
        <v>9858</v>
      </c>
      <c r="CJ53" s="288">
        <v>24260</v>
      </c>
      <c r="CK53" s="288">
        <v>37825</v>
      </c>
      <c r="CL53" s="288">
        <v>7021</v>
      </c>
      <c r="CM53" s="288">
        <v>33462</v>
      </c>
      <c r="CN53" s="288">
        <v>6847</v>
      </c>
      <c r="CO53" s="288">
        <v>2838</v>
      </c>
      <c r="CP53" s="288">
        <v>7823</v>
      </c>
      <c r="CQ53" s="288">
        <v>15251</v>
      </c>
      <c r="CR53" s="288">
        <v>13120</v>
      </c>
      <c r="CS53" s="288">
        <v>8428</v>
      </c>
      <c r="CT53" s="240">
        <f t="shared" si="49"/>
        <v>114515</v>
      </c>
      <c r="CU53" s="288">
        <v>39667</v>
      </c>
      <c r="CV53" s="288">
        <v>24162</v>
      </c>
      <c r="CW53" s="288">
        <v>9962</v>
      </c>
      <c r="CX53" s="288">
        <v>17676</v>
      </c>
      <c r="CY53" s="288">
        <v>23048</v>
      </c>
      <c r="CZ53" s="240">
        <f t="shared" si="50"/>
        <v>154146</v>
      </c>
      <c r="DA53" s="288">
        <v>5902</v>
      </c>
      <c r="DB53" s="288">
        <v>5140</v>
      </c>
      <c r="DC53" s="288">
        <v>32577</v>
      </c>
      <c r="DD53" s="288">
        <v>59028</v>
      </c>
      <c r="DE53" s="288">
        <v>34466</v>
      </c>
      <c r="DF53" s="288">
        <v>17033</v>
      </c>
      <c r="DG53" s="240">
        <f t="shared" si="51"/>
        <v>1931463</v>
      </c>
      <c r="DH53" s="240">
        <f t="shared" si="52"/>
        <v>32304</v>
      </c>
      <c r="DI53" s="288">
        <v>13379</v>
      </c>
      <c r="DJ53" s="288">
        <v>13837</v>
      </c>
      <c r="DK53" s="288">
        <v>5088</v>
      </c>
      <c r="DL53" s="392">
        <f t="shared" si="53"/>
        <v>27385</v>
      </c>
      <c r="DM53" s="288">
        <v>24782</v>
      </c>
      <c r="DN53" s="288">
        <v>2603</v>
      </c>
      <c r="DO53" s="240">
        <f t="shared" si="54"/>
        <v>1991152</v>
      </c>
      <c r="DP53" s="25"/>
      <c r="DQ53" s="25"/>
      <c r="DR53" s="25"/>
      <c r="DS53" s="25"/>
      <c r="DT53" s="25"/>
      <c r="DU53" s="25"/>
      <c r="DV53" s="25"/>
      <c r="DW53" s="25"/>
      <c r="DX53" s="25"/>
      <c r="DY53" s="25"/>
      <c r="DZ53" s="25"/>
      <c r="EA53" s="25"/>
      <c r="EB53" s="25"/>
      <c r="EC53" s="25"/>
      <c r="ED53" s="25"/>
      <c r="EE53" s="25"/>
      <c r="EF53" s="25"/>
      <c r="EG53" s="25"/>
      <c r="EH53" s="25"/>
      <c r="EI53" s="25"/>
      <c r="EJ53" s="25"/>
    </row>
    <row r="54" spans="1:140" s="4" customFormat="1" ht="16.5" customHeight="1" x14ac:dyDescent="0.15">
      <c r="A54" s="55" t="s">
        <v>45</v>
      </c>
      <c r="B54" s="240">
        <f t="shared" si="38"/>
        <v>412830</v>
      </c>
      <c r="C54" s="288">
        <v>32477</v>
      </c>
      <c r="D54" s="288">
        <v>22456</v>
      </c>
      <c r="E54" s="288">
        <v>22122</v>
      </c>
      <c r="F54" s="288">
        <v>10754</v>
      </c>
      <c r="G54" s="288">
        <v>29303</v>
      </c>
      <c r="H54" s="288">
        <v>61931</v>
      </c>
      <c r="I54" s="288">
        <v>41818</v>
      </c>
      <c r="J54" s="288">
        <v>15222</v>
      </c>
      <c r="K54" s="288">
        <v>37905</v>
      </c>
      <c r="L54" s="288">
        <v>76296</v>
      </c>
      <c r="M54" s="288">
        <v>24422</v>
      </c>
      <c r="N54" s="288">
        <v>38124</v>
      </c>
      <c r="O54" s="240">
        <f t="shared" si="39"/>
        <v>168858</v>
      </c>
      <c r="P54" s="288">
        <v>29409</v>
      </c>
      <c r="Q54" s="288">
        <v>27724</v>
      </c>
      <c r="R54" s="288">
        <v>15956</v>
      </c>
      <c r="S54" s="288">
        <v>15177</v>
      </c>
      <c r="T54" s="288">
        <v>15028</v>
      </c>
      <c r="U54" s="288">
        <v>36260</v>
      </c>
      <c r="V54" s="288">
        <v>21836</v>
      </c>
      <c r="W54" s="288">
        <v>7468</v>
      </c>
      <c r="X54" s="240">
        <f t="shared" si="40"/>
        <v>200066</v>
      </c>
      <c r="Y54" s="288">
        <v>41019</v>
      </c>
      <c r="Z54" s="288">
        <v>57086</v>
      </c>
      <c r="AA54" s="288">
        <v>51116</v>
      </c>
      <c r="AB54" s="288">
        <v>50845</v>
      </c>
      <c r="AC54" s="240">
        <f t="shared" si="41"/>
        <v>149943</v>
      </c>
      <c r="AD54" s="288">
        <v>19912</v>
      </c>
      <c r="AE54" s="288">
        <v>23930</v>
      </c>
      <c r="AF54" s="288">
        <v>15449</v>
      </c>
      <c r="AG54" s="288">
        <v>34137</v>
      </c>
      <c r="AH54" s="288">
        <v>20826</v>
      </c>
      <c r="AI54" s="288">
        <v>35689</v>
      </c>
      <c r="AJ54" s="240">
        <f t="shared" si="42"/>
        <v>21320</v>
      </c>
      <c r="AK54" s="288">
        <v>9929</v>
      </c>
      <c r="AL54" s="288">
        <v>11391</v>
      </c>
      <c r="AM54" s="240">
        <f t="shared" si="43"/>
        <v>308555</v>
      </c>
      <c r="AN54" s="288">
        <v>16333</v>
      </c>
      <c r="AO54" s="288">
        <v>17360</v>
      </c>
      <c r="AP54" s="288">
        <v>29169</v>
      </c>
      <c r="AQ54" s="288">
        <v>11093</v>
      </c>
      <c r="AR54" s="288">
        <v>37933</v>
      </c>
      <c r="AS54" s="288">
        <v>11754</v>
      </c>
      <c r="AT54" s="288">
        <v>57839</v>
      </c>
      <c r="AU54" s="288">
        <v>60140</v>
      </c>
      <c r="AV54" s="288">
        <v>42864</v>
      </c>
      <c r="AW54" s="288">
        <v>24070</v>
      </c>
      <c r="AX54" s="240">
        <f t="shared" si="44"/>
        <v>300468</v>
      </c>
      <c r="AY54" s="288">
        <v>30639</v>
      </c>
      <c r="AZ54" s="288">
        <v>120988</v>
      </c>
      <c r="BA54" s="288">
        <v>41097</v>
      </c>
      <c r="BB54" s="288">
        <v>76979</v>
      </c>
      <c r="BC54" s="288">
        <v>30765</v>
      </c>
      <c r="BD54" s="240">
        <f t="shared" si="45"/>
        <v>480469</v>
      </c>
      <c r="BE54" s="288">
        <v>87461</v>
      </c>
      <c r="BF54" s="288">
        <v>60849</v>
      </c>
      <c r="BG54" s="288">
        <v>60006</v>
      </c>
      <c r="BH54" s="288">
        <v>51600</v>
      </c>
      <c r="BI54" s="288">
        <v>59627</v>
      </c>
      <c r="BJ54" s="288">
        <v>58101</v>
      </c>
      <c r="BK54" s="288">
        <v>54111</v>
      </c>
      <c r="BL54" s="288">
        <v>48714</v>
      </c>
      <c r="BM54" s="240">
        <f t="shared" si="46"/>
        <v>190907</v>
      </c>
      <c r="BN54" s="288">
        <v>40703</v>
      </c>
      <c r="BO54" s="288">
        <v>32818</v>
      </c>
      <c r="BP54" s="288">
        <v>32484</v>
      </c>
      <c r="BQ54" s="288">
        <v>18741</v>
      </c>
      <c r="BR54" s="288">
        <v>66161</v>
      </c>
      <c r="BS54" s="240">
        <f t="shared" si="47"/>
        <v>372775</v>
      </c>
      <c r="BT54" s="288">
        <v>23238</v>
      </c>
      <c r="BU54" s="288">
        <v>46918</v>
      </c>
      <c r="BV54" s="288">
        <v>16757</v>
      </c>
      <c r="BW54" s="288">
        <v>9435</v>
      </c>
      <c r="BX54" s="288">
        <v>31303</v>
      </c>
      <c r="BY54" s="288">
        <v>82594</v>
      </c>
      <c r="BZ54" s="288">
        <v>28366</v>
      </c>
      <c r="CA54" s="288">
        <v>21346</v>
      </c>
      <c r="CB54" s="288">
        <v>41253</v>
      </c>
      <c r="CC54" s="288">
        <v>22936</v>
      </c>
      <c r="CD54" s="288">
        <v>25337</v>
      </c>
      <c r="CE54" s="288">
        <v>23292</v>
      </c>
      <c r="CF54" s="240">
        <f t="shared" si="48"/>
        <v>348534</v>
      </c>
      <c r="CG54" s="288">
        <v>10803</v>
      </c>
      <c r="CH54" s="288">
        <v>25698</v>
      </c>
      <c r="CI54" s="288">
        <v>19757</v>
      </c>
      <c r="CJ54" s="288">
        <v>46587</v>
      </c>
      <c r="CK54" s="288">
        <v>61213</v>
      </c>
      <c r="CL54" s="288">
        <v>13704</v>
      </c>
      <c r="CM54" s="288">
        <v>65006</v>
      </c>
      <c r="CN54" s="288">
        <v>13792</v>
      </c>
      <c r="CO54" s="288">
        <v>5494</v>
      </c>
      <c r="CP54" s="288">
        <v>15826</v>
      </c>
      <c r="CQ54" s="288">
        <v>31067</v>
      </c>
      <c r="CR54" s="288">
        <v>24452</v>
      </c>
      <c r="CS54" s="288">
        <v>15135</v>
      </c>
      <c r="CT54" s="240">
        <f t="shared" si="49"/>
        <v>211066</v>
      </c>
      <c r="CU54" s="288">
        <v>70356</v>
      </c>
      <c r="CV54" s="288">
        <v>43706</v>
      </c>
      <c r="CW54" s="288">
        <v>17507</v>
      </c>
      <c r="CX54" s="288">
        <v>32664</v>
      </c>
      <c r="CY54" s="288">
        <v>46833</v>
      </c>
      <c r="CZ54" s="240">
        <f t="shared" si="50"/>
        <v>281816</v>
      </c>
      <c r="DA54" s="288">
        <v>11538</v>
      </c>
      <c r="DB54" s="288">
        <v>9453</v>
      </c>
      <c r="DC54" s="288">
        <v>59074</v>
      </c>
      <c r="DD54" s="288">
        <v>102520</v>
      </c>
      <c r="DE54" s="288">
        <v>67385</v>
      </c>
      <c r="DF54" s="288">
        <v>31846</v>
      </c>
      <c r="DG54" s="240">
        <f t="shared" si="51"/>
        <v>3447607</v>
      </c>
      <c r="DH54" s="240">
        <f t="shared" si="52"/>
        <v>47199</v>
      </c>
      <c r="DI54" s="288">
        <v>20468</v>
      </c>
      <c r="DJ54" s="288">
        <v>20341</v>
      </c>
      <c r="DK54" s="288">
        <v>6390</v>
      </c>
      <c r="DL54" s="392">
        <f t="shared" si="53"/>
        <v>37427</v>
      </c>
      <c r="DM54" s="288">
        <v>34710</v>
      </c>
      <c r="DN54" s="288">
        <v>2717</v>
      </c>
      <c r="DO54" s="240">
        <f t="shared" si="54"/>
        <v>3532233</v>
      </c>
      <c r="DP54" s="25"/>
      <c r="DQ54" s="25"/>
      <c r="DR54" s="25"/>
      <c r="DS54" s="25"/>
      <c r="DT54" s="25"/>
      <c r="DU54" s="25"/>
      <c r="DV54" s="25"/>
      <c r="DW54" s="25"/>
      <c r="DX54" s="25"/>
      <c r="DY54" s="25"/>
      <c r="DZ54" s="25"/>
      <c r="EA54" s="25"/>
      <c r="EB54" s="25"/>
      <c r="EC54" s="25"/>
      <c r="ED54" s="25"/>
      <c r="EE54" s="25"/>
      <c r="EF54" s="25"/>
      <c r="EG54" s="25"/>
      <c r="EH54" s="25"/>
      <c r="EI54" s="25"/>
      <c r="EJ54" s="25"/>
    </row>
    <row r="55" spans="1:140" s="4" customFormat="1" ht="16.5" customHeight="1" x14ac:dyDescent="0.15">
      <c r="A55" s="55" t="s">
        <v>46</v>
      </c>
      <c r="B55" s="240">
        <f t="shared" si="38"/>
        <v>230684</v>
      </c>
      <c r="C55" s="288">
        <v>17239</v>
      </c>
      <c r="D55" s="288">
        <v>12962</v>
      </c>
      <c r="E55" s="288">
        <v>12192</v>
      </c>
      <c r="F55" s="288">
        <v>5558</v>
      </c>
      <c r="G55" s="288">
        <v>16866</v>
      </c>
      <c r="H55" s="288">
        <v>34295</v>
      </c>
      <c r="I55" s="288">
        <v>24161</v>
      </c>
      <c r="J55" s="288">
        <v>7691</v>
      </c>
      <c r="K55" s="288">
        <v>19882</v>
      </c>
      <c r="L55" s="288">
        <v>46059</v>
      </c>
      <c r="M55" s="288">
        <v>13024</v>
      </c>
      <c r="N55" s="288">
        <v>20755</v>
      </c>
      <c r="O55" s="240">
        <f t="shared" si="39"/>
        <v>90941</v>
      </c>
      <c r="P55" s="288">
        <v>15770</v>
      </c>
      <c r="Q55" s="288">
        <v>15595</v>
      </c>
      <c r="R55" s="288">
        <v>8804</v>
      </c>
      <c r="S55" s="288">
        <v>7972</v>
      </c>
      <c r="T55" s="288">
        <v>7615</v>
      </c>
      <c r="U55" s="288">
        <v>20123</v>
      </c>
      <c r="V55" s="288">
        <v>11236</v>
      </c>
      <c r="W55" s="288">
        <v>3826</v>
      </c>
      <c r="X55" s="240">
        <f t="shared" si="40"/>
        <v>102434</v>
      </c>
      <c r="Y55" s="288">
        <v>21495</v>
      </c>
      <c r="Z55" s="288">
        <v>28371</v>
      </c>
      <c r="AA55" s="288">
        <v>26507</v>
      </c>
      <c r="AB55" s="288">
        <v>26061</v>
      </c>
      <c r="AC55" s="240">
        <f t="shared" si="41"/>
        <v>79733</v>
      </c>
      <c r="AD55" s="288">
        <v>10799</v>
      </c>
      <c r="AE55" s="288">
        <v>11786</v>
      </c>
      <c r="AF55" s="288">
        <v>8670</v>
      </c>
      <c r="AG55" s="288">
        <v>18153</v>
      </c>
      <c r="AH55" s="288">
        <v>11306</v>
      </c>
      <c r="AI55" s="288">
        <v>19019</v>
      </c>
      <c r="AJ55" s="240">
        <f t="shared" si="42"/>
        <v>13022</v>
      </c>
      <c r="AK55" s="288">
        <v>6153</v>
      </c>
      <c r="AL55" s="288">
        <v>6869</v>
      </c>
      <c r="AM55" s="240">
        <f t="shared" si="43"/>
        <v>152889</v>
      </c>
      <c r="AN55" s="288">
        <v>7617</v>
      </c>
      <c r="AO55" s="288">
        <v>9013</v>
      </c>
      <c r="AP55" s="288">
        <v>14533</v>
      </c>
      <c r="AQ55" s="288">
        <v>5796</v>
      </c>
      <c r="AR55" s="288">
        <v>18843</v>
      </c>
      <c r="AS55" s="288">
        <v>5410</v>
      </c>
      <c r="AT55" s="288">
        <v>27879</v>
      </c>
      <c r="AU55" s="288">
        <v>30143</v>
      </c>
      <c r="AV55" s="288">
        <v>22034</v>
      </c>
      <c r="AW55" s="288">
        <v>11621</v>
      </c>
      <c r="AX55" s="240">
        <f t="shared" si="44"/>
        <v>137625</v>
      </c>
      <c r="AY55" s="288">
        <v>14045</v>
      </c>
      <c r="AZ55" s="288">
        <v>55600</v>
      </c>
      <c r="BA55" s="288">
        <v>19287</v>
      </c>
      <c r="BB55" s="288">
        <v>33572</v>
      </c>
      <c r="BC55" s="288">
        <v>15121</v>
      </c>
      <c r="BD55" s="240">
        <f t="shared" si="45"/>
        <v>252726</v>
      </c>
      <c r="BE55" s="288">
        <v>49636</v>
      </c>
      <c r="BF55" s="288">
        <v>28951</v>
      </c>
      <c r="BG55" s="288">
        <v>35293</v>
      </c>
      <c r="BH55" s="288">
        <v>27998</v>
      </c>
      <c r="BI55" s="288">
        <v>33126</v>
      </c>
      <c r="BJ55" s="288">
        <v>26735</v>
      </c>
      <c r="BK55" s="288">
        <v>27829</v>
      </c>
      <c r="BL55" s="288">
        <v>23158</v>
      </c>
      <c r="BM55" s="240">
        <f t="shared" si="46"/>
        <v>95183</v>
      </c>
      <c r="BN55" s="288">
        <v>20076</v>
      </c>
      <c r="BO55" s="288">
        <v>15553</v>
      </c>
      <c r="BP55" s="288">
        <v>16854</v>
      </c>
      <c r="BQ55" s="288">
        <v>9472</v>
      </c>
      <c r="BR55" s="288">
        <v>33228</v>
      </c>
      <c r="BS55" s="240">
        <f t="shared" si="47"/>
        <v>201427</v>
      </c>
      <c r="BT55" s="288">
        <v>12342</v>
      </c>
      <c r="BU55" s="288">
        <v>26154</v>
      </c>
      <c r="BV55" s="288">
        <v>8961</v>
      </c>
      <c r="BW55" s="288">
        <v>4629</v>
      </c>
      <c r="BX55" s="288">
        <v>16865</v>
      </c>
      <c r="BY55" s="288">
        <v>43472</v>
      </c>
      <c r="BZ55" s="288">
        <v>15082</v>
      </c>
      <c r="CA55" s="288">
        <v>12728</v>
      </c>
      <c r="CB55" s="288">
        <v>23276</v>
      </c>
      <c r="CC55" s="288">
        <v>12322</v>
      </c>
      <c r="CD55" s="288">
        <v>13177</v>
      </c>
      <c r="CE55" s="288">
        <v>12419</v>
      </c>
      <c r="CF55" s="240">
        <f t="shared" si="48"/>
        <v>195009</v>
      </c>
      <c r="CG55" s="288">
        <v>5723</v>
      </c>
      <c r="CH55" s="288">
        <v>14375</v>
      </c>
      <c r="CI55" s="288">
        <v>10913</v>
      </c>
      <c r="CJ55" s="288">
        <v>25112</v>
      </c>
      <c r="CK55" s="288">
        <v>32933</v>
      </c>
      <c r="CL55" s="288">
        <v>7777</v>
      </c>
      <c r="CM55" s="288">
        <v>38344</v>
      </c>
      <c r="CN55" s="288">
        <v>7672</v>
      </c>
      <c r="CO55" s="288">
        <v>2796</v>
      </c>
      <c r="CP55" s="288">
        <v>8583</v>
      </c>
      <c r="CQ55" s="288">
        <v>18762</v>
      </c>
      <c r="CR55" s="288">
        <v>13711</v>
      </c>
      <c r="CS55" s="288">
        <v>8308</v>
      </c>
      <c r="CT55" s="240">
        <f t="shared" si="49"/>
        <v>108154</v>
      </c>
      <c r="CU55" s="288">
        <v>34740</v>
      </c>
      <c r="CV55" s="288">
        <v>22870</v>
      </c>
      <c r="CW55" s="288">
        <v>9130</v>
      </c>
      <c r="CX55" s="288">
        <v>17255</v>
      </c>
      <c r="CY55" s="288">
        <v>24159</v>
      </c>
      <c r="CZ55" s="240">
        <f t="shared" si="50"/>
        <v>175008</v>
      </c>
      <c r="DA55" s="288">
        <v>6557</v>
      </c>
      <c r="DB55" s="288">
        <v>5077</v>
      </c>
      <c r="DC55" s="288">
        <v>39170</v>
      </c>
      <c r="DD55" s="288">
        <v>61615</v>
      </c>
      <c r="DE55" s="288">
        <v>44179</v>
      </c>
      <c r="DF55" s="288">
        <v>18410</v>
      </c>
      <c r="DG55" s="240">
        <f t="shared" si="51"/>
        <v>1834835</v>
      </c>
      <c r="DH55" s="240">
        <f t="shared" si="52"/>
        <v>23690</v>
      </c>
      <c r="DI55" s="288">
        <v>10453</v>
      </c>
      <c r="DJ55" s="288">
        <v>10912</v>
      </c>
      <c r="DK55" s="288">
        <v>2325</v>
      </c>
      <c r="DL55" s="392">
        <f t="shared" si="53"/>
        <v>15603</v>
      </c>
      <c r="DM55" s="288">
        <v>14599</v>
      </c>
      <c r="DN55" s="288">
        <v>1004</v>
      </c>
      <c r="DO55" s="240">
        <f t="shared" si="54"/>
        <v>1874128</v>
      </c>
      <c r="DP55" s="25"/>
      <c r="DQ55" s="25"/>
      <c r="DR55" s="25"/>
      <c r="DS55" s="25"/>
      <c r="DT55" s="25"/>
      <c r="DU55" s="25"/>
      <c r="DV55" s="25"/>
      <c r="DW55" s="25"/>
      <c r="DX55" s="25"/>
      <c r="DY55" s="25"/>
      <c r="DZ55" s="25"/>
      <c r="EA55" s="25"/>
      <c r="EB55" s="25"/>
      <c r="EC55" s="25"/>
      <c r="ED55" s="25"/>
      <c r="EE55" s="25"/>
      <c r="EF55" s="25"/>
      <c r="EG55" s="25"/>
      <c r="EH55" s="25"/>
      <c r="EI55" s="25"/>
      <c r="EJ55" s="25"/>
    </row>
    <row r="56" spans="1:140" s="4" customFormat="1" ht="16.5" customHeight="1" x14ac:dyDescent="0.15">
      <c r="A56" s="55" t="s">
        <v>47</v>
      </c>
      <c r="B56" s="240">
        <f t="shared" si="38"/>
        <v>87799</v>
      </c>
      <c r="C56" s="288">
        <v>6013</v>
      </c>
      <c r="D56" s="288">
        <v>5553</v>
      </c>
      <c r="E56" s="288">
        <v>4421</v>
      </c>
      <c r="F56" s="288">
        <v>2424</v>
      </c>
      <c r="G56" s="288">
        <v>6291</v>
      </c>
      <c r="H56" s="288">
        <v>12715</v>
      </c>
      <c r="I56" s="288">
        <v>9610</v>
      </c>
      <c r="J56" s="288">
        <v>2968</v>
      </c>
      <c r="K56" s="288">
        <v>7642</v>
      </c>
      <c r="L56" s="288">
        <v>18047</v>
      </c>
      <c r="M56" s="288">
        <v>4937</v>
      </c>
      <c r="N56" s="288">
        <v>7178</v>
      </c>
      <c r="O56" s="240">
        <f t="shared" si="39"/>
        <v>36403</v>
      </c>
      <c r="P56" s="288">
        <v>6218</v>
      </c>
      <c r="Q56" s="288">
        <v>6058</v>
      </c>
      <c r="R56" s="288">
        <v>3532</v>
      </c>
      <c r="S56" s="288">
        <v>3444</v>
      </c>
      <c r="T56" s="288">
        <v>2886</v>
      </c>
      <c r="U56" s="288">
        <v>8288</v>
      </c>
      <c r="V56" s="288">
        <v>4590</v>
      </c>
      <c r="W56" s="288">
        <v>1387</v>
      </c>
      <c r="X56" s="240">
        <f t="shared" si="40"/>
        <v>42078</v>
      </c>
      <c r="Y56" s="288">
        <v>8656</v>
      </c>
      <c r="Z56" s="288">
        <v>11640</v>
      </c>
      <c r="AA56" s="288">
        <v>11382</v>
      </c>
      <c r="AB56" s="288">
        <v>10400</v>
      </c>
      <c r="AC56" s="240">
        <f t="shared" si="41"/>
        <v>34621</v>
      </c>
      <c r="AD56" s="288">
        <v>4480</v>
      </c>
      <c r="AE56" s="288">
        <v>5178</v>
      </c>
      <c r="AF56" s="288">
        <v>3824</v>
      </c>
      <c r="AG56" s="288">
        <v>7900</v>
      </c>
      <c r="AH56" s="288">
        <v>5298</v>
      </c>
      <c r="AI56" s="288">
        <v>7941</v>
      </c>
      <c r="AJ56" s="240">
        <f t="shared" si="42"/>
        <v>4600</v>
      </c>
      <c r="AK56" s="288">
        <v>2252</v>
      </c>
      <c r="AL56" s="288">
        <v>2348</v>
      </c>
      <c r="AM56" s="240">
        <f t="shared" si="43"/>
        <v>58194</v>
      </c>
      <c r="AN56" s="288">
        <v>3107</v>
      </c>
      <c r="AO56" s="288">
        <v>3530</v>
      </c>
      <c r="AP56" s="288">
        <v>5463</v>
      </c>
      <c r="AQ56" s="288">
        <v>2237</v>
      </c>
      <c r="AR56" s="288">
        <v>7377</v>
      </c>
      <c r="AS56" s="288">
        <v>2205</v>
      </c>
      <c r="AT56" s="288">
        <v>10809</v>
      </c>
      <c r="AU56" s="288">
        <v>10740</v>
      </c>
      <c r="AV56" s="288">
        <v>8138</v>
      </c>
      <c r="AW56" s="288">
        <v>4588</v>
      </c>
      <c r="AX56" s="240">
        <f t="shared" si="44"/>
        <v>50939</v>
      </c>
      <c r="AY56" s="288">
        <v>5452</v>
      </c>
      <c r="AZ56" s="288">
        <v>20400</v>
      </c>
      <c r="BA56" s="288">
        <v>6880</v>
      </c>
      <c r="BB56" s="288">
        <v>12412</v>
      </c>
      <c r="BC56" s="288">
        <v>5795</v>
      </c>
      <c r="BD56" s="240">
        <f t="shared" si="45"/>
        <v>94564</v>
      </c>
      <c r="BE56" s="288">
        <v>18854</v>
      </c>
      <c r="BF56" s="288">
        <v>10248</v>
      </c>
      <c r="BG56" s="288">
        <v>13422</v>
      </c>
      <c r="BH56" s="288">
        <v>10969</v>
      </c>
      <c r="BI56" s="288">
        <v>13306</v>
      </c>
      <c r="BJ56" s="288">
        <v>8289</v>
      </c>
      <c r="BK56" s="288">
        <v>11379</v>
      </c>
      <c r="BL56" s="288">
        <v>8097</v>
      </c>
      <c r="BM56" s="240">
        <f t="shared" si="46"/>
        <v>38995</v>
      </c>
      <c r="BN56" s="288">
        <v>7926</v>
      </c>
      <c r="BO56" s="288">
        <v>5674</v>
      </c>
      <c r="BP56" s="288">
        <v>7694</v>
      </c>
      <c r="BQ56" s="288">
        <v>4460</v>
      </c>
      <c r="BR56" s="288">
        <v>13241</v>
      </c>
      <c r="BS56" s="240">
        <f t="shared" si="47"/>
        <v>87422</v>
      </c>
      <c r="BT56" s="288">
        <v>5475</v>
      </c>
      <c r="BU56" s="288">
        <v>10631</v>
      </c>
      <c r="BV56" s="288">
        <v>4034</v>
      </c>
      <c r="BW56" s="288">
        <v>2075</v>
      </c>
      <c r="BX56" s="288">
        <v>7707</v>
      </c>
      <c r="BY56" s="288">
        <v>17514</v>
      </c>
      <c r="BZ56" s="288">
        <v>6228</v>
      </c>
      <c r="CA56" s="288">
        <v>5599</v>
      </c>
      <c r="CB56" s="288">
        <v>10316</v>
      </c>
      <c r="CC56" s="288">
        <v>5873</v>
      </c>
      <c r="CD56" s="288">
        <v>6317</v>
      </c>
      <c r="CE56" s="288">
        <v>5653</v>
      </c>
      <c r="CF56" s="240">
        <f t="shared" si="48"/>
        <v>82196</v>
      </c>
      <c r="CG56" s="288">
        <v>2671</v>
      </c>
      <c r="CH56" s="288">
        <v>5680</v>
      </c>
      <c r="CI56" s="288">
        <v>5271</v>
      </c>
      <c r="CJ56" s="288">
        <v>9516</v>
      </c>
      <c r="CK56" s="288">
        <v>13877</v>
      </c>
      <c r="CL56" s="288">
        <v>3832</v>
      </c>
      <c r="CM56" s="288">
        <v>14813</v>
      </c>
      <c r="CN56" s="288">
        <v>3571</v>
      </c>
      <c r="CO56" s="288">
        <v>1274</v>
      </c>
      <c r="CP56" s="288">
        <v>3763</v>
      </c>
      <c r="CQ56" s="288">
        <v>7708</v>
      </c>
      <c r="CR56" s="288">
        <v>6514</v>
      </c>
      <c r="CS56" s="288">
        <v>3706</v>
      </c>
      <c r="CT56" s="240">
        <f t="shared" si="49"/>
        <v>47112</v>
      </c>
      <c r="CU56" s="288">
        <v>13857</v>
      </c>
      <c r="CV56" s="288">
        <v>11153</v>
      </c>
      <c r="CW56" s="288">
        <v>4691</v>
      </c>
      <c r="CX56" s="288">
        <v>7574</v>
      </c>
      <c r="CY56" s="288">
        <v>9837</v>
      </c>
      <c r="CZ56" s="240">
        <f t="shared" si="50"/>
        <v>68772</v>
      </c>
      <c r="DA56" s="288">
        <v>2546</v>
      </c>
      <c r="DB56" s="288">
        <v>1967</v>
      </c>
      <c r="DC56" s="288">
        <v>16777</v>
      </c>
      <c r="DD56" s="288">
        <v>23116</v>
      </c>
      <c r="DE56" s="288">
        <v>17387</v>
      </c>
      <c r="DF56" s="288">
        <v>6979</v>
      </c>
      <c r="DG56" s="240">
        <f t="shared" si="51"/>
        <v>733695</v>
      </c>
      <c r="DH56" s="240">
        <f t="shared" si="52"/>
        <v>8722</v>
      </c>
      <c r="DI56" s="288">
        <v>3878</v>
      </c>
      <c r="DJ56" s="288">
        <v>4256</v>
      </c>
      <c r="DK56" s="288">
        <v>588</v>
      </c>
      <c r="DL56" s="392">
        <f t="shared" si="53"/>
        <v>4628</v>
      </c>
      <c r="DM56" s="288">
        <v>4361</v>
      </c>
      <c r="DN56" s="288">
        <v>267</v>
      </c>
      <c r="DO56" s="240">
        <f t="shared" si="54"/>
        <v>747045</v>
      </c>
      <c r="DP56" s="25"/>
      <c r="DQ56" s="25"/>
      <c r="DR56" s="25"/>
      <c r="DS56" s="25"/>
      <c r="DT56" s="25"/>
      <c r="DU56" s="25"/>
      <c r="DV56" s="25"/>
      <c r="DW56" s="25"/>
      <c r="DX56" s="25"/>
      <c r="DY56" s="25"/>
      <c r="DZ56" s="25"/>
      <c r="EA56" s="25"/>
      <c r="EB56" s="25"/>
      <c r="EC56" s="25"/>
      <c r="ED56" s="25"/>
      <c r="EE56" s="25"/>
      <c r="EF56" s="25"/>
      <c r="EG56" s="25"/>
      <c r="EH56" s="25"/>
      <c r="EI56" s="25"/>
      <c r="EJ56" s="25"/>
    </row>
    <row r="57" spans="1:140" s="4" customFormat="1" ht="16.5" customHeight="1" x14ac:dyDescent="0.15">
      <c r="A57" s="58" t="s">
        <v>48</v>
      </c>
      <c r="B57" s="240">
        <f t="shared" si="38"/>
        <v>3965896</v>
      </c>
      <c r="C57" s="288">
        <f>SUM(C46:C56)</f>
        <v>327851</v>
      </c>
      <c r="D57" s="288">
        <f t="shared" ref="D57:N57" si="55">SUM(D46:D56)</f>
        <v>159201</v>
      </c>
      <c r="E57" s="288">
        <f t="shared" si="55"/>
        <v>161582</v>
      </c>
      <c r="F57" s="288">
        <f t="shared" si="55"/>
        <v>70146</v>
      </c>
      <c r="G57" s="288">
        <f t="shared" si="55"/>
        <v>253550</v>
      </c>
      <c r="H57" s="288">
        <f t="shared" si="55"/>
        <v>628708</v>
      </c>
      <c r="I57" s="288">
        <f t="shared" si="55"/>
        <v>371954</v>
      </c>
      <c r="J57" s="288">
        <f t="shared" si="55"/>
        <v>111871</v>
      </c>
      <c r="K57" s="288">
        <f t="shared" si="55"/>
        <v>325711</v>
      </c>
      <c r="L57" s="288">
        <f t="shared" si="55"/>
        <v>919941</v>
      </c>
      <c r="M57" s="288">
        <f t="shared" si="55"/>
        <v>216330</v>
      </c>
      <c r="N57" s="288">
        <f t="shared" si="55"/>
        <v>419051</v>
      </c>
      <c r="O57" s="240">
        <f t="shared" si="39"/>
        <v>1355462</v>
      </c>
      <c r="P57" s="288">
        <f t="shared" ref="P57:W57" si="56">SUM(P46:P56)</f>
        <v>257607</v>
      </c>
      <c r="Q57" s="288">
        <f t="shared" si="56"/>
        <v>267802</v>
      </c>
      <c r="R57" s="288">
        <f t="shared" si="56"/>
        <v>125417</v>
      </c>
      <c r="S57" s="288">
        <f t="shared" si="56"/>
        <v>95779</v>
      </c>
      <c r="T57" s="288">
        <f t="shared" si="56"/>
        <v>114041</v>
      </c>
      <c r="U57" s="288">
        <f t="shared" si="56"/>
        <v>265456</v>
      </c>
      <c r="V57" s="288">
        <f t="shared" si="56"/>
        <v>160856</v>
      </c>
      <c r="W57" s="288">
        <f t="shared" si="56"/>
        <v>68504</v>
      </c>
      <c r="X57" s="240">
        <f t="shared" si="40"/>
        <v>1653771</v>
      </c>
      <c r="Y57" s="288">
        <f t="shared" ref="Y57:AB57" si="57">SUM(Y46:Y56)</f>
        <v>290642</v>
      </c>
      <c r="Z57" s="288">
        <f t="shared" si="57"/>
        <v>448395</v>
      </c>
      <c r="AA57" s="288">
        <f t="shared" si="57"/>
        <v>540943</v>
      </c>
      <c r="AB57" s="288">
        <f t="shared" si="57"/>
        <v>373791</v>
      </c>
      <c r="AC57" s="240">
        <f t="shared" si="41"/>
        <v>1243857</v>
      </c>
      <c r="AD57" s="288">
        <f t="shared" ref="AD57:AI57" si="58">SUM(AD46:AD56)</f>
        <v>143573</v>
      </c>
      <c r="AE57" s="288">
        <f t="shared" si="58"/>
        <v>208991</v>
      </c>
      <c r="AF57" s="288">
        <f t="shared" si="58"/>
        <v>104010</v>
      </c>
      <c r="AG57" s="288">
        <f t="shared" si="58"/>
        <v>294900</v>
      </c>
      <c r="AH57" s="288">
        <f t="shared" si="58"/>
        <v>157970</v>
      </c>
      <c r="AI57" s="288">
        <f t="shared" si="58"/>
        <v>334413</v>
      </c>
      <c r="AJ57" s="240">
        <f t="shared" si="42"/>
        <v>169794</v>
      </c>
      <c r="AK57" s="288">
        <f t="shared" ref="AK57:AL57" si="59">SUM(AK46:AK56)</f>
        <v>78072</v>
      </c>
      <c r="AL57" s="288">
        <f t="shared" si="59"/>
        <v>91722</v>
      </c>
      <c r="AM57" s="240">
        <f t="shared" si="43"/>
        <v>2701861</v>
      </c>
      <c r="AN57" s="288">
        <f t="shared" ref="AN57:AW57" si="60">SUM(AN46:AN56)</f>
        <v>129616</v>
      </c>
      <c r="AO57" s="288">
        <f t="shared" si="60"/>
        <v>151217</v>
      </c>
      <c r="AP57" s="288">
        <f t="shared" si="60"/>
        <v>271442</v>
      </c>
      <c r="AQ57" s="288">
        <f t="shared" si="60"/>
        <v>81413</v>
      </c>
      <c r="AR57" s="288">
        <f t="shared" si="60"/>
        <v>355224</v>
      </c>
      <c r="AS57" s="288">
        <f t="shared" si="60"/>
        <v>88484</v>
      </c>
      <c r="AT57" s="288">
        <f t="shared" si="60"/>
        <v>510753</v>
      </c>
      <c r="AU57" s="288">
        <f t="shared" si="60"/>
        <v>561964</v>
      </c>
      <c r="AV57" s="288">
        <f t="shared" si="60"/>
        <v>377047</v>
      </c>
      <c r="AW57" s="288">
        <f t="shared" si="60"/>
        <v>174701</v>
      </c>
      <c r="AX57" s="240">
        <f t="shared" si="44"/>
        <v>2900997</v>
      </c>
      <c r="AY57" s="288">
        <f t="shared" ref="AY57:BC57" si="61">SUM(AY46:AY56)</f>
        <v>255982</v>
      </c>
      <c r="AZ57" s="288">
        <f t="shared" si="61"/>
        <v>1256536</v>
      </c>
      <c r="BA57" s="288">
        <f t="shared" si="61"/>
        <v>406642</v>
      </c>
      <c r="BB57" s="288">
        <f t="shared" si="61"/>
        <v>707368</v>
      </c>
      <c r="BC57" s="288">
        <f t="shared" si="61"/>
        <v>274469</v>
      </c>
      <c r="BD57" s="240">
        <f t="shared" si="45"/>
        <v>5981686</v>
      </c>
      <c r="BE57" s="288">
        <f t="shared" ref="BE57:BL57" si="62">SUM(BE46:BE56)</f>
        <v>1007554</v>
      </c>
      <c r="BF57" s="288">
        <f t="shared" si="62"/>
        <v>701366</v>
      </c>
      <c r="BG57" s="288">
        <f t="shared" si="62"/>
        <v>712587</v>
      </c>
      <c r="BH57" s="288">
        <f t="shared" si="62"/>
        <v>644744</v>
      </c>
      <c r="BI57" s="288">
        <f t="shared" si="62"/>
        <v>781292</v>
      </c>
      <c r="BJ57" s="288">
        <f t="shared" si="62"/>
        <v>824416</v>
      </c>
      <c r="BK57" s="288">
        <f t="shared" si="62"/>
        <v>689785</v>
      </c>
      <c r="BL57" s="288">
        <f t="shared" si="62"/>
        <v>619942</v>
      </c>
      <c r="BM57" s="240">
        <f t="shared" si="46"/>
        <v>1599490</v>
      </c>
      <c r="BN57" s="288">
        <f t="shared" ref="BN57:BR57" si="63">SUM(BN46:BN56)</f>
        <v>333888</v>
      </c>
      <c r="BO57" s="288">
        <f t="shared" si="63"/>
        <v>289097</v>
      </c>
      <c r="BP57" s="288">
        <f t="shared" si="63"/>
        <v>239720</v>
      </c>
      <c r="BQ57" s="288">
        <f t="shared" si="63"/>
        <v>132963</v>
      </c>
      <c r="BR57" s="288">
        <f t="shared" si="63"/>
        <v>603822</v>
      </c>
      <c r="BS57" s="240">
        <f t="shared" si="47"/>
        <v>2923773</v>
      </c>
      <c r="BT57" s="288">
        <f t="shared" ref="BT57:CE57" si="64">SUM(BT46:BT56)</f>
        <v>169281</v>
      </c>
      <c r="BU57" s="288">
        <f t="shared" si="64"/>
        <v>314651</v>
      </c>
      <c r="BV57" s="288">
        <f t="shared" si="64"/>
        <v>115712</v>
      </c>
      <c r="BW57" s="288">
        <f t="shared" si="64"/>
        <v>55336</v>
      </c>
      <c r="BX57" s="288">
        <f t="shared" si="64"/>
        <v>197880</v>
      </c>
      <c r="BY57" s="288">
        <f t="shared" si="64"/>
        <v>805997</v>
      </c>
      <c r="BZ57" s="288">
        <f t="shared" si="64"/>
        <v>204584</v>
      </c>
      <c r="CA57" s="288">
        <f t="shared" si="64"/>
        <v>157773</v>
      </c>
      <c r="CB57" s="288">
        <f t="shared" si="64"/>
        <v>330825</v>
      </c>
      <c r="CC57" s="288">
        <f t="shared" si="64"/>
        <v>183244</v>
      </c>
      <c r="CD57" s="288">
        <f t="shared" si="64"/>
        <v>212775</v>
      </c>
      <c r="CE57" s="288">
        <f t="shared" si="64"/>
        <v>175715</v>
      </c>
      <c r="CF57" s="240">
        <f t="shared" si="48"/>
        <v>2926281</v>
      </c>
      <c r="CG57" s="288">
        <f t="shared" ref="CG57:CS57" si="65">SUM(CG46:CG56)</f>
        <v>74920</v>
      </c>
      <c r="CH57" s="288">
        <f t="shared" si="65"/>
        <v>182689</v>
      </c>
      <c r="CI57" s="288">
        <f t="shared" si="65"/>
        <v>138688</v>
      </c>
      <c r="CJ57" s="288">
        <f t="shared" si="65"/>
        <v>363188</v>
      </c>
      <c r="CK57" s="288">
        <f t="shared" si="65"/>
        <v>707010</v>
      </c>
      <c r="CL57" s="288">
        <f t="shared" si="65"/>
        <v>93773</v>
      </c>
      <c r="CM57" s="288">
        <f t="shared" si="65"/>
        <v>581879</v>
      </c>
      <c r="CN57" s="288">
        <f t="shared" si="65"/>
        <v>84916</v>
      </c>
      <c r="CO57" s="288">
        <f t="shared" si="65"/>
        <v>38330</v>
      </c>
      <c r="CP57" s="288">
        <f t="shared" si="65"/>
        <v>111369</v>
      </c>
      <c r="CQ57" s="288">
        <f t="shared" si="65"/>
        <v>230429</v>
      </c>
      <c r="CR57" s="288">
        <f t="shared" si="65"/>
        <v>189494</v>
      </c>
      <c r="CS57" s="288">
        <f t="shared" si="65"/>
        <v>129596</v>
      </c>
      <c r="CT57" s="240">
        <f t="shared" si="49"/>
        <v>1886543</v>
      </c>
      <c r="CU57" s="288">
        <f t="shared" ref="CU57:CY57" si="66">SUM(CU46:CU56)</f>
        <v>718588</v>
      </c>
      <c r="CV57" s="288">
        <f t="shared" si="66"/>
        <v>401053</v>
      </c>
      <c r="CW57" s="288">
        <f t="shared" si="66"/>
        <v>151063</v>
      </c>
      <c r="CX57" s="288">
        <f t="shared" si="66"/>
        <v>274802</v>
      </c>
      <c r="CY57" s="288">
        <f t="shared" si="66"/>
        <v>341037</v>
      </c>
      <c r="CZ57" s="240">
        <f t="shared" si="50"/>
        <v>2450799</v>
      </c>
      <c r="DA57" s="288">
        <f t="shared" ref="DA57:DF57" si="67">SUM(DA46:DA56)</f>
        <v>80434</v>
      </c>
      <c r="DB57" s="288">
        <f t="shared" si="67"/>
        <v>68834</v>
      </c>
      <c r="DC57" s="288">
        <f t="shared" si="67"/>
        <v>521131</v>
      </c>
      <c r="DD57" s="288">
        <f t="shared" si="67"/>
        <v>984413</v>
      </c>
      <c r="DE57" s="288">
        <f t="shared" si="67"/>
        <v>525909</v>
      </c>
      <c r="DF57" s="288">
        <f t="shared" si="67"/>
        <v>270078</v>
      </c>
      <c r="DG57" s="240">
        <f t="shared" si="51"/>
        <v>31760210</v>
      </c>
      <c r="DH57" s="240">
        <f t="shared" si="52"/>
        <v>470518</v>
      </c>
      <c r="DI57" s="288">
        <f t="shared" ref="DI57:DK57" si="68">SUM(DI46:DI56)</f>
        <v>169479</v>
      </c>
      <c r="DJ57" s="288">
        <f t="shared" si="68"/>
        <v>159277</v>
      </c>
      <c r="DK57" s="288">
        <f t="shared" si="68"/>
        <v>141762</v>
      </c>
      <c r="DL57" s="392">
        <f t="shared" si="53"/>
        <v>553815</v>
      </c>
      <c r="DM57" s="288">
        <f t="shared" ref="DM57:DN57" si="69">SUM(DM46:DM56)</f>
        <v>411145</v>
      </c>
      <c r="DN57" s="288">
        <f t="shared" si="69"/>
        <v>142670</v>
      </c>
      <c r="DO57" s="240">
        <f t="shared" si="54"/>
        <v>32784543</v>
      </c>
      <c r="DP57" s="25"/>
      <c r="DQ57" s="25"/>
      <c r="DR57" s="25"/>
      <c r="DS57" s="25"/>
      <c r="DT57" s="25"/>
      <c r="DU57" s="25"/>
      <c r="DV57" s="25"/>
      <c r="DW57" s="25"/>
      <c r="DX57" s="25"/>
      <c r="DY57" s="25"/>
      <c r="DZ57" s="25"/>
      <c r="EA57" s="25"/>
      <c r="EB57" s="25"/>
      <c r="EC57" s="25"/>
      <c r="ED57" s="25"/>
      <c r="EE57" s="25"/>
      <c r="EF57" s="25"/>
      <c r="EG57" s="25"/>
      <c r="EH57" s="25"/>
      <c r="EI57" s="25"/>
      <c r="EJ57" s="25"/>
    </row>
    <row r="58" spans="1:140" s="4" customFormat="1" ht="16.5" customHeight="1" x14ac:dyDescent="0.15">
      <c r="A58" s="55" t="s">
        <v>22</v>
      </c>
      <c r="B58" s="240">
        <f t="shared" si="38"/>
        <v>269207</v>
      </c>
      <c r="C58" s="288">
        <v>24299</v>
      </c>
      <c r="D58" s="288">
        <v>8574</v>
      </c>
      <c r="E58" s="288">
        <v>9299</v>
      </c>
      <c r="F58" s="288">
        <v>3283</v>
      </c>
      <c r="G58" s="288">
        <v>16474</v>
      </c>
      <c r="H58" s="288">
        <v>42655</v>
      </c>
      <c r="I58" s="288">
        <v>25413</v>
      </c>
      <c r="J58" s="288">
        <v>6392</v>
      </c>
      <c r="K58" s="288">
        <v>19876</v>
      </c>
      <c r="L58" s="288">
        <v>68613</v>
      </c>
      <c r="M58" s="288">
        <v>13751</v>
      </c>
      <c r="N58" s="288">
        <v>30578</v>
      </c>
      <c r="O58" s="240">
        <f t="shared" si="39"/>
        <v>80255</v>
      </c>
      <c r="P58" s="288">
        <v>15571</v>
      </c>
      <c r="Q58" s="288">
        <v>17468</v>
      </c>
      <c r="R58" s="288">
        <v>7154</v>
      </c>
      <c r="S58" s="288">
        <v>4744</v>
      </c>
      <c r="T58" s="288">
        <v>6473</v>
      </c>
      <c r="U58" s="288">
        <v>15186</v>
      </c>
      <c r="V58" s="288">
        <v>9338</v>
      </c>
      <c r="W58" s="288">
        <v>4321</v>
      </c>
      <c r="X58" s="240">
        <f t="shared" si="40"/>
        <v>99815</v>
      </c>
      <c r="Y58" s="288">
        <v>16377</v>
      </c>
      <c r="Z58" s="288">
        <v>25481</v>
      </c>
      <c r="AA58" s="288">
        <v>36444</v>
      </c>
      <c r="AB58" s="288">
        <v>21513</v>
      </c>
      <c r="AC58" s="240">
        <f t="shared" si="41"/>
        <v>78795</v>
      </c>
      <c r="AD58" s="288">
        <v>8138</v>
      </c>
      <c r="AE58" s="288">
        <v>14024</v>
      </c>
      <c r="AF58" s="288">
        <v>5664</v>
      </c>
      <c r="AG58" s="288">
        <v>18406</v>
      </c>
      <c r="AH58" s="288">
        <v>9040</v>
      </c>
      <c r="AI58" s="288">
        <v>23523</v>
      </c>
      <c r="AJ58" s="240">
        <f t="shared" si="42"/>
        <v>9957</v>
      </c>
      <c r="AK58" s="288">
        <v>4961</v>
      </c>
      <c r="AL58" s="288">
        <v>4996</v>
      </c>
      <c r="AM58" s="240">
        <f t="shared" si="43"/>
        <v>168223</v>
      </c>
      <c r="AN58" s="288">
        <v>8015</v>
      </c>
      <c r="AO58" s="288">
        <v>9988</v>
      </c>
      <c r="AP58" s="288">
        <v>17593</v>
      </c>
      <c r="AQ58" s="288">
        <v>4488</v>
      </c>
      <c r="AR58" s="288">
        <v>21941</v>
      </c>
      <c r="AS58" s="288">
        <v>4897</v>
      </c>
      <c r="AT58" s="288">
        <v>31432</v>
      </c>
      <c r="AU58" s="288">
        <v>36216</v>
      </c>
      <c r="AV58" s="288">
        <v>24097</v>
      </c>
      <c r="AW58" s="288">
        <v>9556</v>
      </c>
      <c r="AX58" s="240">
        <f t="shared" si="44"/>
        <v>200184</v>
      </c>
      <c r="AY58" s="288">
        <v>16432</v>
      </c>
      <c r="AZ58" s="288">
        <v>90650</v>
      </c>
      <c r="BA58" s="288">
        <v>29096</v>
      </c>
      <c r="BB58" s="288">
        <v>47177</v>
      </c>
      <c r="BC58" s="288">
        <v>16829</v>
      </c>
      <c r="BD58" s="240">
        <f t="shared" si="45"/>
        <v>473192</v>
      </c>
      <c r="BE58" s="288">
        <v>62481</v>
      </c>
      <c r="BF58" s="288">
        <v>54764</v>
      </c>
      <c r="BG58" s="288">
        <v>56085</v>
      </c>
      <c r="BH58" s="288">
        <v>51946</v>
      </c>
      <c r="BI58" s="288">
        <v>61985</v>
      </c>
      <c r="BJ58" s="288">
        <v>75158</v>
      </c>
      <c r="BK58" s="288">
        <v>55541</v>
      </c>
      <c r="BL58" s="288">
        <v>55232</v>
      </c>
      <c r="BM58" s="240">
        <f t="shared" si="46"/>
        <v>101075</v>
      </c>
      <c r="BN58" s="288">
        <v>19988</v>
      </c>
      <c r="BO58" s="288">
        <v>19433</v>
      </c>
      <c r="BP58" s="288">
        <v>13019</v>
      </c>
      <c r="BQ58" s="288">
        <v>7517</v>
      </c>
      <c r="BR58" s="288">
        <v>41118</v>
      </c>
      <c r="BS58" s="240">
        <f t="shared" si="47"/>
        <v>166769</v>
      </c>
      <c r="BT58" s="288">
        <v>8967</v>
      </c>
      <c r="BU58" s="288">
        <v>15877</v>
      </c>
      <c r="BV58" s="288">
        <v>5825</v>
      </c>
      <c r="BW58" s="288">
        <v>2464</v>
      </c>
      <c r="BX58" s="288">
        <v>9446</v>
      </c>
      <c r="BY58" s="288">
        <v>52177</v>
      </c>
      <c r="BZ58" s="288">
        <v>11335</v>
      </c>
      <c r="CA58" s="288">
        <v>9153</v>
      </c>
      <c r="CB58" s="288">
        <v>18547</v>
      </c>
      <c r="CC58" s="288">
        <v>10561</v>
      </c>
      <c r="CD58" s="288">
        <v>12343</v>
      </c>
      <c r="CE58" s="288">
        <v>10074</v>
      </c>
      <c r="CF58" s="240">
        <f t="shared" si="48"/>
        <v>179073</v>
      </c>
      <c r="CG58" s="288">
        <v>3801</v>
      </c>
      <c r="CH58" s="288">
        <v>10584</v>
      </c>
      <c r="CI58" s="288">
        <v>6990</v>
      </c>
      <c r="CJ58" s="288">
        <v>23149</v>
      </c>
      <c r="CK58" s="288">
        <v>47924</v>
      </c>
      <c r="CL58" s="288">
        <v>4835</v>
      </c>
      <c r="CM58" s="288">
        <v>37831</v>
      </c>
      <c r="CN58" s="288">
        <v>4013</v>
      </c>
      <c r="CO58" s="288">
        <v>1937</v>
      </c>
      <c r="CP58" s="288">
        <v>5709</v>
      </c>
      <c r="CQ58" s="288">
        <v>13524</v>
      </c>
      <c r="CR58" s="288">
        <v>10672</v>
      </c>
      <c r="CS58" s="288">
        <v>8104</v>
      </c>
      <c r="CT58" s="240">
        <f t="shared" si="49"/>
        <v>121735</v>
      </c>
      <c r="CU58" s="288">
        <v>50335</v>
      </c>
      <c r="CV58" s="288">
        <v>24630</v>
      </c>
      <c r="CW58" s="288">
        <v>9322</v>
      </c>
      <c r="CX58" s="288">
        <v>17739</v>
      </c>
      <c r="CY58" s="288">
        <v>19709</v>
      </c>
      <c r="CZ58" s="240">
        <f t="shared" si="50"/>
        <v>160553</v>
      </c>
      <c r="DA58" s="288">
        <v>4390</v>
      </c>
      <c r="DB58" s="288">
        <v>3798</v>
      </c>
      <c r="DC58" s="288">
        <v>33154</v>
      </c>
      <c r="DD58" s="288">
        <v>69958</v>
      </c>
      <c r="DE58" s="288">
        <v>30912</v>
      </c>
      <c r="DF58" s="288">
        <v>18341</v>
      </c>
      <c r="DG58" s="240">
        <f t="shared" si="51"/>
        <v>2108833</v>
      </c>
      <c r="DH58" s="240">
        <f t="shared" si="52"/>
        <v>39069</v>
      </c>
      <c r="DI58" s="288">
        <v>11234</v>
      </c>
      <c r="DJ58" s="288">
        <v>9689</v>
      </c>
      <c r="DK58" s="288">
        <v>18146</v>
      </c>
      <c r="DL58" s="392">
        <f t="shared" si="53"/>
        <v>63197</v>
      </c>
      <c r="DM58" s="288">
        <v>35110</v>
      </c>
      <c r="DN58" s="288">
        <v>28087</v>
      </c>
      <c r="DO58" s="240">
        <f t="shared" si="54"/>
        <v>2211099</v>
      </c>
      <c r="DP58" s="25"/>
      <c r="DQ58" s="25"/>
      <c r="DR58" s="25"/>
      <c r="DS58" s="25"/>
      <c r="DT58" s="25"/>
      <c r="DU58" s="25"/>
      <c r="DV58" s="25"/>
      <c r="DW58" s="25"/>
      <c r="DX58" s="25"/>
      <c r="DY58" s="25"/>
      <c r="DZ58" s="25"/>
      <c r="EA58" s="25"/>
      <c r="EB58" s="25"/>
      <c r="EC58" s="25"/>
      <c r="ED58" s="25"/>
      <c r="EE58" s="25"/>
      <c r="EF58" s="25"/>
      <c r="EG58" s="25"/>
      <c r="EH58" s="25"/>
      <c r="EI58" s="25"/>
      <c r="EJ58" s="25"/>
    </row>
    <row r="59" spans="1:140" s="4" customFormat="1" ht="16.5" customHeight="1" x14ac:dyDescent="0.15">
      <c r="A59" s="55" t="s">
        <v>23</v>
      </c>
      <c r="B59" s="240">
        <f t="shared" si="38"/>
        <v>575104</v>
      </c>
      <c r="C59" s="288">
        <v>51136</v>
      </c>
      <c r="D59" s="288">
        <v>19843</v>
      </c>
      <c r="E59" s="288">
        <v>21693</v>
      </c>
      <c r="F59" s="288">
        <v>7978</v>
      </c>
      <c r="G59" s="288">
        <v>37743</v>
      </c>
      <c r="H59" s="288">
        <v>94375</v>
      </c>
      <c r="I59" s="288">
        <v>55173</v>
      </c>
      <c r="J59" s="288">
        <v>15066</v>
      </c>
      <c r="K59" s="288">
        <v>43077</v>
      </c>
      <c r="L59" s="288">
        <v>136823</v>
      </c>
      <c r="M59" s="288">
        <v>29648</v>
      </c>
      <c r="N59" s="288">
        <v>62549</v>
      </c>
      <c r="O59" s="240">
        <f t="shared" si="39"/>
        <v>185202</v>
      </c>
      <c r="P59" s="288">
        <v>34000</v>
      </c>
      <c r="Q59" s="288">
        <v>39595</v>
      </c>
      <c r="R59" s="288">
        <v>17066</v>
      </c>
      <c r="S59" s="288">
        <v>11464</v>
      </c>
      <c r="T59" s="288">
        <v>15845</v>
      </c>
      <c r="U59" s="288">
        <v>35363</v>
      </c>
      <c r="V59" s="288">
        <v>22514</v>
      </c>
      <c r="W59" s="288">
        <v>9355</v>
      </c>
      <c r="X59" s="240">
        <f t="shared" si="40"/>
        <v>230657</v>
      </c>
      <c r="Y59" s="288">
        <v>39397</v>
      </c>
      <c r="Z59" s="288">
        <v>59663</v>
      </c>
      <c r="AA59" s="288">
        <v>81004</v>
      </c>
      <c r="AB59" s="288">
        <v>50593</v>
      </c>
      <c r="AC59" s="240">
        <f t="shared" si="41"/>
        <v>177279</v>
      </c>
      <c r="AD59" s="288">
        <v>18373</v>
      </c>
      <c r="AE59" s="288">
        <v>32223</v>
      </c>
      <c r="AF59" s="288">
        <v>12604</v>
      </c>
      <c r="AG59" s="288">
        <v>41294</v>
      </c>
      <c r="AH59" s="288">
        <v>21647</v>
      </c>
      <c r="AI59" s="288">
        <v>51138</v>
      </c>
      <c r="AJ59" s="240">
        <f t="shared" si="42"/>
        <v>21463</v>
      </c>
      <c r="AK59" s="288">
        <v>9979</v>
      </c>
      <c r="AL59" s="288">
        <v>11484</v>
      </c>
      <c r="AM59" s="240">
        <f t="shared" si="43"/>
        <v>368547</v>
      </c>
      <c r="AN59" s="288">
        <v>18006</v>
      </c>
      <c r="AO59" s="288">
        <v>22391</v>
      </c>
      <c r="AP59" s="288">
        <v>38553</v>
      </c>
      <c r="AQ59" s="288">
        <v>10257</v>
      </c>
      <c r="AR59" s="288">
        <v>48199</v>
      </c>
      <c r="AS59" s="288">
        <v>11887</v>
      </c>
      <c r="AT59" s="288">
        <v>68522</v>
      </c>
      <c r="AU59" s="288">
        <v>75613</v>
      </c>
      <c r="AV59" s="288">
        <v>52125</v>
      </c>
      <c r="AW59" s="288">
        <v>22994</v>
      </c>
      <c r="AX59" s="240">
        <f t="shared" si="44"/>
        <v>445666</v>
      </c>
      <c r="AY59" s="288">
        <v>39434</v>
      </c>
      <c r="AZ59" s="288">
        <v>194854</v>
      </c>
      <c r="BA59" s="288">
        <v>63543</v>
      </c>
      <c r="BB59" s="288">
        <v>108564</v>
      </c>
      <c r="BC59" s="288">
        <v>39271</v>
      </c>
      <c r="BD59" s="240">
        <f t="shared" si="45"/>
        <v>904260</v>
      </c>
      <c r="BE59" s="288">
        <v>106875</v>
      </c>
      <c r="BF59" s="288">
        <v>116189</v>
      </c>
      <c r="BG59" s="288">
        <v>115324</v>
      </c>
      <c r="BH59" s="288">
        <v>103791</v>
      </c>
      <c r="BI59" s="288">
        <v>114479</v>
      </c>
      <c r="BJ59" s="288">
        <v>138112</v>
      </c>
      <c r="BK59" s="288">
        <v>103701</v>
      </c>
      <c r="BL59" s="288">
        <v>105789</v>
      </c>
      <c r="BM59" s="240">
        <f t="shared" si="46"/>
        <v>228930</v>
      </c>
      <c r="BN59" s="288">
        <v>46366</v>
      </c>
      <c r="BO59" s="288">
        <v>44790</v>
      </c>
      <c r="BP59" s="288">
        <v>31536</v>
      </c>
      <c r="BQ59" s="288">
        <v>17685</v>
      </c>
      <c r="BR59" s="288">
        <v>88553</v>
      </c>
      <c r="BS59" s="240">
        <f t="shared" si="47"/>
        <v>383143</v>
      </c>
      <c r="BT59" s="288">
        <v>21766</v>
      </c>
      <c r="BU59" s="288">
        <v>39220</v>
      </c>
      <c r="BV59" s="288">
        <v>14183</v>
      </c>
      <c r="BW59" s="288">
        <v>6082</v>
      </c>
      <c r="BX59" s="288">
        <v>23290</v>
      </c>
      <c r="BY59" s="288">
        <v>111277</v>
      </c>
      <c r="BZ59" s="288">
        <v>26723</v>
      </c>
      <c r="CA59" s="288">
        <v>20813</v>
      </c>
      <c r="CB59" s="288">
        <v>42654</v>
      </c>
      <c r="CC59" s="288">
        <v>25935</v>
      </c>
      <c r="CD59" s="288">
        <v>28942</v>
      </c>
      <c r="CE59" s="288">
        <v>22258</v>
      </c>
      <c r="CF59" s="240">
        <f t="shared" si="48"/>
        <v>394259</v>
      </c>
      <c r="CG59" s="288">
        <v>9427</v>
      </c>
      <c r="CH59" s="288">
        <v>24387</v>
      </c>
      <c r="CI59" s="288">
        <v>16991</v>
      </c>
      <c r="CJ59" s="288">
        <v>49830</v>
      </c>
      <c r="CK59" s="288">
        <v>97266</v>
      </c>
      <c r="CL59" s="288">
        <v>11778</v>
      </c>
      <c r="CM59" s="288">
        <v>79681</v>
      </c>
      <c r="CN59" s="288">
        <v>9750</v>
      </c>
      <c r="CO59" s="288">
        <v>4706</v>
      </c>
      <c r="CP59" s="288">
        <v>13418</v>
      </c>
      <c r="CQ59" s="288">
        <v>31058</v>
      </c>
      <c r="CR59" s="288">
        <v>26077</v>
      </c>
      <c r="CS59" s="288">
        <v>19890</v>
      </c>
      <c r="CT59" s="240">
        <f t="shared" si="49"/>
        <v>279265</v>
      </c>
      <c r="CU59" s="288">
        <v>108467</v>
      </c>
      <c r="CV59" s="288">
        <v>60061</v>
      </c>
      <c r="CW59" s="288">
        <v>22473</v>
      </c>
      <c r="CX59" s="288">
        <v>40050</v>
      </c>
      <c r="CY59" s="288">
        <v>48214</v>
      </c>
      <c r="CZ59" s="240">
        <f t="shared" si="50"/>
        <v>333964</v>
      </c>
      <c r="DA59" s="288">
        <v>10508</v>
      </c>
      <c r="DB59" s="288">
        <v>9036</v>
      </c>
      <c r="DC59" s="288">
        <v>68415</v>
      </c>
      <c r="DD59" s="288">
        <v>138803</v>
      </c>
      <c r="DE59" s="288">
        <v>67920</v>
      </c>
      <c r="DF59" s="288">
        <v>39282</v>
      </c>
      <c r="DG59" s="240">
        <f t="shared" si="51"/>
        <v>4527739</v>
      </c>
      <c r="DH59" s="240">
        <f t="shared" si="52"/>
        <v>79912</v>
      </c>
      <c r="DI59" s="288">
        <v>25168</v>
      </c>
      <c r="DJ59" s="288">
        <v>21299</v>
      </c>
      <c r="DK59" s="288">
        <v>33445</v>
      </c>
      <c r="DL59" s="392">
        <f t="shared" si="53"/>
        <v>116246</v>
      </c>
      <c r="DM59" s="288">
        <v>72463</v>
      </c>
      <c r="DN59" s="288">
        <v>43783</v>
      </c>
      <c r="DO59" s="240">
        <f t="shared" si="54"/>
        <v>4723897</v>
      </c>
      <c r="DP59" s="25"/>
      <c r="DQ59" s="25"/>
      <c r="DR59" s="25"/>
      <c r="DS59" s="25"/>
      <c r="DT59" s="25"/>
      <c r="DU59" s="25"/>
      <c r="DV59" s="25"/>
      <c r="DW59" s="25"/>
      <c r="DX59" s="25"/>
      <c r="DY59" s="25"/>
      <c r="DZ59" s="25"/>
      <c r="EA59" s="25"/>
      <c r="EB59" s="25"/>
      <c r="EC59" s="25"/>
      <c r="ED59" s="25"/>
      <c r="EE59" s="25"/>
      <c r="EF59" s="25"/>
      <c r="EG59" s="25"/>
      <c r="EH59" s="25"/>
      <c r="EI59" s="25"/>
      <c r="EJ59" s="25"/>
    </row>
    <row r="60" spans="1:140" s="4" customFormat="1" ht="16.5" customHeight="1" x14ac:dyDescent="0.15">
      <c r="A60" s="55" t="s">
        <v>24</v>
      </c>
      <c r="B60" s="240">
        <f t="shared" si="38"/>
        <v>499395</v>
      </c>
      <c r="C60" s="288">
        <v>37402</v>
      </c>
      <c r="D60" s="288">
        <v>18040</v>
      </c>
      <c r="E60" s="288">
        <v>16375</v>
      </c>
      <c r="F60" s="288">
        <v>6932</v>
      </c>
      <c r="G60" s="288">
        <v>28752</v>
      </c>
      <c r="H60" s="288">
        <v>85078</v>
      </c>
      <c r="I60" s="288">
        <v>46884</v>
      </c>
      <c r="J60" s="288">
        <v>12431</v>
      </c>
      <c r="K60" s="288">
        <v>41730</v>
      </c>
      <c r="L60" s="288">
        <v>131960</v>
      </c>
      <c r="M60" s="288">
        <v>25870</v>
      </c>
      <c r="N60" s="288">
        <v>47941</v>
      </c>
      <c r="O60" s="240">
        <f t="shared" si="39"/>
        <v>163956</v>
      </c>
      <c r="P60" s="288">
        <v>35312</v>
      </c>
      <c r="Q60" s="288">
        <v>36078</v>
      </c>
      <c r="R60" s="288">
        <v>14045</v>
      </c>
      <c r="S60" s="288">
        <v>10223</v>
      </c>
      <c r="T60" s="288">
        <v>12703</v>
      </c>
      <c r="U60" s="288">
        <v>28546</v>
      </c>
      <c r="V60" s="288">
        <v>17264</v>
      </c>
      <c r="W60" s="288">
        <v>9785</v>
      </c>
      <c r="X60" s="240">
        <f t="shared" si="40"/>
        <v>204536</v>
      </c>
      <c r="Y60" s="288">
        <v>32597</v>
      </c>
      <c r="Z60" s="288">
        <v>54770</v>
      </c>
      <c r="AA60" s="288">
        <v>75215</v>
      </c>
      <c r="AB60" s="288">
        <v>41954</v>
      </c>
      <c r="AC60" s="240">
        <f t="shared" si="41"/>
        <v>146872</v>
      </c>
      <c r="AD60" s="288">
        <v>15215</v>
      </c>
      <c r="AE60" s="288">
        <v>23956</v>
      </c>
      <c r="AF60" s="288">
        <v>10880</v>
      </c>
      <c r="AG60" s="288">
        <v>37557</v>
      </c>
      <c r="AH60" s="288">
        <v>17231</v>
      </c>
      <c r="AI60" s="288">
        <v>42033</v>
      </c>
      <c r="AJ60" s="240">
        <f t="shared" si="42"/>
        <v>17602</v>
      </c>
      <c r="AK60" s="288">
        <v>6974</v>
      </c>
      <c r="AL60" s="288">
        <v>10628</v>
      </c>
      <c r="AM60" s="240">
        <f t="shared" si="43"/>
        <v>337998</v>
      </c>
      <c r="AN60" s="288">
        <v>15096</v>
      </c>
      <c r="AO60" s="288">
        <v>19866</v>
      </c>
      <c r="AP60" s="288">
        <v>37317</v>
      </c>
      <c r="AQ60" s="288">
        <v>8913</v>
      </c>
      <c r="AR60" s="288">
        <v>50531</v>
      </c>
      <c r="AS60" s="288">
        <v>10303</v>
      </c>
      <c r="AT60" s="288">
        <v>60198</v>
      </c>
      <c r="AU60" s="288">
        <v>72374</v>
      </c>
      <c r="AV60" s="288">
        <v>43589</v>
      </c>
      <c r="AW60" s="288">
        <v>19811</v>
      </c>
      <c r="AX60" s="240">
        <f t="shared" si="44"/>
        <v>388481</v>
      </c>
      <c r="AY60" s="288">
        <v>31001</v>
      </c>
      <c r="AZ60" s="288">
        <v>178279</v>
      </c>
      <c r="BA60" s="288">
        <v>50350</v>
      </c>
      <c r="BB60" s="288">
        <v>91236</v>
      </c>
      <c r="BC60" s="288">
        <v>37615</v>
      </c>
      <c r="BD60" s="240">
        <f t="shared" si="45"/>
        <v>790679</v>
      </c>
      <c r="BE60" s="288">
        <v>129345</v>
      </c>
      <c r="BF60" s="288">
        <v>93170</v>
      </c>
      <c r="BG60" s="288">
        <v>91164</v>
      </c>
      <c r="BH60" s="288">
        <v>88452</v>
      </c>
      <c r="BI60" s="288">
        <v>100599</v>
      </c>
      <c r="BJ60" s="288">
        <v>110811</v>
      </c>
      <c r="BK60" s="288">
        <v>94125</v>
      </c>
      <c r="BL60" s="288">
        <v>83013</v>
      </c>
      <c r="BM60" s="240">
        <f t="shared" si="46"/>
        <v>197929</v>
      </c>
      <c r="BN60" s="288">
        <v>44666</v>
      </c>
      <c r="BO60" s="288">
        <v>33699</v>
      </c>
      <c r="BP60" s="288">
        <v>25756</v>
      </c>
      <c r="BQ60" s="288">
        <v>14876</v>
      </c>
      <c r="BR60" s="288">
        <v>78932</v>
      </c>
      <c r="BS60" s="240">
        <f t="shared" si="47"/>
        <v>343667</v>
      </c>
      <c r="BT60" s="288">
        <v>18395</v>
      </c>
      <c r="BU60" s="288">
        <v>34232</v>
      </c>
      <c r="BV60" s="288">
        <v>13402</v>
      </c>
      <c r="BW60" s="288">
        <v>5224</v>
      </c>
      <c r="BX60" s="288">
        <v>19530</v>
      </c>
      <c r="BY60" s="288">
        <v>106200</v>
      </c>
      <c r="BZ60" s="288">
        <v>20592</v>
      </c>
      <c r="CA60" s="288">
        <v>17053</v>
      </c>
      <c r="CB60" s="288">
        <v>36794</v>
      </c>
      <c r="CC60" s="288">
        <v>21078</v>
      </c>
      <c r="CD60" s="288">
        <v>29885</v>
      </c>
      <c r="CE60" s="288">
        <v>21282</v>
      </c>
      <c r="CF60" s="240">
        <f t="shared" si="48"/>
        <v>356706</v>
      </c>
      <c r="CG60" s="288">
        <v>7506</v>
      </c>
      <c r="CH60" s="288">
        <v>19457</v>
      </c>
      <c r="CI60" s="288">
        <v>15077</v>
      </c>
      <c r="CJ60" s="288">
        <v>41877</v>
      </c>
      <c r="CK60" s="288">
        <v>100383</v>
      </c>
      <c r="CL60" s="288">
        <v>9280</v>
      </c>
      <c r="CM60" s="288">
        <v>76903</v>
      </c>
      <c r="CN60" s="288">
        <v>7758</v>
      </c>
      <c r="CO60" s="288">
        <v>4227</v>
      </c>
      <c r="CP60" s="288">
        <v>13528</v>
      </c>
      <c r="CQ60" s="288">
        <v>24925</v>
      </c>
      <c r="CR60" s="288">
        <v>21183</v>
      </c>
      <c r="CS60" s="288">
        <v>14602</v>
      </c>
      <c r="CT60" s="240">
        <f t="shared" si="49"/>
        <v>240523</v>
      </c>
      <c r="CU60" s="288">
        <v>94831</v>
      </c>
      <c r="CV60" s="288">
        <v>55536</v>
      </c>
      <c r="CW60" s="288">
        <v>18555</v>
      </c>
      <c r="CX60" s="288">
        <v>34688</v>
      </c>
      <c r="CY60" s="288">
        <v>36913</v>
      </c>
      <c r="CZ60" s="240">
        <f t="shared" si="50"/>
        <v>284009</v>
      </c>
      <c r="DA60" s="288">
        <v>8245</v>
      </c>
      <c r="DB60" s="288">
        <v>6958</v>
      </c>
      <c r="DC60" s="288">
        <v>58341</v>
      </c>
      <c r="DD60" s="288">
        <v>122683</v>
      </c>
      <c r="DE60" s="288">
        <v>57208</v>
      </c>
      <c r="DF60" s="288">
        <v>30574</v>
      </c>
      <c r="DG60" s="240">
        <f t="shared" si="51"/>
        <v>3972353</v>
      </c>
      <c r="DH60" s="240">
        <f t="shared" si="52"/>
        <v>63733</v>
      </c>
      <c r="DI60" s="288">
        <v>21726</v>
      </c>
      <c r="DJ60" s="288">
        <v>18579</v>
      </c>
      <c r="DK60" s="288">
        <v>23428</v>
      </c>
      <c r="DL60" s="392">
        <f t="shared" si="53"/>
        <v>77658</v>
      </c>
      <c r="DM60" s="288">
        <v>57084</v>
      </c>
      <c r="DN60" s="288">
        <v>20574</v>
      </c>
      <c r="DO60" s="240">
        <f t="shared" si="54"/>
        <v>4113744</v>
      </c>
      <c r="DP60" s="25"/>
      <c r="DQ60" s="25"/>
      <c r="DR60" s="25"/>
      <c r="DS60" s="25"/>
      <c r="DT60" s="25"/>
      <c r="DU60" s="25"/>
      <c r="DV60" s="25"/>
      <c r="DW60" s="25"/>
      <c r="DX60" s="25"/>
      <c r="DY60" s="25"/>
      <c r="DZ60" s="25"/>
      <c r="EA60" s="25"/>
      <c r="EB60" s="25"/>
      <c r="EC60" s="25"/>
      <c r="ED60" s="25"/>
      <c r="EE60" s="25"/>
      <c r="EF60" s="25"/>
      <c r="EG60" s="25"/>
      <c r="EH60" s="25"/>
      <c r="EI60" s="25"/>
      <c r="EJ60" s="25"/>
    </row>
    <row r="61" spans="1:140" s="4" customFormat="1" ht="16.5" customHeight="1" x14ac:dyDescent="0.15">
      <c r="A61" s="55" t="s">
        <v>25</v>
      </c>
      <c r="B61" s="240">
        <f t="shared" si="38"/>
        <v>1943936</v>
      </c>
      <c r="C61" s="288">
        <v>163800</v>
      </c>
      <c r="D61" s="288">
        <v>73758</v>
      </c>
      <c r="E61" s="288">
        <v>77559</v>
      </c>
      <c r="F61" s="288">
        <v>33957</v>
      </c>
      <c r="G61" s="288">
        <v>121514</v>
      </c>
      <c r="H61" s="288">
        <v>306521</v>
      </c>
      <c r="I61" s="288">
        <v>173837</v>
      </c>
      <c r="J61" s="288">
        <v>53592</v>
      </c>
      <c r="K61" s="288">
        <v>159649</v>
      </c>
      <c r="L61" s="288">
        <v>454843</v>
      </c>
      <c r="M61" s="288">
        <v>107425</v>
      </c>
      <c r="N61" s="288">
        <v>217481</v>
      </c>
      <c r="O61" s="240">
        <f t="shared" si="39"/>
        <v>647540</v>
      </c>
      <c r="P61" s="288">
        <v>124631</v>
      </c>
      <c r="Q61" s="288">
        <v>129052</v>
      </c>
      <c r="R61" s="288">
        <v>60500</v>
      </c>
      <c r="S61" s="288">
        <v>43855</v>
      </c>
      <c r="T61" s="288">
        <v>55025</v>
      </c>
      <c r="U61" s="288">
        <v>124990</v>
      </c>
      <c r="V61" s="288">
        <v>76144</v>
      </c>
      <c r="W61" s="288">
        <v>33343</v>
      </c>
      <c r="X61" s="240">
        <f t="shared" si="40"/>
        <v>795904</v>
      </c>
      <c r="Y61" s="288">
        <v>135001</v>
      </c>
      <c r="Z61" s="288">
        <v>217144</v>
      </c>
      <c r="AA61" s="288">
        <v>266661</v>
      </c>
      <c r="AB61" s="288">
        <v>177098</v>
      </c>
      <c r="AC61" s="240">
        <f t="shared" si="41"/>
        <v>593396</v>
      </c>
      <c r="AD61" s="288">
        <v>68304</v>
      </c>
      <c r="AE61" s="288">
        <v>100874</v>
      </c>
      <c r="AF61" s="288">
        <v>48180</v>
      </c>
      <c r="AG61" s="288">
        <v>141535</v>
      </c>
      <c r="AH61" s="288">
        <v>74711</v>
      </c>
      <c r="AI61" s="288">
        <v>159792</v>
      </c>
      <c r="AJ61" s="240">
        <f t="shared" si="42"/>
        <v>83865</v>
      </c>
      <c r="AK61" s="288">
        <v>38759</v>
      </c>
      <c r="AL61" s="288">
        <v>45106</v>
      </c>
      <c r="AM61" s="240">
        <f t="shared" si="43"/>
        <v>1342018</v>
      </c>
      <c r="AN61" s="288">
        <v>63204</v>
      </c>
      <c r="AO61" s="288">
        <v>71256</v>
      </c>
      <c r="AP61" s="288">
        <v>132648</v>
      </c>
      <c r="AQ61" s="288">
        <v>39544</v>
      </c>
      <c r="AR61" s="288">
        <v>174933</v>
      </c>
      <c r="AS61" s="288">
        <v>43115</v>
      </c>
      <c r="AT61" s="288">
        <v>260428</v>
      </c>
      <c r="AU61" s="288">
        <v>283801</v>
      </c>
      <c r="AV61" s="288">
        <v>188869</v>
      </c>
      <c r="AW61" s="288">
        <v>84220</v>
      </c>
      <c r="AX61" s="240">
        <f t="shared" si="44"/>
        <v>1418494</v>
      </c>
      <c r="AY61" s="288">
        <v>122624</v>
      </c>
      <c r="AZ61" s="288">
        <v>613512</v>
      </c>
      <c r="BA61" s="288">
        <v>202000</v>
      </c>
      <c r="BB61" s="288">
        <v>347461</v>
      </c>
      <c r="BC61" s="288">
        <v>132897</v>
      </c>
      <c r="BD61" s="240">
        <f t="shared" si="45"/>
        <v>3066045</v>
      </c>
      <c r="BE61" s="288">
        <v>563488</v>
      </c>
      <c r="BF61" s="288">
        <v>347778</v>
      </c>
      <c r="BG61" s="288">
        <v>351491</v>
      </c>
      <c r="BH61" s="288">
        <v>319025</v>
      </c>
      <c r="BI61" s="288">
        <v>408038</v>
      </c>
      <c r="BJ61" s="288">
        <v>418837</v>
      </c>
      <c r="BK61" s="288">
        <v>352470</v>
      </c>
      <c r="BL61" s="288">
        <v>304918</v>
      </c>
      <c r="BM61" s="240">
        <f t="shared" si="46"/>
        <v>767700</v>
      </c>
      <c r="BN61" s="288">
        <v>158650</v>
      </c>
      <c r="BO61" s="288">
        <v>141211</v>
      </c>
      <c r="BP61" s="288">
        <v>115410</v>
      </c>
      <c r="BQ61" s="288">
        <v>61848</v>
      </c>
      <c r="BR61" s="288">
        <v>290581</v>
      </c>
      <c r="BS61" s="240">
        <f t="shared" si="47"/>
        <v>1405106</v>
      </c>
      <c r="BT61" s="288">
        <v>81213</v>
      </c>
      <c r="BU61" s="288">
        <v>145427</v>
      </c>
      <c r="BV61" s="288">
        <v>54027</v>
      </c>
      <c r="BW61" s="288">
        <v>26046</v>
      </c>
      <c r="BX61" s="288">
        <v>91999</v>
      </c>
      <c r="BY61" s="288">
        <v>402910</v>
      </c>
      <c r="BZ61" s="288">
        <v>98743</v>
      </c>
      <c r="CA61" s="288">
        <v>73048</v>
      </c>
      <c r="CB61" s="288">
        <v>161948</v>
      </c>
      <c r="CC61" s="288">
        <v>87184</v>
      </c>
      <c r="CD61" s="288">
        <v>99601</v>
      </c>
      <c r="CE61" s="288">
        <v>82960</v>
      </c>
      <c r="CF61" s="240">
        <f t="shared" si="48"/>
        <v>1407196</v>
      </c>
      <c r="CG61" s="288">
        <v>35856</v>
      </c>
      <c r="CH61" s="288">
        <v>84840</v>
      </c>
      <c r="CI61" s="288">
        <v>65343</v>
      </c>
      <c r="CJ61" s="288">
        <v>171754</v>
      </c>
      <c r="CK61" s="288">
        <v>362216</v>
      </c>
      <c r="CL61" s="288">
        <v>43707</v>
      </c>
      <c r="CM61" s="288">
        <v>276504</v>
      </c>
      <c r="CN61" s="288">
        <v>39283</v>
      </c>
      <c r="CO61" s="288">
        <v>18409</v>
      </c>
      <c r="CP61" s="288">
        <v>51860</v>
      </c>
      <c r="CQ61" s="288">
        <v>106296</v>
      </c>
      <c r="CR61" s="288">
        <v>89403</v>
      </c>
      <c r="CS61" s="288">
        <v>61725</v>
      </c>
      <c r="CT61" s="240">
        <f t="shared" si="49"/>
        <v>905339</v>
      </c>
      <c r="CU61" s="288">
        <v>356086</v>
      </c>
      <c r="CV61" s="288">
        <v>189163</v>
      </c>
      <c r="CW61" s="288">
        <v>71554</v>
      </c>
      <c r="CX61" s="288">
        <v>128591</v>
      </c>
      <c r="CY61" s="288">
        <v>159945</v>
      </c>
      <c r="CZ61" s="240">
        <f t="shared" si="50"/>
        <v>1177012</v>
      </c>
      <c r="DA61" s="288">
        <v>37669</v>
      </c>
      <c r="DB61" s="288">
        <v>33367</v>
      </c>
      <c r="DC61" s="288">
        <v>252608</v>
      </c>
      <c r="DD61" s="288">
        <v>478109</v>
      </c>
      <c r="DE61" s="288">
        <v>247146</v>
      </c>
      <c r="DF61" s="288">
        <v>128113</v>
      </c>
      <c r="DG61" s="240">
        <f t="shared" si="51"/>
        <v>15553551</v>
      </c>
      <c r="DH61" s="240">
        <f t="shared" si="52"/>
        <v>216016</v>
      </c>
      <c r="DI61" s="288">
        <v>79325</v>
      </c>
      <c r="DJ61" s="288">
        <v>76304</v>
      </c>
      <c r="DK61" s="288">
        <v>60387</v>
      </c>
      <c r="DL61" s="392">
        <f t="shared" si="53"/>
        <v>249264</v>
      </c>
      <c r="DM61" s="288">
        <v>199847</v>
      </c>
      <c r="DN61" s="288">
        <v>49417</v>
      </c>
      <c r="DO61" s="240">
        <f t="shared" si="54"/>
        <v>16018831</v>
      </c>
      <c r="DP61" s="25"/>
      <c r="DQ61" s="25"/>
      <c r="DR61" s="25"/>
      <c r="DS61" s="25"/>
      <c r="DT61" s="25"/>
      <c r="DU61" s="25"/>
      <c r="DV61" s="25"/>
      <c r="DW61" s="25"/>
      <c r="DX61" s="25"/>
      <c r="DY61" s="25"/>
      <c r="DZ61" s="25"/>
      <c r="EA61" s="25"/>
      <c r="EB61" s="25"/>
      <c r="EC61" s="25"/>
      <c r="ED61" s="25"/>
      <c r="EE61" s="25"/>
      <c r="EF61" s="25"/>
      <c r="EG61" s="25"/>
      <c r="EH61" s="25"/>
      <c r="EI61" s="25"/>
      <c r="EJ61" s="25"/>
    </row>
    <row r="62" spans="1:140" s="4" customFormat="1" ht="16.5" customHeight="1" x14ac:dyDescent="0.15">
      <c r="A62" s="55" t="s">
        <v>26</v>
      </c>
      <c r="B62" s="240">
        <f t="shared" si="38"/>
        <v>731313</v>
      </c>
      <c r="C62" s="288">
        <v>55729</v>
      </c>
      <c r="D62" s="288">
        <v>40971</v>
      </c>
      <c r="E62" s="288">
        <v>38735</v>
      </c>
      <c r="F62" s="288">
        <v>18736</v>
      </c>
      <c r="G62" s="288">
        <v>52460</v>
      </c>
      <c r="H62" s="288">
        <v>108941</v>
      </c>
      <c r="I62" s="288">
        <v>75589</v>
      </c>
      <c r="J62" s="288">
        <v>25881</v>
      </c>
      <c r="K62" s="288">
        <v>65429</v>
      </c>
      <c r="L62" s="288">
        <v>140402</v>
      </c>
      <c r="M62" s="288">
        <v>42383</v>
      </c>
      <c r="N62" s="288">
        <v>66057</v>
      </c>
      <c r="O62" s="240">
        <f t="shared" si="39"/>
        <v>296202</v>
      </c>
      <c r="P62" s="288">
        <v>51397</v>
      </c>
      <c r="Q62" s="288">
        <v>49377</v>
      </c>
      <c r="R62" s="288">
        <v>28292</v>
      </c>
      <c r="S62" s="288">
        <v>26593</v>
      </c>
      <c r="T62" s="288">
        <v>25529</v>
      </c>
      <c r="U62" s="288">
        <v>64671</v>
      </c>
      <c r="V62" s="288">
        <v>37662</v>
      </c>
      <c r="W62" s="288">
        <v>12681</v>
      </c>
      <c r="X62" s="240">
        <f t="shared" si="40"/>
        <v>344578</v>
      </c>
      <c r="Y62" s="288">
        <v>71170</v>
      </c>
      <c r="Z62" s="288">
        <v>97097</v>
      </c>
      <c r="AA62" s="288">
        <v>89005</v>
      </c>
      <c r="AB62" s="288">
        <v>87306</v>
      </c>
      <c r="AC62" s="240">
        <f t="shared" si="41"/>
        <v>264297</v>
      </c>
      <c r="AD62" s="288">
        <v>35191</v>
      </c>
      <c r="AE62" s="288">
        <v>40894</v>
      </c>
      <c r="AF62" s="288">
        <v>27943</v>
      </c>
      <c r="AG62" s="288">
        <v>60190</v>
      </c>
      <c r="AH62" s="288">
        <v>37430</v>
      </c>
      <c r="AI62" s="288">
        <v>62649</v>
      </c>
      <c r="AJ62" s="240">
        <f t="shared" si="42"/>
        <v>38942</v>
      </c>
      <c r="AK62" s="288">
        <v>18334</v>
      </c>
      <c r="AL62" s="288">
        <v>20608</v>
      </c>
      <c r="AM62" s="240">
        <f t="shared" si="43"/>
        <v>519638</v>
      </c>
      <c r="AN62" s="288">
        <v>27057</v>
      </c>
      <c r="AO62" s="288">
        <v>29903</v>
      </c>
      <c r="AP62" s="288">
        <v>49165</v>
      </c>
      <c r="AQ62" s="288">
        <v>19126</v>
      </c>
      <c r="AR62" s="288">
        <v>64153</v>
      </c>
      <c r="AS62" s="288">
        <v>19369</v>
      </c>
      <c r="AT62" s="288">
        <v>96527</v>
      </c>
      <c r="AU62" s="288">
        <v>101023</v>
      </c>
      <c r="AV62" s="288">
        <v>73036</v>
      </c>
      <c r="AW62" s="288">
        <v>40279</v>
      </c>
      <c r="AX62" s="240">
        <f t="shared" si="44"/>
        <v>489032</v>
      </c>
      <c r="AY62" s="288">
        <v>50136</v>
      </c>
      <c r="AZ62" s="288">
        <v>196988</v>
      </c>
      <c r="BA62" s="288">
        <v>67264</v>
      </c>
      <c r="BB62" s="288">
        <v>122963</v>
      </c>
      <c r="BC62" s="288">
        <v>51681</v>
      </c>
      <c r="BD62" s="240">
        <f t="shared" si="45"/>
        <v>827759</v>
      </c>
      <c r="BE62" s="288">
        <v>155951</v>
      </c>
      <c r="BF62" s="288">
        <v>100048</v>
      </c>
      <c r="BG62" s="288">
        <v>108721</v>
      </c>
      <c r="BH62" s="288">
        <v>90567</v>
      </c>
      <c r="BI62" s="288">
        <v>106059</v>
      </c>
      <c r="BJ62" s="288">
        <v>93125</v>
      </c>
      <c r="BK62" s="288">
        <v>93319</v>
      </c>
      <c r="BL62" s="288">
        <v>79969</v>
      </c>
      <c r="BM62" s="240">
        <f t="shared" si="46"/>
        <v>325085</v>
      </c>
      <c r="BN62" s="288">
        <v>68705</v>
      </c>
      <c r="BO62" s="288">
        <v>54045</v>
      </c>
      <c r="BP62" s="288">
        <v>57032</v>
      </c>
      <c r="BQ62" s="288">
        <v>32673</v>
      </c>
      <c r="BR62" s="288">
        <v>112630</v>
      </c>
      <c r="BS62" s="240">
        <f t="shared" si="47"/>
        <v>661624</v>
      </c>
      <c r="BT62" s="288">
        <v>41055</v>
      </c>
      <c r="BU62" s="288">
        <v>83703</v>
      </c>
      <c r="BV62" s="288">
        <v>29752</v>
      </c>
      <c r="BW62" s="288">
        <v>16139</v>
      </c>
      <c r="BX62" s="288">
        <v>55875</v>
      </c>
      <c r="BY62" s="288">
        <v>143580</v>
      </c>
      <c r="BZ62" s="288">
        <v>49676</v>
      </c>
      <c r="CA62" s="288">
        <v>39673</v>
      </c>
      <c r="CB62" s="288">
        <v>74845</v>
      </c>
      <c r="CC62" s="288">
        <v>41131</v>
      </c>
      <c r="CD62" s="288">
        <v>44831</v>
      </c>
      <c r="CE62" s="288">
        <v>41364</v>
      </c>
      <c r="CF62" s="240">
        <f t="shared" si="48"/>
        <v>625739</v>
      </c>
      <c r="CG62" s="288">
        <v>19197</v>
      </c>
      <c r="CH62" s="288">
        <v>45753</v>
      </c>
      <c r="CI62" s="288">
        <v>35941</v>
      </c>
      <c r="CJ62" s="288">
        <v>81215</v>
      </c>
      <c r="CK62" s="288">
        <v>108023</v>
      </c>
      <c r="CL62" s="288">
        <v>25313</v>
      </c>
      <c r="CM62" s="288">
        <v>118163</v>
      </c>
      <c r="CN62" s="288">
        <v>25035</v>
      </c>
      <c r="CO62" s="288">
        <v>9564</v>
      </c>
      <c r="CP62" s="288">
        <v>28172</v>
      </c>
      <c r="CQ62" s="288">
        <v>57537</v>
      </c>
      <c r="CR62" s="288">
        <v>44677</v>
      </c>
      <c r="CS62" s="288">
        <v>27149</v>
      </c>
      <c r="CT62" s="240">
        <f t="shared" si="49"/>
        <v>366332</v>
      </c>
      <c r="CU62" s="288">
        <v>118953</v>
      </c>
      <c r="CV62" s="288">
        <v>77729</v>
      </c>
      <c r="CW62" s="288">
        <v>31328</v>
      </c>
      <c r="CX62" s="288">
        <v>57493</v>
      </c>
      <c r="CY62" s="288">
        <v>80829</v>
      </c>
      <c r="CZ62" s="240">
        <f t="shared" si="50"/>
        <v>525596</v>
      </c>
      <c r="DA62" s="288">
        <v>20641</v>
      </c>
      <c r="DB62" s="288">
        <v>16497</v>
      </c>
      <c r="DC62" s="288">
        <v>115021</v>
      </c>
      <c r="DD62" s="288">
        <v>187251</v>
      </c>
      <c r="DE62" s="288">
        <v>128951</v>
      </c>
      <c r="DF62" s="288">
        <v>57235</v>
      </c>
      <c r="DG62" s="240">
        <f t="shared" si="51"/>
        <v>6016137</v>
      </c>
      <c r="DH62" s="240">
        <f t="shared" si="52"/>
        <v>79611</v>
      </c>
      <c r="DI62" s="288">
        <v>34799</v>
      </c>
      <c r="DJ62" s="288">
        <v>35509</v>
      </c>
      <c r="DK62" s="288">
        <v>9303</v>
      </c>
      <c r="DL62" s="392">
        <f t="shared" si="53"/>
        <v>57658</v>
      </c>
      <c r="DM62" s="288">
        <v>53670</v>
      </c>
      <c r="DN62" s="288">
        <v>3988</v>
      </c>
      <c r="DO62" s="240">
        <f t="shared" si="54"/>
        <v>6153406</v>
      </c>
      <c r="DP62" s="25"/>
      <c r="DQ62" s="25"/>
      <c r="DR62" s="25"/>
      <c r="DS62" s="25"/>
      <c r="DT62" s="25"/>
      <c r="DU62" s="25"/>
      <c r="DV62" s="25"/>
      <c r="DW62" s="25"/>
      <c r="DX62" s="25"/>
      <c r="DY62" s="25"/>
      <c r="DZ62" s="25"/>
      <c r="EA62" s="25"/>
      <c r="EB62" s="25"/>
      <c r="EC62" s="25"/>
      <c r="ED62" s="25"/>
      <c r="EE62" s="25"/>
      <c r="EF62" s="25"/>
      <c r="EG62" s="25"/>
      <c r="EH62" s="25"/>
      <c r="EI62" s="25"/>
      <c r="EJ62" s="25"/>
    </row>
    <row r="63" spans="1:140" s="4" customFormat="1" ht="16.5" customHeight="1" x14ac:dyDescent="0.15">
      <c r="A63" s="55" t="s">
        <v>27</v>
      </c>
      <c r="B63" s="240">
        <f t="shared" si="38"/>
        <v>318483</v>
      </c>
      <c r="C63" s="288">
        <v>23252</v>
      </c>
      <c r="D63" s="288">
        <v>18515</v>
      </c>
      <c r="E63" s="288">
        <v>16613</v>
      </c>
      <c r="F63" s="288">
        <v>7982</v>
      </c>
      <c r="G63" s="288">
        <v>23157</v>
      </c>
      <c r="H63" s="288">
        <v>47010</v>
      </c>
      <c r="I63" s="288">
        <v>33771</v>
      </c>
      <c r="J63" s="288">
        <v>10659</v>
      </c>
      <c r="K63" s="288">
        <v>27524</v>
      </c>
      <c r="L63" s="288">
        <v>64106</v>
      </c>
      <c r="M63" s="288">
        <v>17961</v>
      </c>
      <c r="N63" s="288">
        <v>27933</v>
      </c>
      <c r="O63" s="240">
        <f t="shared" si="39"/>
        <v>127344</v>
      </c>
      <c r="P63" s="288">
        <v>21988</v>
      </c>
      <c r="Q63" s="288">
        <v>21653</v>
      </c>
      <c r="R63" s="288">
        <v>12336</v>
      </c>
      <c r="S63" s="288">
        <v>11416</v>
      </c>
      <c r="T63" s="288">
        <v>10501</v>
      </c>
      <c r="U63" s="288">
        <v>28411</v>
      </c>
      <c r="V63" s="288">
        <v>15826</v>
      </c>
      <c r="W63" s="288">
        <v>5213</v>
      </c>
      <c r="X63" s="240">
        <f t="shared" si="40"/>
        <v>144512</v>
      </c>
      <c r="Y63" s="288">
        <v>30151</v>
      </c>
      <c r="Z63" s="288">
        <v>40011</v>
      </c>
      <c r="AA63" s="288">
        <v>37889</v>
      </c>
      <c r="AB63" s="288">
        <v>36461</v>
      </c>
      <c r="AC63" s="240">
        <f t="shared" si="41"/>
        <v>114354</v>
      </c>
      <c r="AD63" s="288">
        <v>15279</v>
      </c>
      <c r="AE63" s="288">
        <v>16964</v>
      </c>
      <c r="AF63" s="288">
        <v>12494</v>
      </c>
      <c r="AG63" s="288">
        <v>26053</v>
      </c>
      <c r="AH63" s="288">
        <v>16604</v>
      </c>
      <c r="AI63" s="288">
        <v>26960</v>
      </c>
      <c r="AJ63" s="240">
        <f t="shared" si="42"/>
        <v>17622</v>
      </c>
      <c r="AK63" s="288">
        <v>8405</v>
      </c>
      <c r="AL63" s="288">
        <v>9217</v>
      </c>
      <c r="AM63" s="240">
        <f t="shared" si="43"/>
        <v>211083</v>
      </c>
      <c r="AN63" s="288">
        <v>10724</v>
      </c>
      <c r="AO63" s="288">
        <v>12543</v>
      </c>
      <c r="AP63" s="288">
        <v>19996</v>
      </c>
      <c r="AQ63" s="288">
        <v>8033</v>
      </c>
      <c r="AR63" s="288">
        <v>26220</v>
      </c>
      <c r="AS63" s="288">
        <v>7615</v>
      </c>
      <c r="AT63" s="288">
        <v>38688</v>
      </c>
      <c r="AU63" s="288">
        <v>40883</v>
      </c>
      <c r="AV63" s="288">
        <v>30172</v>
      </c>
      <c r="AW63" s="288">
        <v>16209</v>
      </c>
      <c r="AX63" s="240">
        <f t="shared" si="44"/>
        <v>188564</v>
      </c>
      <c r="AY63" s="288">
        <v>19497</v>
      </c>
      <c r="AZ63" s="288">
        <v>76000</v>
      </c>
      <c r="BA63" s="288">
        <v>26167</v>
      </c>
      <c r="BB63" s="288">
        <v>45984</v>
      </c>
      <c r="BC63" s="288">
        <v>20916</v>
      </c>
      <c r="BD63" s="240">
        <f t="shared" si="45"/>
        <v>347290</v>
      </c>
      <c r="BE63" s="288">
        <v>68490</v>
      </c>
      <c r="BF63" s="288">
        <v>39199</v>
      </c>
      <c r="BG63" s="288">
        <v>48715</v>
      </c>
      <c r="BH63" s="288">
        <v>38967</v>
      </c>
      <c r="BI63" s="288">
        <v>46432</v>
      </c>
      <c r="BJ63" s="288">
        <v>35024</v>
      </c>
      <c r="BK63" s="288">
        <v>39208</v>
      </c>
      <c r="BL63" s="288">
        <v>31255</v>
      </c>
      <c r="BM63" s="240">
        <f t="shared" si="46"/>
        <v>134178</v>
      </c>
      <c r="BN63" s="288">
        <v>28002</v>
      </c>
      <c r="BO63" s="288">
        <v>21227</v>
      </c>
      <c r="BP63" s="288">
        <v>24548</v>
      </c>
      <c r="BQ63" s="288">
        <v>13932</v>
      </c>
      <c r="BR63" s="288">
        <v>46469</v>
      </c>
      <c r="BS63" s="240">
        <f t="shared" si="47"/>
        <v>288849</v>
      </c>
      <c r="BT63" s="288">
        <v>17817</v>
      </c>
      <c r="BU63" s="288">
        <v>36785</v>
      </c>
      <c r="BV63" s="288">
        <v>12995</v>
      </c>
      <c r="BW63" s="288">
        <v>6704</v>
      </c>
      <c r="BX63" s="288">
        <v>24572</v>
      </c>
      <c r="BY63" s="288">
        <v>60986</v>
      </c>
      <c r="BZ63" s="288">
        <v>21310</v>
      </c>
      <c r="CA63" s="288">
        <v>18327</v>
      </c>
      <c r="CB63" s="288">
        <v>33592</v>
      </c>
      <c r="CC63" s="288">
        <v>18195</v>
      </c>
      <c r="CD63" s="288">
        <v>19494</v>
      </c>
      <c r="CE63" s="288">
        <v>18072</v>
      </c>
      <c r="CF63" s="240">
        <f t="shared" si="48"/>
        <v>277205</v>
      </c>
      <c r="CG63" s="288">
        <v>8394</v>
      </c>
      <c r="CH63" s="288">
        <v>20055</v>
      </c>
      <c r="CI63" s="288">
        <v>16184</v>
      </c>
      <c r="CJ63" s="288">
        <v>34628</v>
      </c>
      <c r="CK63" s="288">
        <v>46810</v>
      </c>
      <c r="CL63" s="288">
        <v>11609</v>
      </c>
      <c r="CM63" s="288">
        <v>53157</v>
      </c>
      <c r="CN63" s="288">
        <v>11243</v>
      </c>
      <c r="CO63" s="288">
        <v>4070</v>
      </c>
      <c r="CP63" s="288">
        <v>12346</v>
      </c>
      <c r="CQ63" s="288">
        <v>26470</v>
      </c>
      <c r="CR63" s="288">
        <v>20225</v>
      </c>
      <c r="CS63" s="288">
        <v>12014</v>
      </c>
      <c r="CT63" s="240">
        <f t="shared" si="49"/>
        <v>155266</v>
      </c>
      <c r="CU63" s="288">
        <v>48597</v>
      </c>
      <c r="CV63" s="288">
        <v>34023</v>
      </c>
      <c r="CW63" s="288">
        <v>13821</v>
      </c>
      <c r="CX63" s="288">
        <v>24829</v>
      </c>
      <c r="CY63" s="288">
        <v>33996</v>
      </c>
      <c r="CZ63" s="240">
        <f t="shared" si="50"/>
        <v>243780</v>
      </c>
      <c r="DA63" s="288">
        <v>9103</v>
      </c>
      <c r="DB63" s="288">
        <v>7044</v>
      </c>
      <c r="DC63" s="288">
        <v>55947</v>
      </c>
      <c r="DD63" s="288">
        <v>84731</v>
      </c>
      <c r="DE63" s="288">
        <v>61566</v>
      </c>
      <c r="DF63" s="288">
        <v>25389</v>
      </c>
      <c r="DG63" s="240">
        <f t="shared" si="51"/>
        <v>2568530</v>
      </c>
      <c r="DH63" s="240">
        <f t="shared" si="52"/>
        <v>32412</v>
      </c>
      <c r="DI63" s="288">
        <v>14331</v>
      </c>
      <c r="DJ63" s="288">
        <v>15168</v>
      </c>
      <c r="DK63" s="288">
        <v>2913</v>
      </c>
      <c r="DL63" s="392">
        <f t="shared" si="53"/>
        <v>20231</v>
      </c>
      <c r="DM63" s="288">
        <v>18960</v>
      </c>
      <c r="DN63" s="288">
        <v>1271</v>
      </c>
      <c r="DO63" s="240">
        <f t="shared" si="54"/>
        <v>2621173</v>
      </c>
      <c r="DP63" s="25"/>
      <c r="DQ63" s="25"/>
      <c r="DR63" s="25"/>
      <c r="DS63" s="25"/>
      <c r="DT63" s="25"/>
      <c r="DU63" s="25"/>
      <c r="DV63" s="25"/>
      <c r="DW63" s="25"/>
      <c r="DX63" s="25"/>
      <c r="DY63" s="25"/>
      <c r="DZ63" s="25"/>
      <c r="EA63" s="25"/>
      <c r="EB63" s="25"/>
      <c r="EC63" s="25"/>
      <c r="ED63" s="25"/>
      <c r="EE63" s="25"/>
      <c r="EF63" s="25"/>
      <c r="EG63" s="25"/>
      <c r="EH63" s="25"/>
      <c r="EI63" s="25"/>
      <c r="EJ63" s="25"/>
    </row>
    <row r="64" spans="1:140" s="4" customFormat="1" ht="16.5" customHeight="1" x14ac:dyDescent="0.15">
      <c r="A64" s="59" t="s">
        <v>28</v>
      </c>
      <c r="B64" s="246">
        <f t="shared" si="38"/>
        <v>179702</v>
      </c>
      <c r="C64" s="289">
        <v>12654</v>
      </c>
      <c r="D64" s="289">
        <v>10858</v>
      </c>
      <c r="E64" s="289">
        <v>9247</v>
      </c>
      <c r="F64" s="289">
        <v>4774</v>
      </c>
      <c r="G64" s="289">
        <v>13101</v>
      </c>
      <c r="H64" s="289">
        <v>26285</v>
      </c>
      <c r="I64" s="289">
        <v>19086</v>
      </c>
      <c r="J64" s="289">
        <v>6122</v>
      </c>
      <c r="K64" s="289">
        <v>15295</v>
      </c>
      <c r="L64" s="289">
        <v>36861</v>
      </c>
      <c r="M64" s="289">
        <v>10054</v>
      </c>
      <c r="N64" s="289">
        <v>15365</v>
      </c>
      <c r="O64" s="246">
        <f t="shared" si="39"/>
        <v>72875</v>
      </c>
      <c r="P64" s="289">
        <v>12481</v>
      </c>
      <c r="Q64" s="289">
        <v>12244</v>
      </c>
      <c r="R64" s="289">
        <v>7022</v>
      </c>
      <c r="S64" s="289">
        <v>6796</v>
      </c>
      <c r="T64" s="289">
        <v>5898</v>
      </c>
      <c r="U64" s="289">
        <v>16418</v>
      </c>
      <c r="V64" s="289">
        <v>9060</v>
      </c>
      <c r="W64" s="289">
        <v>2956</v>
      </c>
      <c r="X64" s="246">
        <f t="shared" si="40"/>
        <v>84161</v>
      </c>
      <c r="Y64" s="289">
        <v>17342</v>
      </c>
      <c r="Z64" s="289">
        <v>23127</v>
      </c>
      <c r="AA64" s="289">
        <v>22708</v>
      </c>
      <c r="AB64" s="289">
        <v>20984</v>
      </c>
      <c r="AC64" s="246">
        <f t="shared" si="41"/>
        <v>66741</v>
      </c>
      <c r="AD64" s="289">
        <v>8750</v>
      </c>
      <c r="AE64" s="289">
        <v>9959</v>
      </c>
      <c r="AF64" s="289">
        <v>7294</v>
      </c>
      <c r="AG64" s="289">
        <v>15250</v>
      </c>
      <c r="AH64" s="289">
        <v>9896</v>
      </c>
      <c r="AI64" s="289">
        <v>15592</v>
      </c>
      <c r="AJ64" s="246">
        <f t="shared" si="42"/>
        <v>10175</v>
      </c>
      <c r="AK64" s="289">
        <v>4905</v>
      </c>
      <c r="AL64" s="289">
        <v>5270</v>
      </c>
      <c r="AM64" s="246">
        <f t="shared" si="43"/>
        <v>122075</v>
      </c>
      <c r="AN64" s="289">
        <v>6231</v>
      </c>
      <c r="AO64" s="289">
        <v>7040</v>
      </c>
      <c r="AP64" s="289">
        <v>11039</v>
      </c>
      <c r="AQ64" s="289">
        <v>4671</v>
      </c>
      <c r="AR64" s="289">
        <v>15142</v>
      </c>
      <c r="AS64" s="289">
        <v>4341</v>
      </c>
      <c r="AT64" s="289">
        <v>23023</v>
      </c>
      <c r="AU64" s="289">
        <v>23855</v>
      </c>
      <c r="AV64" s="289">
        <v>17510</v>
      </c>
      <c r="AW64" s="289">
        <v>9223</v>
      </c>
      <c r="AX64" s="246">
        <f t="shared" si="44"/>
        <v>103875</v>
      </c>
      <c r="AY64" s="289">
        <v>10840</v>
      </c>
      <c r="AZ64" s="289">
        <v>41926</v>
      </c>
      <c r="BA64" s="289">
        <v>14186</v>
      </c>
      <c r="BB64" s="289">
        <v>25261</v>
      </c>
      <c r="BC64" s="289">
        <v>11662</v>
      </c>
      <c r="BD64" s="246">
        <f t="shared" si="45"/>
        <v>194059</v>
      </c>
      <c r="BE64" s="289">
        <v>38398</v>
      </c>
      <c r="BF64" s="289">
        <v>21372</v>
      </c>
      <c r="BG64" s="289">
        <v>27245</v>
      </c>
      <c r="BH64" s="289">
        <v>22218</v>
      </c>
      <c r="BI64" s="289">
        <v>26668</v>
      </c>
      <c r="BJ64" s="289">
        <v>18799</v>
      </c>
      <c r="BK64" s="289">
        <v>22523</v>
      </c>
      <c r="BL64" s="289">
        <v>16836</v>
      </c>
      <c r="BM64" s="246">
        <f t="shared" si="46"/>
        <v>76955</v>
      </c>
      <c r="BN64" s="289">
        <v>15951</v>
      </c>
      <c r="BO64" s="289">
        <v>11567</v>
      </c>
      <c r="BP64" s="289">
        <v>14763</v>
      </c>
      <c r="BQ64" s="289">
        <v>8401</v>
      </c>
      <c r="BR64" s="289">
        <v>26273</v>
      </c>
      <c r="BS64" s="246">
        <f t="shared" si="47"/>
        <v>168277</v>
      </c>
      <c r="BT64" s="289">
        <v>10473</v>
      </c>
      <c r="BU64" s="289">
        <v>20911</v>
      </c>
      <c r="BV64" s="289">
        <v>7659</v>
      </c>
      <c r="BW64" s="289">
        <v>3904</v>
      </c>
      <c r="BX64" s="289">
        <v>14380</v>
      </c>
      <c r="BY64" s="289">
        <v>34371</v>
      </c>
      <c r="BZ64" s="289">
        <v>12261</v>
      </c>
      <c r="CA64" s="289">
        <v>10946</v>
      </c>
      <c r="CB64" s="289">
        <v>19991</v>
      </c>
      <c r="CC64" s="289">
        <v>10959</v>
      </c>
      <c r="CD64" s="289">
        <v>11799</v>
      </c>
      <c r="CE64" s="289">
        <v>10623</v>
      </c>
      <c r="CF64" s="246">
        <f t="shared" si="48"/>
        <v>159098</v>
      </c>
      <c r="CG64" s="289">
        <v>4916</v>
      </c>
      <c r="CH64" s="289">
        <v>11048</v>
      </c>
      <c r="CI64" s="289">
        <v>9811</v>
      </c>
      <c r="CJ64" s="289">
        <v>19091</v>
      </c>
      <c r="CK64" s="289">
        <v>26826</v>
      </c>
      <c r="CL64" s="289">
        <v>6994</v>
      </c>
      <c r="CM64" s="289">
        <v>29474</v>
      </c>
      <c r="CN64" s="289">
        <v>6772</v>
      </c>
      <c r="CO64" s="289">
        <v>2429</v>
      </c>
      <c r="CP64" s="289">
        <v>7218</v>
      </c>
      <c r="CQ64" s="289">
        <v>15259</v>
      </c>
      <c r="CR64" s="289">
        <v>12175</v>
      </c>
      <c r="CS64" s="289">
        <v>7085</v>
      </c>
      <c r="CT64" s="246">
        <f t="shared" si="49"/>
        <v>91415</v>
      </c>
      <c r="CU64" s="289">
        <v>27913</v>
      </c>
      <c r="CV64" s="289">
        <v>20642</v>
      </c>
      <c r="CW64" s="289">
        <v>8525</v>
      </c>
      <c r="CX64" s="289">
        <v>14676</v>
      </c>
      <c r="CY64" s="289">
        <v>19659</v>
      </c>
      <c r="CZ64" s="246">
        <f t="shared" si="50"/>
        <v>139457</v>
      </c>
      <c r="DA64" s="289">
        <v>5205</v>
      </c>
      <c r="DB64" s="289">
        <v>3984</v>
      </c>
      <c r="DC64" s="289">
        <v>33068</v>
      </c>
      <c r="DD64" s="289">
        <v>47733</v>
      </c>
      <c r="DE64" s="289">
        <v>35188</v>
      </c>
      <c r="DF64" s="289">
        <v>14279</v>
      </c>
      <c r="DG64" s="246">
        <f t="shared" si="51"/>
        <v>1468865</v>
      </c>
      <c r="DH64" s="246">
        <f t="shared" si="52"/>
        <v>17884</v>
      </c>
      <c r="DI64" s="289">
        <v>7849</v>
      </c>
      <c r="DJ64" s="289">
        <v>8673</v>
      </c>
      <c r="DK64" s="289">
        <v>1362</v>
      </c>
      <c r="DL64" s="393">
        <f t="shared" si="53"/>
        <v>10403</v>
      </c>
      <c r="DM64" s="289">
        <v>9772</v>
      </c>
      <c r="DN64" s="289">
        <v>631</v>
      </c>
      <c r="DO64" s="246">
        <f t="shared" si="54"/>
        <v>1497152</v>
      </c>
      <c r="DP64" s="25"/>
      <c r="DQ64" s="25"/>
      <c r="DR64" s="25"/>
      <c r="DS64" s="25"/>
      <c r="DT64" s="25"/>
      <c r="DU64" s="25"/>
      <c r="DV64" s="25"/>
      <c r="DW64" s="25"/>
      <c r="DX64" s="25"/>
      <c r="DY64" s="25"/>
      <c r="DZ64" s="25"/>
      <c r="EA64" s="25"/>
      <c r="EB64" s="25"/>
      <c r="EC64" s="25"/>
      <c r="ED64" s="25"/>
      <c r="EE64" s="25"/>
      <c r="EF64" s="25"/>
      <c r="EG64" s="25"/>
      <c r="EH64" s="25"/>
      <c r="EI64" s="25"/>
      <c r="EJ64" s="25"/>
    </row>
    <row r="65" spans="1:133" ht="16.5" customHeight="1" x14ac:dyDescent="0.2">
      <c r="A65" s="119" t="s">
        <v>699</v>
      </c>
    </row>
    <row r="66" spans="1:133" s="128" customFormat="1" ht="16.5" customHeight="1" x14ac:dyDescent="0.2">
      <c r="A66" s="119"/>
    </row>
    <row r="67" spans="1:133" ht="16.5" customHeight="1" x14ac:dyDescent="0.2">
      <c r="A67" s="6" t="s">
        <v>147</v>
      </c>
    </row>
    <row r="68" spans="1:133" ht="16.5" customHeight="1" x14ac:dyDescent="0.2">
      <c r="A68" s="31" t="s">
        <v>700</v>
      </c>
      <c r="B68" s="390"/>
    </row>
    <row r="69" spans="1:133" ht="16.5" customHeight="1" x14ac:dyDescent="0.2">
      <c r="A69" s="46" t="s">
        <v>698</v>
      </c>
    </row>
    <row r="70" spans="1:133" s="442" customFormat="1" ht="32.25" customHeight="1" x14ac:dyDescent="0.15">
      <c r="A70" s="437"/>
      <c r="B70" s="438" t="s">
        <v>489</v>
      </c>
      <c r="C70" s="439" t="s">
        <v>490</v>
      </c>
      <c r="D70" s="439" t="s">
        <v>491</v>
      </c>
      <c r="E70" s="439" t="s">
        <v>492</v>
      </c>
      <c r="F70" s="439" t="s">
        <v>493</v>
      </c>
      <c r="G70" s="439" t="s">
        <v>494</v>
      </c>
      <c r="H70" s="439" t="s">
        <v>495</v>
      </c>
      <c r="I70" s="439" t="s">
        <v>496</v>
      </c>
      <c r="J70" s="439" t="s">
        <v>497</v>
      </c>
      <c r="K70" s="439" t="s">
        <v>498</v>
      </c>
      <c r="L70" s="439" t="s">
        <v>499</v>
      </c>
      <c r="M70" s="439" t="s">
        <v>500</v>
      </c>
      <c r="N70" s="439" t="s">
        <v>501</v>
      </c>
      <c r="O70" s="438" t="s">
        <v>502</v>
      </c>
      <c r="P70" s="439" t="s">
        <v>503</v>
      </c>
      <c r="Q70" s="439" t="s">
        <v>504</v>
      </c>
      <c r="R70" s="439" t="s">
        <v>505</v>
      </c>
      <c r="S70" s="439" t="s">
        <v>506</v>
      </c>
      <c r="T70" s="439" t="s">
        <v>507</v>
      </c>
      <c r="U70" s="439" t="s">
        <v>508</v>
      </c>
      <c r="V70" s="439" t="s">
        <v>509</v>
      </c>
      <c r="W70" s="439" t="s">
        <v>510</v>
      </c>
      <c r="X70" s="438" t="s">
        <v>511</v>
      </c>
      <c r="Y70" s="439" t="s">
        <v>512</v>
      </c>
      <c r="Z70" s="439" t="s">
        <v>513</v>
      </c>
      <c r="AA70" s="439" t="s">
        <v>514</v>
      </c>
      <c r="AB70" s="439" t="s">
        <v>515</v>
      </c>
      <c r="AC70" s="438" t="s">
        <v>516</v>
      </c>
      <c r="AD70" s="439" t="s">
        <v>517</v>
      </c>
      <c r="AE70" s="439" t="s">
        <v>518</v>
      </c>
      <c r="AF70" s="439" t="s">
        <v>519</v>
      </c>
      <c r="AG70" s="439" t="s">
        <v>520</v>
      </c>
      <c r="AH70" s="439" t="s">
        <v>521</v>
      </c>
      <c r="AI70" s="439" t="s">
        <v>522</v>
      </c>
      <c r="AJ70" s="438" t="s">
        <v>523</v>
      </c>
      <c r="AK70" s="439" t="s">
        <v>524</v>
      </c>
      <c r="AL70" s="439" t="s">
        <v>525</v>
      </c>
      <c r="AM70" s="438" t="s">
        <v>526</v>
      </c>
      <c r="AN70" s="439" t="s">
        <v>527</v>
      </c>
      <c r="AO70" s="439" t="s">
        <v>528</v>
      </c>
      <c r="AP70" s="439" t="s">
        <v>529</v>
      </c>
      <c r="AQ70" s="439" t="s">
        <v>530</v>
      </c>
      <c r="AR70" s="439" t="s">
        <v>531</v>
      </c>
      <c r="AS70" s="439" t="s">
        <v>532</v>
      </c>
      <c r="AT70" s="439" t="s">
        <v>533</v>
      </c>
      <c r="AU70" s="439" t="s">
        <v>534</v>
      </c>
      <c r="AV70" s="439" t="s">
        <v>535</v>
      </c>
      <c r="AW70" s="439" t="s">
        <v>536</v>
      </c>
      <c r="AX70" s="438" t="s">
        <v>537</v>
      </c>
      <c r="AY70" s="439" t="s">
        <v>538</v>
      </c>
      <c r="AZ70" s="439" t="s">
        <v>539</v>
      </c>
      <c r="BA70" s="439" t="s">
        <v>540</v>
      </c>
      <c r="BB70" s="439" t="s">
        <v>541</v>
      </c>
      <c r="BC70" s="439" t="s">
        <v>542</v>
      </c>
      <c r="BD70" s="440" t="s">
        <v>543</v>
      </c>
      <c r="BE70" s="439" t="s">
        <v>544</v>
      </c>
      <c r="BF70" s="439" t="s">
        <v>545</v>
      </c>
      <c r="BG70" s="439" t="s">
        <v>546</v>
      </c>
      <c r="BH70" s="439" t="s">
        <v>547</v>
      </c>
      <c r="BI70" s="439" t="s">
        <v>548</v>
      </c>
      <c r="BJ70" s="439" t="s">
        <v>549</v>
      </c>
      <c r="BK70" s="439" t="s">
        <v>550</v>
      </c>
      <c r="BL70" s="439" t="s">
        <v>551</v>
      </c>
      <c r="BM70" s="438" t="s">
        <v>552</v>
      </c>
      <c r="BN70" s="439" t="s">
        <v>553</v>
      </c>
      <c r="BO70" s="439" t="s">
        <v>554</v>
      </c>
      <c r="BP70" s="439" t="s">
        <v>555</v>
      </c>
      <c r="BQ70" s="439" t="s">
        <v>556</v>
      </c>
      <c r="BR70" s="439" t="s">
        <v>557</v>
      </c>
      <c r="BS70" s="438" t="s">
        <v>558</v>
      </c>
      <c r="BT70" s="439" t="s">
        <v>559</v>
      </c>
      <c r="BU70" s="439" t="s">
        <v>560</v>
      </c>
      <c r="BV70" s="439" t="s">
        <v>561</v>
      </c>
      <c r="BW70" s="439" t="s">
        <v>562</v>
      </c>
      <c r="BX70" s="439" t="s">
        <v>563</v>
      </c>
      <c r="BY70" s="439" t="s">
        <v>564</v>
      </c>
      <c r="BZ70" s="439" t="s">
        <v>565</v>
      </c>
      <c r="CA70" s="439" t="s">
        <v>566</v>
      </c>
      <c r="CB70" s="439" t="s">
        <v>567</v>
      </c>
      <c r="CC70" s="439" t="s">
        <v>568</v>
      </c>
      <c r="CD70" s="439" t="s">
        <v>569</v>
      </c>
      <c r="CE70" s="439" t="s">
        <v>570</v>
      </c>
      <c r="CF70" s="438" t="s">
        <v>571</v>
      </c>
      <c r="CG70" s="439" t="s">
        <v>572</v>
      </c>
      <c r="CH70" s="439" t="s">
        <v>573</v>
      </c>
      <c r="CI70" s="439" t="s">
        <v>574</v>
      </c>
      <c r="CJ70" s="439" t="s">
        <v>575</v>
      </c>
      <c r="CK70" s="439" t="s">
        <v>576</v>
      </c>
      <c r="CL70" s="439" t="s">
        <v>577</v>
      </c>
      <c r="CM70" s="439" t="s">
        <v>578</v>
      </c>
      <c r="CN70" s="439" t="s">
        <v>579</v>
      </c>
      <c r="CO70" s="439" t="s">
        <v>580</v>
      </c>
      <c r="CP70" s="439" t="s">
        <v>581</v>
      </c>
      <c r="CQ70" s="439" t="s">
        <v>582</v>
      </c>
      <c r="CR70" s="439" t="s">
        <v>583</v>
      </c>
      <c r="CS70" s="439" t="s">
        <v>584</v>
      </c>
      <c r="CT70" s="438" t="s">
        <v>585</v>
      </c>
      <c r="CU70" s="439" t="s">
        <v>586</v>
      </c>
      <c r="CV70" s="439" t="s">
        <v>587</v>
      </c>
      <c r="CW70" s="439" t="s">
        <v>588</v>
      </c>
      <c r="CX70" s="439" t="s">
        <v>589</v>
      </c>
      <c r="CY70" s="439" t="s">
        <v>590</v>
      </c>
      <c r="CZ70" s="438" t="s">
        <v>591</v>
      </c>
      <c r="DA70" s="439" t="s">
        <v>592</v>
      </c>
      <c r="DB70" s="439" t="s">
        <v>593</v>
      </c>
      <c r="DC70" s="439" t="s">
        <v>594</v>
      </c>
      <c r="DD70" s="439" t="s">
        <v>595</v>
      </c>
      <c r="DE70" s="439" t="s">
        <v>596</v>
      </c>
      <c r="DF70" s="439" t="s">
        <v>597</v>
      </c>
      <c r="DG70" s="438" t="s">
        <v>598</v>
      </c>
      <c r="DH70" s="438" t="s">
        <v>599</v>
      </c>
      <c r="DI70" s="439" t="s">
        <v>600</v>
      </c>
      <c r="DJ70" s="439" t="s">
        <v>601</v>
      </c>
      <c r="DK70" s="439" t="s">
        <v>602</v>
      </c>
      <c r="DL70" s="438" t="s">
        <v>603</v>
      </c>
      <c r="DM70" s="439" t="s">
        <v>604</v>
      </c>
      <c r="DN70" s="441" t="s">
        <v>605</v>
      </c>
      <c r="DO70" s="438" t="s">
        <v>606</v>
      </c>
    </row>
    <row r="71" spans="1:133" s="4" customFormat="1" ht="16.5" customHeight="1" x14ac:dyDescent="0.15">
      <c r="A71" s="54" t="s">
        <v>37</v>
      </c>
      <c r="B71" s="261">
        <f t="shared" ref="B71:B89" si="70">SUM(C71:N71)</f>
        <v>210469</v>
      </c>
      <c r="C71" s="277">
        <v>18548</v>
      </c>
      <c r="D71" s="277">
        <v>6766</v>
      </c>
      <c r="E71" s="277">
        <v>7057</v>
      </c>
      <c r="F71" s="277">
        <v>2597</v>
      </c>
      <c r="G71" s="277">
        <v>13149</v>
      </c>
      <c r="H71" s="277">
        <v>33849</v>
      </c>
      <c r="I71" s="277">
        <v>19418</v>
      </c>
      <c r="J71" s="277">
        <v>5033</v>
      </c>
      <c r="K71" s="277">
        <v>15587</v>
      </c>
      <c r="L71" s="277">
        <v>54125</v>
      </c>
      <c r="M71" s="277">
        <v>10361</v>
      </c>
      <c r="N71" s="277">
        <v>23979</v>
      </c>
      <c r="O71" s="261">
        <f t="shared" ref="O71:O89" si="71">SUM(P71:W71)</f>
        <v>63692</v>
      </c>
      <c r="P71" s="277">
        <v>12385</v>
      </c>
      <c r="Q71" s="277">
        <v>13659</v>
      </c>
      <c r="R71" s="277">
        <v>5825</v>
      </c>
      <c r="S71" s="277">
        <v>4009</v>
      </c>
      <c r="T71" s="277">
        <v>5066</v>
      </c>
      <c r="U71" s="277">
        <v>12049</v>
      </c>
      <c r="V71" s="277">
        <v>7292</v>
      </c>
      <c r="W71" s="277">
        <v>3407</v>
      </c>
      <c r="X71" s="261">
        <f t="shared" ref="X71:X89" si="72">SUM(Y71:AB71)</f>
        <v>77774</v>
      </c>
      <c r="Y71" s="277">
        <v>12790</v>
      </c>
      <c r="Z71" s="277">
        <v>19981</v>
      </c>
      <c r="AA71" s="277">
        <v>28570</v>
      </c>
      <c r="AB71" s="277">
        <v>16433</v>
      </c>
      <c r="AC71" s="261">
        <f t="shared" ref="AC71:AC89" si="73">SUM(AD71:AI71)</f>
        <v>63217</v>
      </c>
      <c r="AD71" s="277">
        <v>6549</v>
      </c>
      <c r="AE71" s="277">
        <v>11162</v>
      </c>
      <c r="AF71" s="277">
        <v>4220</v>
      </c>
      <c r="AG71" s="277">
        <v>15008</v>
      </c>
      <c r="AH71" s="277">
        <v>7278</v>
      </c>
      <c r="AI71" s="277">
        <v>19000</v>
      </c>
      <c r="AJ71" s="261">
        <f t="shared" ref="AJ71:AJ89" si="74">SUM(AK71:AL71)</f>
        <v>7608</v>
      </c>
      <c r="AK71" s="277">
        <v>3646</v>
      </c>
      <c r="AL71" s="277">
        <v>3962</v>
      </c>
      <c r="AM71" s="261">
        <f t="shared" ref="AM71:AM89" si="75">SUM(AN71:AW71)</f>
        <v>131062</v>
      </c>
      <c r="AN71" s="277">
        <v>6315</v>
      </c>
      <c r="AO71" s="277">
        <v>7788</v>
      </c>
      <c r="AP71" s="277">
        <v>14188</v>
      </c>
      <c r="AQ71" s="277">
        <v>3483</v>
      </c>
      <c r="AR71" s="277">
        <v>16997</v>
      </c>
      <c r="AS71" s="277">
        <v>3892</v>
      </c>
      <c r="AT71" s="277">
        <v>24724</v>
      </c>
      <c r="AU71" s="277">
        <v>27919</v>
      </c>
      <c r="AV71" s="277">
        <v>18224</v>
      </c>
      <c r="AW71" s="277">
        <v>7532</v>
      </c>
      <c r="AX71" s="261">
        <f t="shared" ref="AX71:AX89" si="76">SUM(AY71:BC71)</f>
        <v>157344</v>
      </c>
      <c r="AY71" s="277">
        <v>13039</v>
      </c>
      <c r="AZ71" s="277">
        <v>70851</v>
      </c>
      <c r="BA71" s="277">
        <v>23251</v>
      </c>
      <c r="BB71" s="277">
        <v>37207</v>
      </c>
      <c r="BC71" s="277">
        <v>12996</v>
      </c>
      <c r="BD71" s="261">
        <f t="shared" ref="BD71:BD89" si="77">SUM(BE71:BL71)</f>
        <v>378577</v>
      </c>
      <c r="BE71" s="277">
        <v>50808</v>
      </c>
      <c r="BF71" s="277">
        <v>43752</v>
      </c>
      <c r="BG71" s="277">
        <v>43085</v>
      </c>
      <c r="BH71" s="277">
        <v>42025</v>
      </c>
      <c r="BI71" s="277">
        <v>49623</v>
      </c>
      <c r="BJ71" s="277">
        <v>60568</v>
      </c>
      <c r="BK71" s="277">
        <v>44921</v>
      </c>
      <c r="BL71" s="277">
        <v>43795</v>
      </c>
      <c r="BM71" s="261">
        <f t="shared" ref="BM71:BM89" si="78">SUM(BN71:BR71)</f>
        <v>80338</v>
      </c>
      <c r="BN71" s="277">
        <v>15840</v>
      </c>
      <c r="BO71" s="277">
        <v>15392</v>
      </c>
      <c r="BP71" s="277">
        <v>10785</v>
      </c>
      <c r="BQ71" s="277">
        <v>5585</v>
      </c>
      <c r="BR71" s="277">
        <v>32736</v>
      </c>
      <c r="BS71" s="261">
        <f t="shared" ref="BS71:BS89" si="79">SUM(BT71:CE71)</f>
        <v>132403</v>
      </c>
      <c r="BT71" s="277">
        <v>7282</v>
      </c>
      <c r="BU71" s="277">
        <v>12737</v>
      </c>
      <c r="BV71" s="277">
        <v>4703</v>
      </c>
      <c r="BW71" s="277">
        <v>1990</v>
      </c>
      <c r="BX71" s="277">
        <v>7412</v>
      </c>
      <c r="BY71" s="277">
        <v>42001</v>
      </c>
      <c r="BZ71" s="277">
        <v>8534</v>
      </c>
      <c r="CA71" s="277">
        <v>6779</v>
      </c>
      <c r="CB71" s="277">
        <v>14812</v>
      </c>
      <c r="CC71" s="277">
        <v>8198</v>
      </c>
      <c r="CD71" s="277">
        <v>9878</v>
      </c>
      <c r="CE71" s="277">
        <v>8077</v>
      </c>
      <c r="CF71" s="261">
        <f t="shared" ref="CF71:CF89" si="80">SUM(CG71:CS71)</f>
        <v>139642</v>
      </c>
      <c r="CG71" s="277">
        <v>3089</v>
      </c>
      <c r="CH71" s="277">
        <v>7852</v>
      </c>
      <c r="CI71" s="277">
        <v>5539</v>
      </c>
      <c r="CJ71" s="277">
        <v>17358</v>
      </c>
      <c r="CK71" s="278">
        <v>38712</v>
      </c>
      <c r="CL71" s="277">
        <v>3626</v>
      </c>
      <c r="CM71" s="277">
        <v>29200</v>
      </c>
      <c r="CN71" s="277">
        <v>3108</v>
      </c>
      <c r="CO71" s="277">
        <v>1502</v>
      </c>
      <c r="CP71" s="277">
        <v>4430</v>
      </c>
      <c r="CQ71" s="277">
        <v>10796</v>
      </c>
      <c r="CR71" s="277">
        <v>8250</v>
      </c>
      <c r="CS71" s="277">
        <v>6180</v>
      </c>
      <c r="CT71" s="261">
        <f t="shared" ref="CT71:CT89" si="81">SUM(CU71:CY71)</f>
        <v>96387</v>
      </c>
      <c r="CU71" s="277">
        <v>40324</v>
      </c>
      <c r="CV71" s="277">
        <v>19480</v>
      </c>
      <c r="CW71" s="277">
        <v>7300</v>
      </c>
      <c r="CX71" s="277">
        <v>13819</v>
      </c>
      <c r="CY71" s="277">
        <v>15464</v>
      </c>
      <c r="CZ71" s="261">
        <f t="shared" ref="CZ71:CZ89" si="82">SUM(DA71:DF71)</f>
        <v>125895</v>
      </c>
      <c r="DA71" s="277">
        <v>3494</v>
      </c>
      <c r="DB71" s="277">
        <v>2978</v>
      </c>
      <c r="DC71" s="277">
        <v>26152</v>
      </c>
      <c r="DD71" s="277">
        <v>55335</v>
      </c>
      <c r="DE71" s="277">
        <v>23924</v>
      </c>
      <c r="DF71" s="277">
        <v>14012</v>
      </c>
      <c r="DG71" s="261">
        <f t="shared" ref="DG71:DG89" si="83">AM71+BS71+B71+O71+X71+AC71+AJ71+BD71+CF71+AX71+BM71+CT71+CZ71</f>
        <v>1664408</v>
      </c>
      <c r="DH71" s="261">
        <f t="shared" ref="DH71:DH89" si="84">SUM(DI71:DK71)</f>
        <v>32279</v>
      </c>
      <c r="DI71" s="277">
        <v>9160</v>
      </c>
      <c r="DJ71" s="277">
        <v>7763</v>
      </c>
      <c r="DK71" s="277">
        <v>15356</v>
      </c>
      <c r="DL71" s="261">
        <f t="shared" ref="DL71:DL89" si="85">SUM(DM71:DN71)</f>
        <v>51813</v>
      </c>
      <c r="DM71" s="279">
        <v>28527</v>
      </c>
      <c r="DN71" s="280">
        <v>23286</v>
      </c>
      <c r="DO71" s="261">
        <f t="shared" ref="DO71:DO89" si="86">DG71+DH71+DL71</f>
        <v>1748500</v>
      </c>
      <c r="DP71" s="20"/>
      <c r="DQ71" s="20"/>
      <c r="DR71" s="20"/>
      <c r="DS71" s="20"/>
      <c r="DT71" s="20"/>
      <c r="DU71" s="20"/>
      <c r="DV71" s="20"/>
      <c r="DW71" s="20"/>
      <c r="DX71" s="20"/>
      <c r="DY71" s="20"/>
      <c r="DZ71" s="20"/>
      <c r="EA71" s="20"/>
      <c r="EB71" s="20"/>
      <c r="EC71" s="20"/>
    </row>
    <row r="72" spans="1:133" s="4" customFormat="1" ht="16.5" customHeight="1" x14ac:dyDescent="0.15">
      <c r="A72" s="55" t="s">
        <v>38</v>
      </c>
      <c r="B72" s="240">
        <f t="shared" si="70"/>
        <v>238376</v>
      </c>
      <c r="C72" s="288">
        <v>20961</v>
      </c>
      <c r="D72" s="288">
        <v>7950</v>
      </c>
      <c r="E72" s="288">
        <v>8556</v>
      </c>
      <c r="F72" s="288">
        <v>3210</v>
      </c>
      <c r="G72" s="288">
        <v>15187</v>
      </c>
      <c r="H72" s="288">
        <v>39254</v>
      </c>
      <c r="I72" s="288">
        <v>22518</v>
      </c>
      <c r="J72" s="288">
        <v>5844</v>
      </c>
      <c r="K72" s="288">
        <v>17799</v>
      </c>
      <c r="L72" s="288">
        <v>59103</v>
      </c>
      <c r="M72" s="288">
        <v>12096</v>
      </c>
      <c r="N72" s="288">
        <v>25898</v>
      </c>
      <c r="O72" s="240">
        <f t="shared" si="71"/>
        <v>74330</v>
      </c>
      <c r="P72" s="288">
        <v>14066</v>
      </c>
      <c r="Q72" s="288">
        <v>16322</v>
      </c>
      <c r="R72" s="288">
        <v>6906</v>
      </c>
      <c r="S72" s="288">
        <v>4458</v>
      </c>
      <c r="T72" s="288">
        <v>6074</v>
      </c>
      <c r="U72" s="288">
        <v>14158</v>
      </c>
      <c r="V72" s="288">
        <v>8703</v>
      </c>
      <c r="W72" s="288">
        <v>3643</v>
      </c>
      <c r="X72" s="240">
        <f t="shared" si="72"/>
        <v>90834</v>
      </c>
      <c r="Y72" s="288">
        <v>15525</v>
      </c>
      <c r="Z72" s="288">
        <v>23178</v>
      </c>
      <c r="AA72" s="288">
        <v>32397</v>
      </c>
      <c r="AB72" s="288">
        <v>19734</v>
      </c>
      <c r="AC72" s="240">
        <f t="shared" si="73"/>
        <v>72299</v>
      </c>
      <c r="AD72" s="288">
        <v>7683</v>
      </c>
      <c r="AE72" s="288">
        <v>13236</v>
      </c>
      <c r="AF72" s="288">
        <v>5083</v>
      </c>
      <c r="AG72" s="288">
        <v>16806</v>
      </c>
      <c r="AH72" s="288">
        <v>8578</v>
      </c>
      <c r="AI72" s="288">
        <v>20913</v>
      </c>
      <c r="AJ72" s="240">
        <f t="shared" si="74"/>
        <v>8909</v>
      </c>
      <c r="AK72" s="288">
        <v>4332</v>
      </c>
      <c r="AL72" s="288">
        <v>4577</v>
      </c>
      <c r="AM72" s="240">
        <f t="shared" si="75"/>
        <v>150880</v>
      </c>
      <c r="AN72" s="288">
        <v>7367</v>
      </c>
      <c r="AO72" s="288">
        <v>9065</v>
      </c>
      <c r="AP72" s="288">
        <v>16224</v>
      </c>
      <c r="AQ72" s="288">
        <v>4116</v>
      </c>
      <c r="AR72" s="288">
        <v>19805</v>
      </c>
      <c r="AS72" s="288">
        <v>4727</v>
      </c>
      <c r="AT72" s="288">
        <v>28380</v>
      </c>
      <c r="AU72" s="288">
        <v>31054</v>
      </c>
      <c r="AV72" s="288">
        <v>21201</v>
      </c>
      <c r="AW72" s="288">
        <v>8941</v>
      </c>
      <c r="AX72" s="240">
        <f t="shared" si="76"/>
        <v>184134</v>
      </c>
      <c r="AY72" s="288">
        <v>15802</v>
      </c>
      <c r="AZ72" s="288">
        <v>81438</v>
      </c>
      <c r="BA72" s="288">
        <v>27011</v>
      </c>
      <c r="BB72" s="288">
        <v>44272</v>
      </c>
      <c r="BC72" s="288">
        <v>15611</v>
      </c>
      <c r="BD72" s="240">
        <f t="shared" si="77"/>
        <v>394105</v>
      </c>
      <c r="BE72" s="288">
        <v>46271</v>
      </c>
      <c r="BF72" s="288">
        <v>48431</v>
      </c>
      <c r="BG72" s="288">
        <v>47888</v>
      </c>
      <c r="BH72" s="288">
        <v>44031</v>
      </c>
      <c r="BI72" s="288">
        <v>50702</v>
      </c>
      <c r="BJ72" s="288">
        <v>64103</v>
      </c>
      <c r="BK72" s="288">
        <v>46687</v>
      </c>
      <c r="BL72" s="288">
        <v>45992</v>
      </c>
      <c r="BM72" s="240">
        <f t="shared" si="78"/>
        <v>92549</v>
      </c>
      <c r="BN72" s="288">
        <v>17941</v>
      </c>
      <c r="BO72" s="288">
        <v>18582</v>
      </c>
      <c r="BP72" s="288">
        <v>12676</v>
      </c>
      <c r="BQ72" s="288">
        <v>6837</v>
      </c>
      <c r="BR72" s="288">
        <v>36513</v>
      </c>
      <c r="BS72" s="240">
        <f t="shared" si="79"/>
        <v>153892</v>
      </c>
      <c r="BT72" s="288">
        <v>8734</v>
      </c>
      <c r="BU72" s="288">
        <v>15279</v>
      </c>
      <c r="BV72" s="288">
        <v>5268</v>
      </c>
      <c r="BW72" s="288">
        <v>2460</v>
      </c>
      <c r="BX72" s="288">
        <v>9002</v>
      </c>
      <c r="BY72" s="288">
        <v>46086</v>
      </c>
      <c r="BZ72" s="288">
        <v>10354</v>
      </c>
      <c r="CA72" s="288">
        <v>8422</v>
      </c>
      <c r="CB72" s="288">
        <v>17352</v>
      </c>
      <c r="CC72" s="288">
        <v>10010</v>
      </c>
      <c r="CD72" s="288">
        <v>11707</v>
      </c>
      <c r="CE72" s="288">
        <v>9218</v>
      </c>
      <c r="CF72" s="240">
        <f t="shared" si="80"/>
        <v>161249</v>
      </c>
      <c r="CG72" s="288">
        <v>3748</v>
      </c>
      <c r="CH72" s="288">
        <v>9539</v>
      </c>
      <c r="CI72" s="288">
        <v>6441</v>
      </c>
      <c r="CJ72" s="288">
        <v>20255</v>
      </c>
      <c r="CK72" s="288">
        <v>42285</v>
      </c>
      <c r="CL72" s="288">
        <v>4426</v>
      </c>
      <c r="CM72" s="288">
        <v>33379</v>
      </c>
      <c r="CN72" s="288">
        <v>3658</v>
      </c>
      <c r="CO72" s="288">
        <v>1863</v>
      </c>
      <c r="CP72" s="288">
        <v>5271</v>
      </c>
      <c r="CQ72" s="288">
        <v>12482</v>
      </c>
      <c r="CR72" s="288">
        <v>10347</v>
      </c>
      <c r="CS72" s="288">
        <v>7555</v>
      </c>
      <c r="CT72" s="240">
        <f t="shared" si="81"/>
        <v>111105</v>
      </c>
      <c r="CU72" s="288">
        <v>44785</v>
      </c>
      <c r="CV72" s="288">
        <v>22861</v>
      </c>
      <c r="CW72" s="288">
        <v>8811</v>
      </c>
      <c r="CX72" s="288">
        <v>15986</v>
      </c>
      <c r="CY72" s="288">
        <v>18662</v>
      </c>
      <c r="CZ72" s="240">
        <f t="shared" si="82"/>
        <v>140219</v>
      </c>
      <c r="DA72" s="288">
        <v>4079</v>
      </c>
      <c r="DB72" s="288">
        <v>3559</v>
      </c>
      <c r="DC72" s="288">
        <v>28586</v>
      </c>
      <c r="DD72" s="288">
        <v>60461</v>
      </c>
      <c r="DE72" s="288">
        <v>27207</v>
      </c>
      <c r="DF72" s="288">
        <v>16327</v>
      </c>
      <c r="DG72" s="240">
        <f t="shared" si="83"/>
        <v>1872881</v>
      </c>
      <c r="DH72" s="240">
        <f t="shared" si="84"/>
        <v>34383</v>
      </c>
      <c r="DI72" s="288">
        <v>10388</v>
      </c>
      <c r="DJ72" s="288">
        <v>8687</v>
      </c>
      <c r="DK72" s="288">
        <v>15308</v>
      </c>
      <c r="DL72" s="392">
        <f t="shared" si="85"/>
        <v>53893</v>
      </c>
      <c r="DM72" s="288">
        <v>31570</v>
      </c>
      <c r="DN72" s="288">
        <v>22323</v>
      </c>
      <c r="DO72" s="240">
        <f t="shared" si="86"/>
        <v>1961157</v>
      </c>
      <c r="DP72" s="25"/>
      <c r="DQ72" s="25"/>
      <c r="DR72" s="25"/>
      <c r="DS72" s="25"/>
      <c r="DT72" s="25"/>
      <c r="DU72" s="25"/>
      <c r="DV72" s="25"/>
      <c r="DW72" s="25"/>
      <c r="DX72" s="25"/>
      <c r="DY72" s="25"/>
      <c r="DZ72" s="25"/>
      <c r="EA72" s="25"/>
      <c r="EB72" s="25"/>
      <c r="EC72" s="25"/>
    </row>
    <row r="73" spans="1:133" s="4" customFormat="1" ht="16.5" customHeight="1" x14ac:dyDescent="0.15">
      <c r="A73" s="55" t="s">
        <v>39</v>
      </c>
      <c r="B73" s="240">
        <f t="shared" si="70"/>
        <v>252743</v>
      </c>
      <c r="C73" s="288">
        <v>22609</v>
      </c>
      <c r="D73" s="288">
        <v>8789</v>
      </c>
      <c r="E73" s="288">
        <v>9710</v>
      </c>
      <c r="F73" s="288">
        <v>3539</v>
      </c>
      <c r="G73" s="288">
        <v>16842</v>
      </c>
      <c r="H73" s="288">
        <v>41878</v>
      </c>
      <c r="I73" s="288">
        <v>23712</v>
      </c>
      <c r="J73" s="288">
        <v>6659</v>
      </c>
      <c r="K73" s="288">
        <v>19073</v>
      </c>
      <c r="L73" s="288">
        <v>59454</v>
      </c>
      <c r="M73" s="288">
        <v>13430</v>
      </c>
      <c r="N73" s="288">
        <v>27048</v>
      </c>
      <c r="O73" s="240">
        <f t="shared" si="71"/>
        <v>81400</v>
      </c>
      <c r="P73" s="288">
        <v>14692</v>
      </c>
      <c r="Q73" s="288">
        <v>17401</v>
      </c>
      <c r="R73" s="288">
        <v>7538</v>
      </c>
      <c r="S73" s="288">
        <v>4945</v>
      </c>
      <c r="T73" s="288">
        <v>7135</v>
      </c>
      <c r="U73" s="288">
        <v>15499</v>
      </c>
      <c r="V73" s="288">
        <v>10060</v>
      </c>
      <c r="W73" s="288">
        <v>4130</v>
      </c>
      <c r="X73" s="240">
        <f t="shared" si="72"/>
        <v>102660</v>
      </c>
      <c r="Y73" s="288">
        <v>18150</v>
      </c>
      <c r="Z73" s="288">
        <v>26401</v>
      </c>
      <c r="AA73" s="288">
        <v>35457</v>
      </c>
      <c r="AB73" s="288">
        <v>22652</v>
      </c>
      <c r="AC73" s="240">
        <f t="shared" si="73"/>
        <v>78420</v>
      </c>
      <c r="AD73" s="288">
        <v>8217</v>
      </c>
      <c r="AE73" s="288">
        <v>14372</v>
      </c>
      <c r="AF73" s="288">
        <v>5572</v>
      </c>
      <c r="AG73" s="288">
        <v>17886</v>
      </c>
      <c r="AH73" s="288">
        <v>9745</v>
      </c>
      <c r="AI73" s="288">
        <v>22628</v>
      </c>
      <c r="AJ73" s="240">
        <f t="shared" si="74"/>
        <v>9148</v>
      </c>
      <c r="AK73" s="288">
        <v>4289</v>
      </c>
      <c r="AL73" s="288">
        <v>4859</v>
      </c>
      <c r="AM73" s="240">
        <f t="shared" si="75"/>
        <v>161738</v>
      </c>
      <c r="AN73" s="288">
        <v>8165</v>
      </c>
      <c r="AO73" s="288">
        <v>9919</v>
      </c>
      <c r="AP73" s="288">
        <v>17120</v>
      </c>
      <c r="AQ73" s="288">
        <v>4538</v>
      </c>
      <c r="AR73" s="288">
        <v>21018</v>
      </c>
      <c r="AS73" s="288">
        <v>5327</v>
      </c>
      <c r="AT73" s="288">
        <v>29683</v>
      </c>
      <c r="AU73" s="288">
        <v>32826</v>
      </c>
      <c r="AV73" s="288">
        <v>23011</v>
      </c>
      <c r="AW73" s="288">
        <v>10131</v>
      </c>
      <c r="AX73" s="240">
        <f t="shared" si="76"/>
        <v>197516</v>
      </c>
      <c r="AY73" s="288">
        <v>17429</v>
      </c>
      <c r="AZ73" s="288">
        <v>85737</v>
      </c>
      <c r="BA73" s="288">
        <v>28748</v>
      </c>
      <c r="BB73" s="288">
        <v>48526</v>
      </c>
      <c r="BC73" s="288">
        <v>17076</v>
      </c>
      <c r="BD73" s="240">
        <f t="shared" si="77"/>
        <v>395408</v>
      </c>
      <c r="BE73" s="288">
        <v>47219</v>
      </c>
      <c r="BF73" s="288">
        <v>51125</v>
      </c>
      <c r="BG73" s="288">
        <v>49987</v>
      </c>
      <c r="BH73" s="288">
        <v>45699</v>
      </c>
      <c r="BI73" s="288">
        <v>49563</v>
      </c>
      <c r="BJ73" s="288">
        <v>60080</v>
      </c>
      <c r="BK73" s="288">
        <v>45250</v>
      </c>
      <c r="BL73" s="288">
        <v>46485</v>
      </c>
      <c r="BM73" s="240">
        <f t="shared" si="78"/>
        <v>100736</v>
      </c>
      <c r="BN73" s="288">
        <v>20528</v>
      </c>
      <c r="BO73" s="288">
        <v>20324</v>
      </c>
      <c r="BP73" s="288">
        <v>14109</v>
      </c>
      <c r="BQ73" s="288">
        <v>8025</v>
      </c>
      <c r="BR73" s="288">
        <v>37750</v>
      </c>
      <c r="BS73" s="240">
        <f t="shared" si="79"/>
        <v>170771</v>
      </c>
      <c r="BT73" s="288">
        <v>9572</v>
      </c>
      <c r="BU73" s="288">
        <v>17637</v>
      </c>
      <c r="BV73" s="288">
        <v>6312</v>
      </c>
      <c r="BW73" s="288">
        <v>2804</v>
      </c>
      <c r="BX73" s="288">
        <v>10413</v>
      </c>
      <c r="BY73" s="288">
        <v>49854</v>
      </c>
      <c r="BZ73" s="288">
        <v>11956</v>
      </c>
      <c r="CA73" s="288">
        <v>9509</v>
      </c>
      <c r="CB73" s="288">
        <v>18627</v>
      </c>
      <c r="CC73" s="288">
        <v>11661</v>
      </c>
      <c r="CD73" s="288">
        <v>12572</v>
      </c>
      <c r="CE73" s="288">
        <v>9854</v>
      </c>
      <c r="CF73" s="240">
        <f t="shared" si="80"/>
        <v>174426</v>
      </c>
      <c r="CG73" s="288">
        <v>4140</v>
      </c>
      <c r="CH73" s="288">
        <v>10997</v>
      </c>
      <c r="CI73" s="288">
        <v>7529</v>
      </c>
      <c r="CJ73" s="288">
        <v>22581</v>
      </c>
      <c r="CK73" s="288">
        <v>42914</v>
      </c>
      <c r="CL73" s="288">
        <v>5182</v>
      </c>
      <c r="CM73" s="288">
        <v>35215</v>
      </c>
      <c r="CN73" s="288">
        <v>4294</v>
      </c>
      <c r="CO73" s="288">
        <v>2126</v>
      </c>
      <c r="CP73" s="288">
        <v>5738</v>
      </c>
      <c r="CQ73" s="288">
        <v>13627</v>
      </c>
      <c r="CR73" s="288">
        <v>11390</v>
      </c>
      <c r="CS73" s="288">
        <v>8693</v>
      </c>
      <c r="CT73" s="240">
        <f t="shared" si="81"/>
        <v>123692</v>
      </c>
      <c r="CU73" s="288">
        <v>47586</v>
      </c>
      <c r="CV73" s="288">
        <v>27014</v>
      </c>
      <c r="CW73" s="288">
        <v>9975</v>
      </c>
      <c r="CX73" s="288">
        <v>17554</v>
      </c>
      <c r="CY73" s="288">
        <v>21563</v>
      </c>
      <c r="CZ73" s="240">
        <f t="shared" si="82"/>
        <v>146118</v>
      </c>
      <c r="DA73" s="288">
        <v>4425</v>
      </c>
      <c r="DB73" s="288">
        <v>3935</v>
      </c>
      <c r="DC73" s="288">
        <v>30419</v>
      </c>
      <c r="DD73" s="288">
        <v>60394</v>
      </c>
      <c r="DE73" s="288">
        <v>29539</v>
      </c>
      <c r="DF73" s="288">
        <v>17406</v>
      </c>
      <c r="DG73" s="240">
        <f t="shared" si="83"/>
        <v>1994776</v>
      </c>
      <c r="DH73" s="240">
        <f t="shared" si="84"/>
        <v>36790</v>
      </c>
      <c r="DI73" s="288">
        <v>11654</v>
      </c>
      <c r="DJ73" s="288">
        <v>9958</v>
      </c>
      <c r="DK73" s="288">
        <v>15178</v>
      </c>
      <c r="DL73" s="392">
        <f t="shared" si="85"/>
        <v>53447</v>
      </c>
      <c r="DM73" s="288">
        <v>33150</v>
      </c>
      <c r="DN73" s="288">
        <v>20297</v>
      </c>
      <c r="DO73" s="240">
        <f t="shared" si="86"/>
        <v>2085013</v>
      </c>
      <c r="DP73" s="25"/>
      <c r="DQ73" s="25"/>
      <c r="DR73" s="25"/>
      <c r="DS73" s="25"/>
      <c r="DT73" s="25"/>
      <c r="DU73" s="25"/>
      <c r="DV73" s="25"/>
      <c r="DW73" s="25"/>
      <c r="DX73" s="25"/>
      <c r="DY73" s="25"/>
      <c r="DZ73" s="25"/>
      <c r="EA73" s="25"/>
      <c r="EB73" s="25"/>
      <c r="EC73" s="25"/>
    </row>
    <row r="74" spans="1:133" s="4" customFormat="1" ht="16.5" customHeight="1" x14ac:dyDescent="0.15">
      <c r="A74" s="55" t="s">
        <v>40</v>
      </c>
      <c r="B74" s="240">
        <f t="shared" si="70"/>
        <v>248292</v>
      </c>
      <c r="C74" s="288">
        <v>19705</v>
      </c>
      <c r="D74" s="288">
        <v>8743</v>
      </c>
      <c r="E74" s="288">
        <v>9003</v>
      </c>
      <c r="F74" s="288">
        <v>3775</v>
      </c>
      <c r="G74" s="288">
        <v>15664</v>
      </c>
      <c r="H74" s="288">
        <v>41432</v>
      </c>
      <c r="I74" s="288">
        <v>23344</v>
      </c>
      <c r="J74" s="288">
        <v>6538</v>
      </c>
      <c r="K74" s="288">
        <v>21124</v>
      </c>
      <c r="L74" s="288">
        <v>63025</v>
      </c>
      <c r="M74" s="288">
        <v>12615</v>
      </c>
      <c r="N74" s="288">
        <v>23324</v>
      </c>
      <c r="O74" s="240">
        <f t="shared" si="71"/>
        <v>81067</v>
      </c>
      <c r="P74" s="288">
        <v>16809</v>
      </c>
      <c r="Q74" s="288">
        <v>17658</v>
      </c>
      <c r="R74" s="288">
        <v>7300</v>
      </c>
      <c r="S74" s="288">
        <v>5081</v>
      </c>
      <c r="T74" s="288">
        <v>6593</v>
      </c>
      <c r="U74" s="288">
        <v>14643</v>
      </c>
      <c r="V74" s="288">
        <v>8955</v>
      </c>
      <c r="W74" s="288">
        <v>4028</v>
      </c>
      <c r="X74" s="240">
        <f t="shared" si="72"/>
        <v>103592</v>
      </c>
      <c r="Y74" s="288">
        <v>17229</v>
      </c>
      <c r="Z74" s="288">
        <v>26741</v>
      </c>
      <c r="AA74" s="288">
        <v>37941</v>
      </c>
      <c r="AB74" s="288">
        <v>21681</v>
      </c>
      <c r="AC74" s="240">
        <f t="shared" si="73"/>
        <v>75932</v>
      </c>
      <c r="AD74" s="288">
        <v>7529</v>
      </c>
      <c r="AE74" s="288">
        <v>12907</v>
      </c>
      <c r="AF74" s="288">
        <v>5557</v>
      </c>
      <c r="AG74" s="288">
        <v>19505</v>
      </c>
      <c r="AH74" s="288">
        <v>9145</v>
      </c>
      <c r="AI74" s="288">
        <v>21289</v>
      </c>
      <c r="AJ74" s="240">
        <f t="shared" si="74"/>
        <v>8451</v>
      </c>
      <c r="AK74" s="288">
        <v>3508</v>
      </c>
      <c r="AL74" s="288">
        <v>4943</v>
      </c>
      <c r="AM74" s="240">
        <f t="shared" si="75"/>
        <v>162616</v>
      </c>
      <c r="AN74" s="288">
        <v>7402</v>
      </c>
      <c r="AO74" s="288">
        <v>9367</v>
      </c>
      <c r="AP74" s="288">
        <v>17807</v>
      </c>
      <c r="AQ74" s="288">
        <v>4360</v>
      </c>
      <c r="AR74" s="288">
        <v>23616</v>
      </c>
      <c r="AS74" s="288">
        <v>4863</v>
      </c>
      <c r="AT74" s="288">
        <v>28485</v>
      </c>
      <c r="AU74" s="288">
        <v>35360</v>
      </c>
      <c r="AV74" s="288">
        <v>21435</v>
      </c>
      <c r="AW74" s="288">
        <v>9921</v>
      </c>
      <c r="AX74" s="240">
        <f t="shared" si="76"/>
        <v>194681</v>
      </c>
      <c r="AY74" s="288">
        <v>15690</v>
      </c>
      <c r="AZ74" s="288">
        <v>88622</v>
      </c>
      <c r="BA74" s="288">
        <v>26133</v>
      </c>
      <c r="BB74" s="288">
        <v>45691</v>
      </c>
      <c r="BC74" s="288">
        <v>18545</v>
      </c>
      <c r="BD74" s="240">
        <f t="shared" si="77"/>
        <v>384629</v>
      </c>
      <c r="BE74" s="288">
        <v>55465</v>
      </c>
      <c r="BF74" s="288">
        <v>47722</v>
      </c>
      <c r="BG74" s="288">
        <v>48536</v>
      </c>
      <c r="BH74" s="288">
        <v>42349</v>
      </c>
      <c r="BI74" s="288">
        <v>48666</v>
      </c>
      <c r="BJ74" s="288">
        <v>55756</v>
      </c>
      <c r="BK74" s="288">
        <v>43433</v>
      </c>
      <c r="BL74" s="288">
        <v>42702</v>
      </c>
      <c r="BM74" s="240">
        <f t="shared" si="78"/>
        <v>99003</v>
      </c>
      <c r="BN74" s="288">
        <v>21807</v>
      </c>
      <c r="BO74" s="288">
        <v>17690</v>
      </c>
      <c r="BP74" s="288">
        <v>13128</v>
      </c>
      <c r="BQ74" s="288">
        <v>7501</v>
      </c>
      <c r="BR74" s="288">
        <v>38877</v>
      </c>
      <c r="BS74" s="240">
        <f t="shared" si="79"/>
        <v>171268</v>
      </c>
      <c r="BT74" s="288">
        <v>9010</v>
      </c>
      <c r="BU74" s="288">
        <v>17260</v>
      </c>
      <c r="BV74" s="288">
        <v>6106</v>
      </c>
      <c r="BW74" s="288">
        <v>2672</v>
      </c>
      <c r="BX74" s="288">
        <v>9978</v>
      </c>
      <c r="BY74" s="288">
        <v>51038</v>
      </c>
      <c r="BZ74" s="288">
        <v>10769</v>
      </c>
      <c r="CA74" s="288">
        <v>8991</v>
      </c>
      <c r="CB74" s="288">
        <v>18894</v>
      </c>
      <c r="CC74" s="288">
        <v>10701</v>
      </c>
      <c r="CD74" s="288">
        <v>14746</v>
      </c>
      <c r="CE74" s="288">
        <v>11103</v>
      </c>
      <c r="CF74" s="240">
        <f t="shared" si="80"/>
        <v>173789</v>
      </c>
      <c r="CG74" s="288">
        <v>3877</v>
      </c>
      <c r="CH74" s="288">
        <v>10068</v>
      </c>
      <c r="CI74" s="288">
        <v>7078</v>
      </c>
      <c r="CJ74" s="288">
        <v>21598</v>
      </c>
      <c r="CK74" s="288">
        <v>45400</v>
      </c>
      <c r="CL74" s="288">
        <v>4719</v>
      </c>
      <c r="CM74" s="288">
        <v>37296</v>
      </c>
      <c r="CN74" s="288">
        <v>3954</v>
      </c>
      <c r="CO74" s="288">
        <v>1915</v>
      </c>
      <c r="CP74" s="288">
        <v>6015</v>
      </c>
      <c r="CQ74" s="288">
        <v>13232</v>
      </c>
      <c r="CR74" s="288">
        <v>10975</v>
      </c>
      <c r="CS74" s="288">
        <v>7662</v>
      </c>
      <c r="CT74" s="240">
        <f t="shared" si="81"/>
        <v>122517</v>
      </c>
      <c r="CU74" s="288">
        <v>46840</v>
      </c>
      <c r="CV74" s="288">
        <v>28325</v>
      </c>
      <c r="CW74" s="288">
        <v>9626</v>
      </c>
      <c r="CX74" s="288">
        <v>17654</v>
      </c>
      <c r="CY74" s="288">
        <v>20072</v>
      </c>
      <c r="CZ74" s="240">
        <f t="shared" si="82"/>
        <v>141940</v>
      </c>
      <c r="DA74" s="288">
        <v>4071</v>
      </c>
      <c r="DB74" s="288">
        <v>3529</v>
      </c>
      <c r="DC74" s="288">
        <v>29867</v>
      </c>
      <c r="DD74" s="288">
        <v>60815</v>
      </c>
      <c r="DE74" s="288">
        <v>27655</v>
      </c>
      <c r="DF74" s="288">
        <v>16003</v>
      </c>
      <c r="DG74" s="240">
        <f t="shared" si="83"/>
        <v>1967777</v>
      </c>
      <c r="DH74" s="240">
        <f t="shared" si="84"/>
        <v>36410</v>
      </c>
      <c r="DI74" s="288">
        <v>12160</v>
      </c>
      <c r="DJ74" s="288">
        <v>10248</v>
      </c>
      <c r="DK74" s="288">
        <v>14002</v>
      </c>
      <c r="DL74" s="392">
        <f t="shared" si="85"/>
        <v>47566</v>
      </c>
      <c r="DM74" s="288">
        <v>32120</v>
      </c>
      <c r="DN74" s="288">
        <v>15446</v>
      </c>
      <c r="DO74" s="240">
        <f t="shared" si="86"/>
        <v>2051753</v>
      </c>
      <c r="DP74" s="25"/>
      <c r="DQ74" s="25"/>
      <c r="DR74" s="25"/>
      <c r="DS74" s="25"/>
      <c r="DT74" s="25"/>
      <c r="DU74" s="25"/>
      <c r="DV74" s="25"/>
      <c r="DW74" s="25"/>
      <c r="DX74" s="25"/>
      <c r="DY74" s="25"/>
      <c r="DZ74" s="25"/>
      <c r="EA74" s="25"/>
      <c r="EB74" s="25"/>
      <c r="EC74" s="25"/>
    </row>
    <row r="75" spans="1:133" s="4" customFormat="1" ht="16.5" customHeight="1" x14ac:dyDescent="0.15">
      <c r="A75" s="55" t="s">
        <v>41</v>
      </c>
      <c r="B75" s="240">
        <f t="shared" si="70"/>
        <v>233113</v>
      </c>
      <c r="C75" s="288">
        <v>16082</v>
      </c>
      <c r="D75" s="288">
        <v>7444</v>
      </c>
      <c r="E75" s="288">
        <v>6949</v>
      </c>
      <c r="F75" s="288">
        <v>2855</v>
      </c>
      <c r="G75" s="288">
        <v>12418</v>
      </c>
      <c r="H75" s="288">
        <v>38497</v>
      </c>
      <c r="I75" s="288">
        <v>21911</v>
      </c>
      <c r="J75" s="288">
        <v>4888</v>
      </c>
      <c r="K75" s="288">
        <v>20769</v>
      </c>
      <c r="L75" s="288">
        <v>70149</v>
      </c>
      <c r="M75" s="288">
        <v>11159</v>
      </c>
      <c r="N75" s="288">
        <v>19992</v>
      </c>
      <c r="O75" s="240">
        <f t="shared" si="71"/>
        <v>71896</v>
      </c>
      <c r="P75" s="288">
        <v>18753</v>
      </c>
      <c r="Q75" s="288">
        <v>16147</v>
      </c>
      <c r="R75" s="288">
        <v>5787</v>
      </c>
      <c r="S75" s="288">
        <v>4119</v>
      </c>
      <c r="T75" s="288">
        <v>5122</v>
      </c>
      <c r="U75" s="288">
        <v>11711</v>
      </c>
      <c r="V75" s="288">
        <v>6903</v>
      </c>
      <c r="W75" s="288">
        <v>3354</v>
      </c>
      <c r="X75" s="240">
        <f t="shared" si="72"/>
        <v>91806</v>
      </c>
      <c r="Y75" s="288">
        <v>13057</v>
      </c>
      <c r="Z75" s="288">
        <v>24701</v>
      </c>
      <c r="AA75" s="288">
        <v>37168</v>
      </c>
      <c r="AB75" s="288">
        <v>16880</v>
      </c>
      <c r="AC75" s="240">
        <f t="shared" si="73"/>
        <v>65347</v>
      </c>
      <c r="AD75" s="288">
        <v>6495</v>
      </c>
      <c r="AE75" s="288">
        <v>10053</v>
      </c>
      <c r="AF75" s="288">
        <v>4727</v>
      </c>
      <c r="AG75" s="288">
        <v>18924</v>
      </c>
      <c r="AH75" s="288">
        <v>6804</v>
      </c>
      <c r="AI75" s="288">
        <v>18344</v>
      </c>
      <c r="AJ75" s="240">
        <f t="shared" si="74"/>
        <v>7540</v>
      </c>
      <c r="AK75" s="288">
        <v>2972</v>
      </c>
      <c r="AL75" s="288">
        <v>4568</v>
      </c>
      <c r="AM75" s="240">
        <f t="shared" si="75"/>
        <v>156816</v>
      </c>
      <c r="AN75" s="288">
        <v>6284</v>
      </c>
      <c r="AO75" s="288">
        <v>8494</v>
      </c>
      <c r="AP75" s="288">
        <v>17564</v>
      </c>
      <c r="AQ75" s="288">
        <v>3639</v>
      </c>
      <c r="AR75" s="288">
        <v>25133</v>
      </c>
      <c r="AS75" s="288">
        <v>3988</v>
      </c>
      <c r="AT75" s="288">
        <v>26150</v>
      </c>
      <c r="AU75" s="288">
        <v>37717</v>
      </c>
      <c r="AV75" s="288">
        <v>19630</v>
      </c>
      <c r="AW75" s="288">
        <v>8217</v>
      </c>
      <c r="AX75" s="240">
        <f t="shared" si="76"/>
        <v>182098</v>
      </c>
      <c r="AY75" s="288">
        <v>13560</v>
      </c>
      <c r="AZ75" s="288">
        <v>87186</v>
      </c>
      <c r="BA75" s="288">
        <v>22142</v>
      </c>
      <c r="BB75" s="288">
        <v>40568</v>
      </c>
      <c r="BC75" s="288">
        <v>18642</v>
      </c>
      <c r="BD75" s="240">
        <f t="shared" si="77"/>
        <v>398541</v>
      </c>
      <c r="BE75" s="288">
        <v>82520</v>
      </c>
      <c r="BF75" s="288">
        <v>43613</v>
      </c>
      <c r="BG75" s="288">
        <v>41086</v>
      </c>
      <c r="BH75" s="288">
        <v>39347</v>
      </c>
      <c r="BI75" s="288">
        <v>51031</v>
      </c>
      <c r="BJ75" s="288">
        <v>54467</v>
      </c>
      <c r="BK75" s="288">
        <v>46342</v>
      </c>
      <c r="BL75" s="288">
        <v>40135</v>
      </c>
      <c r="BM75" s="240">
        <f t="shared" si="78"/>
        <v>91142</v>
      </c>
      <c r="BN75" s="288">
        <v>21644</v>
      </c>
      <c r="BO75" s="288">
        <v>13999</v>
      </c>
      <c r="BP75" s="288">
        <v>10793</v>
      </c>
      <c r="BQ75" s="288">
        <v>6415</v>
      </c>
      <c r="BR75" s="288">
        <v>38291</v>
      </c>
      <c r="BS75" s="240">
        <f t="shared" si="79"/>
        <v>159246</v>
      </c>
      <c r="BT75" s="288">
        <v>8271</v>
      </c>
      <c r="BU75" s="288">
        <v>14253</v>
      </c>
      <c r="BV75" s="288">
        <v>5240</v>
      </c>
      <c r="BW75" s="288">
        <v>2059</v>
      </c>
      <c r="BX75" s="288">
        <v>8253</v>
      </c>
      <c r="BY75" s="288">
        <v>53752</v>
      </c>
      <c r="BZ75" s="288">
        <v>8399</v>
      </c>
      <c r="CA75" s="288">
        <v>7756</v>
      </c>
      <c r="CB75" s="288">
        <v>16235</v>
      </c>
      <c r="CC75" s="288">
        <v>8277</v>
      </c>
      <c r="CD75" s="288">
        <v>15322</v>
      </c>
      <c r="CE75" s="288">
        <v>11429</v>
      </c>
      <c r="CF75" s="240">
        <f t="shared" si="80"/>
        <v>168403</v>
      </c>
      <c r="CG75" s="288">
        <v>3087</v>
      </c>
      <c r="CH75" s="288">
        <v>8387</v>
      </c>
      <c r="CI75" s="288">
        <v>5776</v>
      </c>
      <c r="CJ75" s="288">
        <v>18616</v>
      </c>
      <c r="CK75" s="288">
        <v>53072</v>
      </c>
      <c r="CL75" s="288">
        <v>3723</v>
      </c>
      <c r="CM75" s="288">
        <v>39077</v>
      </c>
      <c r="CN75" s="288">
        <v>3064</v>
      </c>
      <c r="CO75" s="288">
        <v>1721</v>
      </c>
      <c r="CP75" s="288">
        <v>5179</v>
      </c>
      <c r="CQ75" s="288">
        <v>11565</v>
      </c>
      <c r="CR75" s="288">
        <v>9125</v>
      </c>
      <c r="CS75" s="288">
        <v>6011</v>
      </c>
      <c r="CT75" s="240">
        <f t="shared" si="81"/>
        <v>108509</v>
      </c>
      <c r="CU75" s="288">
        <v>44060</v>
      </c>
      <c r="CV75" s="288">
        <v>26804</v>
      </c>
      <c r="CW75" s="288">
        <v>7498</v>
      </c>
      <c r="CX75" s="288">
        <v>15215</v>
      </c>
      <c r="CY75" s="288">
        <v>14932</v>
      </c>
      <c r="CZ75" s="240">
        <f t="shared" si="82"/>
        <v>131934</v>
      </c>
      <c r="DA75" s="288">
        <v>3288</v>
      </c>
      <c r="DB75" s="288">
        <v>2603</v>
      </c>
      <c r="DC75" s="288">
        <v>27160</v>
      </c>
      <c r="DD75" s="288">
        <v>60356</v>
      </c>
      <c r="DE75" s="288">
        <v>24761</v>
      </c>
      <c r="DF75" s="288">
        <v>13766</v>
      </c>
      <c r="DG75" s="240">
        <f t="shared" si="83"/>
        <v>1866391</v>
      </c>
      <c r="DH75" s="240">
        <f t="shared" si="84"/>
        <v>29565</v>
      </c>
      <c r="DI75" s="288">
        <v>9499</v>
      </c>
      <c r="DJ75" s="288">
        <v>8604</v>
      </c>
      <c r="DK75" s="288">
        <v>11462</v>
      </c>
      <c r="DL75" s="392">
        <f t="shared" si="85"/>
        <v>37826</v>
      </c>
      <c r="DM75" s="288">
        <v>26642</v>
      </c>
      <c r="DN75" s="288">
        <v>11184</v>
      </c>
      <c r="DO75" s="240">
        <f t="shared" si="86"/>
        <v>1933782</v>
      </c>
      <c r="DP75" s="25"/>
      <c r="DQ75" s="25"/>
      <c r="DR75" s="25"/>
      <c r="DS75" s="25"/>
      <c r="DT75" s="25"/>
      <c r="DU75" s="25"/>
      <c r="DV75" s="25"/>
      <c r="DW75" s="25"/>
      <c r="DX75" s="25"/>
      <c r="DY75" s="25"/>
      <c r="DZ75" s="25"/>
      <c r="EA75" s="25"/>
      <c r="EB75" s="25"/>
      <c r="EC75" s="25"/>
    </row>
    <row r="76" spans="1:133" s="4" customFormat="1" ht="16.5" customHeight="1" x14ac:dyDescent="0.15">
      <c r="A76" s="55" t="s">
        <v>42</v>
      </c>
      <c r="B76" s="240">
        <f t="shared" si="70"/>
        <v>1527661</v>
      </c>
      <c r="C76" s="288">
        <v>127441</v>
      </c>
      <c r="D76" s="288">
        <v>53488</v>
      </c>
      <c r="E76" s="288">
        <v>55669</v>
      </c>
      <c r="F76" s="288">
        <v>22674</v>
      </c>
      <c r="G76" s="288">
        <v>94048</v>
      </c>
      <c r="H76" s="288">
        <v>240910</v>
      </c>
      <c r="I76" s="288">
        <v>134663</v>
      </c>
      <c r="J76" s="288">
        <v>38073</v>
      </c>
      <c r="K76" s="288">
        <v>121854</v>
      </c>
      <c r="L76" s="288">
        <v>384671</v>
      </c>
      <c r="M76" s="288">
        <v>81491</v>
      </c>
      <c r="N76" s="288">
        <v>172679</v>
      </c>
      <c r="O76" s="240">
        <f t="shared" si="71"/>
        <v>485146</v>
      </c>
      <c r="P76" s="288">
        <v>97872</v>
      </c>
      <c r="Q76" s="288">
        <v>100870</v>
      </c>
      <c r="R76" s="288">
        <v>44353</v>
      </c>
      <c r="S76" s="288">
        <v>30529</v>
      </c>
      <c r="T76" s="288">
        <v>39894</v>
      </c>
      <c r="U76" s="288">
        <v>90416</v>
      </c>
      <c r="V76" s="288">
        <v>56382</v>
      </c>
      <c r="W76" s="288">
        <v>24830</v>
      </c>
      <c r="X76" s="240">
        <f t="shared" si="72"/>
        <v>593637</v>
      </c>
      <c r="Y76" s="288">
        <v>97619</v>
      </c>
      <c r="Z76" s="288">
        <v>157135</v>
      </c>
      <c r="AA76" s="288">
        <v>210240</v>
      </c>
      <c r="AB76" s="288">
        <v>128643</v>
      </c>
      <c r="AC76" s="240">
        <f t="shared" si="73"/>
        <v>452322</v>
      </c>
      <c r="AD76" s="288">
        <v>49611</v>
      </c>
      <c r="AE76" s="288">
        <v>76887</v>
      </c>
      <c r="AF76" s="288">
        <v>34347</v>
      </c>
      <c r="AG76" s="288">
        <v>111312</v>
      </c>
      <c r="AH76" s="288">
        <v>54853</v>
      </c>
      <c r="AI76" s="288">
        <v>125312</v>
      </c>
      <c r="AJ76" s="240">
        <f t="shared" si="74"/>
        <v>67047</v>
      </c>
      <c r="AK76" s="288">
        <v>31439</v>
      </c>
      <c r="AL76" s="288">
        <v>35608</v>
      </c>
      <c r="AM76" s="240">
        <f t="shared" si="75"/>
        <v>1020766</v>
      </c>
      <c r="AN76" s="288">
        <v>46378</v>
      </c>
      <c r="AO76" s="288">
        <v>55307</v>
      </c>
      <c r="AP76" s="288">
        <v>104055</v>
      </c>
      <c r="AQ76" s="288">
        <v>27413</v>
      </c>
      <c r="AR76" s="288">
        <v>135590</v>
      </c>
      <c r="AS76" s="288">
        <v>29856</v>
      </c>
      <c r="AT76" s="288">
        <v>195245</v>
      </c>
      <c r="AU76" s="288">
        <v>223707</v>
      </c>
      <c r="AV76" s="288">
        <v>143435</v>
      </c>
      <c r="AW76" s="288">
        <v>59780</v>
      </c>
      <c r="AX76" s="240">
        <f t="shared" si="76"/>
        <v>1115252</v>
      </c>
      <c r="AY76" s="288">
        <v>91920</v>
      </c>
      <c r="AZ76" s="288">
        <v>497044</v>
      </c>
      <c r="BA76" s="288">
        <v>159452</v>
      </c>
      <c r="BB76" s="288">
        <v>263531</v>
      </c>
      <c r="BC76" s="288">
        <v>103305</v>
      </c>
      <c r="BD76" s="240">
        <f t="shared" si="77"/>
        <v>2613302</v>
      </c>
      <c r="BE76" s="288">
        <v>500300</v>
      </c>
      <c r="BF76" s="288">
        <v>290732</v>
      </c>
      <c r="BG76" s="288">
        <v>286174</v>
      </c>
      <c r="BH76" s="288">
        <v>261647</v>
      </c>
      <c r="BI76" s="288">
        <v>360134</v>
      </c>
      <c r="BJ76" s="288">
        <v>352968</v>
      </c>
      <c r="BK76" s="288">
        <v>303078</v>
      </c>
      <c r="BL76" s="288">
        <v>258269</v>
      </c>
      <c r="BM76" s="240">
        <f t="shared" si="78"/>
        <v>587186</v>
      </c>
      <c r="BN76" s="288">
        <v>124015</v>
      </c>
      <c r="BO76" s="288">
        <v>109203</v>
      </c>
      <c r="BP76" s="288">
        <v>80940</v>
      </c>
      <c r="BQ76" s="288">
        <v>43696</v>
      </c>
      <c r="BR76" s="288">
        <v>229332</v>
      </c>
      <c r="BS76" s="240">
        <f t="shared" si="79"/>
        <v>1082130</v>
      </c>
      <c r="BT76" s="288">
        <v>59587</v>
      </c>
      <c r="BU76" s="288">
        <v>109588</v>
      </c>
      <c r="BV76" s="288">
        <v>38565</v>
      </c>
      <c r="BW76" s="288">
        <v>17115</v>
      </c>
      <c r="BX76" s="288">
        <v>65184</v>
      </c>
      <c r="BY76" s="288">
        <v>333473</v>
      </c>
      <c r="BZ76" s="288">
        <v>73637</v>
      </c>
      <c r="CA76" s="288">
        <v>55105</v>
      </c>
      <c r="CB76" s="288">
        <v>124539</v>
      </c>
      <c r="CC76" s="288">
        <v>64271</v>
      </c>
      <c r="CD76" s="288">
        <v>77392</v>
      </c>
      <c r="CE76" s="288">
        <v>63674</v>
      </c>
      <c r="CF76" s="240">
        <f t="shared" si="80"/>
        <v>1094835</v>
      </c>
      <c r="CG76" s="288">
        <v>25605</v>
      </c>
      <c r="CH76" s="288">
        <v>64367</v>
      </c>
      <c r="CI76" s="288">
        <v>44639</v>
      </c>
      <c r="CJ76" s="288">
        <v>132840</v>
      </c>
      <c r="CK76" s="288">
        <v>292849</v>
      </c>
      <c r="CL76" s="288">
        <v>31379</v>
      </c>
      <c r="CM76" s="288">
        <v>227624</v>
      </c>
      <c r="CN76" s="288">
        <v>27085</v>
      </c>
      <c r="CO76" s="288">
        <v>12666</v>
      </c>
      <c r="CP76" s="288">
        <v>38261</v>
      </c>
      <c r="CQ76" s="288">
        <v>83513</v>
      </c>
      <c r="CR76" s="288">
        <v>67065</v>
      </c>
      <c r="CS76" s="288">
        <v>46942</v>
      </c>
      <c r="CT76" s="240">
        <f t="shared" si="81"/>
        <v>696915</v>
      </c>
      <c r="CU76" s="288">
        <v>284380</v>
      </c>
      <c r="CV76" s="288">
        <v>146143</v>
      </c>
      <c r="CW76" s="288">
        <v>51916</v>
      </c>
      <c r="CX76" s="288">
        <v>97134</v>
      </c>
      <c r="CY76" s="288">
        <v>117342</v>
      </c>
      <c r="CZ76" s="240">
        <f t="shared" si="82"/>
        <v>940516</v>
      </c>
      <c r="DA76" s="288">
        <v>27630</v>
      </c>
      <c r="DB76" s="288">
        <v>24175</v>
      </c>
      <c r="DC76" s="288">
        <v>203350</v>
      </c>
      <c r="DD76" s="288">
        <v>394401</v>
      </c>
      <c r="DE76" s="288">
        <v>189791</v>
      </c>
      <c r="DF76" s="288">
        <v>101169</v>
      </c>
      <c r="DG76" s="240">
        <f t="shared" si="83"/>
        <v>12276715</v>
      </c>
      <c r="DH76" s="240">
        <f t="shared" si="84"/>
        <v>197879</v>
      </c>
      <c r="DI76" s="288">
        <v>72426</v>
      </c>
      <c r="DJ76" s="288">
        <v>66407</v>
      </c>
      <c r="DK76" s="288">
        <v>59046</v>
      </c>
      <c r="DL76" s="392">
        <f t="shared" si="85"/>
        <v>231517</v>
      </c>
      <c r="DM76" s="288">
        <v>177067</v>
      </c>
      <c r="DN76" s="288">
        <v>54450</v>
      </c>
      <c r="DO76" s="240">
        <f t="shared" si="86"/>
        <v>12706111</v>
      </c>
      <c r="DP76" s="25"/>
      <c r="DQ76" s="25"/>
      <c r="DR76" s="25"/>
      <c r="DS76" s="25"/>
      <c r="DT76" s="25"/>
      <c r="DU76" s="25"/>
      <c r="DV76" s="25"/>
      <c r="DW76" s="25"/>
      <c r="DX76" s="25"/>
      <c r="DY76" s="25"/>
      <c r="DZ76" s="25"/>
      <c r="EA76" s="25"/>
      <c r="EB76" s="25"/>
      <c r="EC76" s="25"/>
    </row>
    <row r="77" spans="1:133" s="4" customFormat="1" ht="16.5" customHeight="1" x14ac:dyDescent="0.15">
      <c r="A77" s="55" t="s">
        <v>43</v>
      </c>
      <c r="B77" s="240">
        <f t="shared" si="70"/>
        <v>267380</v>
      </c>
      <c r="C77" s="288">
        <v>22293</v>
      </c>
      <c r="D77" s="288">
        <v>11751</v>
      </c>
      <c r="E77" s="288">
        <v>12068</v>
      </c>
      <c r="F77" s="288">
        <v>5339</v>
      </c>
      <c r="G77" s="288">
        <v>18072</v>
      </c>
      <c r="H77" s="288">
        <v>42417</v>
      </c>
      <c r="I77" s="288">
        <v>24891</v>
      </c>
      <c r="J77" s="288">
        <v>8000</v>
      </c>
      <c r="K77" s="288">
        <v>21824</v>
      </c>
      <c r="L77" s="288">
        <v>56788</v>
      </c>
      <c r="M77" s="288">
        <v>15281</v>
      </c>
      <c r="N77" s="288">
        <v>28656</v>
      </c>
      <c r="O77" s="240">
        <f t="shared" si="71"/>
        <v>95326</v>
      </c>
      <c r="P77" s="288">
        <v>17603</v>
      </c>
      <c r="Q77" s="288">
        <v>17378</v>
      </c>
      <c r="R77" s="288">
        <v>9113</v>
      </c>
      <c r="S77" s="288">
        <v>7206</v>
      </c>
      <c r="T77" s="288">
        <v>8318</v>
      </c>
      <c r="U77" s="288">
        <v>19633</v>
      </c>
      <c r="V77" s="288">
        <v>11424</v>
      </c>
      <c r="W77" s="288">
        <v>4651</v>
      </c>
      <c r="X77" s="240">
        <f t="shared" si="72"/>
        <v>113528</v>
      </c>
      <c r="Y77" s="288">
        <v>20547</v>
      </c>
      <c r="Z77" s="288">
        <v>31730</v>
      </c>
      <c r="AA77" s="288">
        <v>34226</v>
      </c>
      <c r="AB77" s="288">
        <v>27025</v>
      </c>
      <c r="AC77" s="240">
        <f t="shared" si="73"/>
        <v>86829</v>
      </c>
      <c r="AD77" s="288">
        <v>10673</v>
      </c>
      <c r="AE77" s="288">
        <v>14380</v>
      </c>
      <c r="AF77" s="288">
        <v>7940</v>
      </c>
      <c r="AG77" s="288">
        <v>20299</v>
      </c>
      <c r="AH77" s="288">
        <v>11430</v>
      </c>
      <c r="AI77" s="288">
        <v>22107</v>
      </c>
      <c r="AJ77" s="240">
        <f t="shared" si="74"/>
        <v>12036</v>
      </c>
      <c r="AK77" s="288">
        <v>5840</v>
      </c>
      <c r="AL77" s="288">
        <v>6196</v>
      </c>
      <c r="AM77" s="240">
        <f t="shared" si="75"/>
        <v>193912</v>
      </c>
      <c r="AN77" s="288">
        <v>9511</v>
      </c>
      <c r="AO77" s="288">
        <v>10178</v>
      </c>
      <c r="AP77" s="288">
        <v>18244</v>
      </c>
      <c r="AQ77" s="288">
        <v>6153</v>
      </c>
      <c r="AR77" s="288">
        <v>24034</v>
      </c>
      <c r="AS77" s="288">
        <v>6230</v>
      </c>
      <c r="AT77" s="288">
        <v>38340</v>
      </c>
      <c r="AU77" s="288">
        <v>40404</v>
      </c>
      <c r="AV77" s="288">
        <v>27566</v>
      </c>
      <c r="AW77" s="288">
        <v>13252</v>
      </c>
      <c r="AX77" s="240">
        <f t="shared" si="76"/>
        <v>194210</v>
      </c>
      <c r="AY77" s="288">
        <v>17959</v>
      </c>
      <c r="AZ77" s="288">
        <v>81952</v>
      </c>
      <c r="BA77" s="288">
        <v>28044</v>
      </c>
      <c r="BB77" s="288">
        <v>47899</v>
      </c>
      <c r="BC77" s="288">
        <v>18356</v>
      </c>
      <c r="BD77" s="240">
        <f t="shared" si="77"/>
        <v>392929</v>
      </c>
      <c r="BE77" s="288">
        <v>67569</v>
      </c>
      <c r="BF77" s="288">
        <v>46943</v>
      </c>
      <c r="BG77" s="288">
        <v>48245</v>
      </c>
      <c r="BH77" s="288">
        <v>41527</v>
      </c>
      <c r="BI77" s="288">
        <v>53875</v>
      </c>
      <c r="BJ77" s="288">
        <v>48073</v>
      </c>
      <c r="BK77" s="288">
        <v>46410</v>
      </c>
      <c r="BL77" s="288">
        <v>40287</v>
      </c>
      <c r="BM77" s="240">
        <f t="shared" si="78"/>
        <v>111333</v>
      </c>
      <c r="BN77" s="288">
        <v>22784</v>
      </c>
      <c r="BO77" s="288">
        <v>20202</v>
      </c>
      <c r="BP77" s="288">
        <v>17723</v>
      </c>
      <c r="BQ77" s="288">
        <v>9728</v>
      </c>
      <c r="BR77" s="288">
        <v>40896</v>
      </c>
      <c r="BS77" s="240">
        <f t="shared" si="79"/>
        <v>211884</v>
      </c>
      <c r="BT77" s="288">
        <v>12883</v>
      </c>
      <c r="BU77" s="288">
        <v>23294</v>
      </c>
      <c r="BV77" s="288">
        <v>8463</v>
      </c>
      <c r="BW77" s="288">
        <v>4344</v>
      </c>
      <c r="BX77" s="288">
        <v>15761</v>
      </c>
      <c r="BY77" s="288">
        <v>54363</v>
      </c>
      <c r="BZ77" s="288">
        <v>15384</v>
      </c>
      <c r="CA77" s="288">
        <v>12092</v>
      </c>
      <c r="CB77" s="288">
        <v>25172</v>
      </c>
      <c r="CC77" s="288">
        <v>13401</v>
      </c>
      <c r="CD77" s="288">
        <v>14013</v>
      </c>
      <c r="CE77" s="288">
        <v>12714</v>
      </c>
      <c r="CF77" s="240">
        <f t="shared" si="80"/>
        <v>208178</v>
      </c>
      <c r="CG77" s="288">
        <v>5590</v>
      </c>
      <c r="CH77" s="288">
        <v>13854</v>
      </c>
      <c r="CI77" s="288">
        <v>9987</v>
      </c>
      <c r="CJ77" s="288">
        <v>27258</v>
      </c>
      <c r="CK77" s="288">
        <v>45815</v>
      </c>
      <c r="CL77" s="288">
        <v>7290</v>
      </c>
      <c r="CM77" s="288">
        <v>39811</v>
      </c>
      <c r="CN77" s="288">
        <v>6742</v>
      </c>
      <c r="CO77" s="288">
        <v>2604</v>
      </c>
      <c r="CP77" s="288">
        <v>8671</v>
      </c>
      <c r="CQ77" s="288">
        <v>17320</v>
      </c>
      <c r="CR77" s="288">
        <v>14222</v>
      </c>
      <c r="CS77" s="288">
        <v>9014</v>
      </c>
      <c r="CT77" s="240">
        <f t="shared" si="81"/>
        <v>124600</v>
      </c>
      <c r="CU77" s="288">
        <v>45543</v>
      </c>
      <c r="CV77" s="288">
        <v>26336</v>
      </c>
      <c r="CW77" s="288">
        <v>10112</v>
      </c>
      <c r="CX77" s="288">
        <v>18970</v>
      </c>
      <c r="CY77" s="288">
        <v>23639</v>
      </c>
      <c r="CZ77" s="240">
        <f t="shared" si="82"/>
        <v>181421</v>
      </c>
      <c r="DA77" s="288">
        <v>6422</v>
      </c>
      <c r="DB77" s="288">
        <v>5309</v>
      </c>
      <c r="DC77" s="288">
        <v>39671</v>
      </c>
      <c r="DD77" s="288">
        <v>70471</v>
      </c>
      <c r="DE77" s="288">
        <v>39305</v>
      </c>
      <c r="DF77" s="288">
        <v>20243</v>
      </c>
      <c r="DG77" s="240">
        <f t="shared" si="83"/>
        <v>2193566</v>
      </c>
      <c r="DH77" s="240">
        <f t="shared" si="84"/>
        <v>41273</v>
      </c>
      <c r="DI77" s="288">
        <v>17295</v>
      </c>
      <c r="DJ77" s="288">
        <v>17371</v>
      </c>
      <c r="DK77" s="288">
        <v>6607</v>
      </c>
      <c r="DL77" s="392">
        <f t="shared" si="85"/>
        <v>36176</v>
      </c>
      <c r="DM77" s="288">
        <v>32770</v>
      </c>
      <c r="DN77" s="288">
        <v>3406</v>
      </c>
      <c r="DO77" s="240">
        <f t="shared" si="86"/>
        <v>2271015</v>
      </c>
      <c r="DP77" s="25"/>
      <c r="DQ77" s="25"/>
      <c r="DR77" s="25"/>
      <c r="DS77" s="25"/>
      <c r="DT77" s="25"/>
      <c r="DU77" s="25"/>
      <c r="DV77" s="25"/>
      <c r="DW77" s="25"/>
      <c r="DX77" s="25"/>
      <c r="DY77" s="25"/>
      <c r="DZ77" s="25"/>
      <c r="EA77" s="25"/>
      <c r="EB77" s="25"/>
      <c r="EC77" s="25"/>
    </row>
    <row r="78" spans="1:133" s="4" customFormat="1" ht="16.5" customHeight="1" x14ac:dyDescent="0.15">
      <c r="A78" s="55" t="s">
        <v>44</v>
      </c>
      <c r="B78" s="240">
        <f t="shared" si="70"/>
        <v>251337</v>
      </c>
      <c r="C78" s="288">
        <v>20203</v>
      </c>
      <c r="D78" s="288">
        <v>12343</v>
      </c>
      <c r="E78" s="288">
        <v>12129</v>
      </c>
      <c r="F78" s="288">
        <v>5451</v>
      </c>
      <c r="G78" s="288">
        <v>17470</v>
      </c>
      <c r="H78" s="288">
        <v>38941</v>
      </c>
      <c r="I78" s="288">
        <v>24063</v>
      </c>
      <c r="J78" s="288">
        <v>8187</v>
      </c>
      <c r="K78" s="288">
        <v>22093</v>
      </c>
      <c r="L78" s="288">
        <v>51293</v>
      </c>
      <c r="M78" s="288">
        <v>14655</v>
      </c>
      <c r="N78" s="288">
        <v>24509</v>
      </c>
      <c r="O78" s="240">
        <f t="shared" si="71"/>
        <v>96247</v>
      </c>
      <c r="P78" s="288">
        <v>17677</v>
      </c>
      <c r="Q78" s="288">
        <v>16906</v>
      </c>
      <c r="R78" s="288">
        <v>9151</v>
      </c>
      <c r="S78" s="288">
        <v>7798</v>
      </c>
      <c r="T78" s="288">
        <v>8416</v>
      </c>
      <c r="U78" s="288">
        <v>19606</v>
      </c>
      <c r="V78" s="288">
        <v>12006</v>
      </c>
      <c r="W78" s="288">
        <v>4687</v>
      </c>
      <c r="X78" s="240">
        <f t="shared" si="72"/>
        <v>115184</v>
      </c>
      <c r="Y78" s="288">
        <v>21991</v>
      </c>
      <c r="Z78" s="288">
        <v>32935</v>
      </c>
      <c r="AA78" s="288">
        <v>31332</v>
      </c>
      <c r="AB78" s="288">
        <v>28926</v>
      </c>
      <c r="AC78" s="240">
        <f t="shared" si="73"/>
        <v>85646</v>
      </c>
      <c r="AD78" s="288">
        <v>11088</v>
      </c>
      <c r="AE78" s="288">
        <v>14034</v>
      </c>
      <c r="AF78" s="288">
        <v>8082</v>
      </c>
      <c r="AG78" s="288">
        <v>19379</v>
      </c>
      <c r="AH78" s="288">
        <v>11837</v>
      </c>
      <c r="AI78" s="288">
        <v>21226</v>
      </c>
      <c r="AJ78" s="240">
        <f t="shared" si="74"/>
        <v>11621</v>
      </c>
      <c r="AK78" s="288">
        <v>5356</v>
      </c>
      <c r="AL78" s="288">
        <v>6265</v>
      </c>
      <c r="AM78" s="240">
        <f t="shared" si="75"/>
        <v>189999</v>
      </c>
      <c r="AN78" s="288">
        <v>9557</v>
      </c>
      <c r="AO78" s="288">
        <v>9973</v>
      </c>
      <c r="AP78" s="288">
        <v>18314</v>
      </c>
      <c r="AQ78" s="288">
        <v>6312</v>
      </c>
      <c r="AR78" s="288">
        <v>23644</v>
      </c>
      <c r="AS78" s="288">
        <v>6378</v>
      </c>
      <c r="AT78" s="288">
        <v>37611</v>
      </c>
      <c r="AU78" s="288">
        <v>38228</v>
      </c>
      <c r="AV78" s="288">
        <v>26349</v>
      </c>
      <c r="AW78" s="288">
        <v>13633</v>
      </c>
      <c r="AX78" s="240">
        <f t="shared" si="76"/>
        <v>189120</v>
      </c>
      <c r="AY78" s="288">
        <v>18031</v>
      </c>
      <c r="AZ78" s="288">
        <v>78864</v>
      </c>
      <c r="BA78" s="288">
        <v>25797</v>
      </c>
      <c r="BB78" s="288">
        <v>47961</v>
      </c>
      <c r="BC78" s="288">
        <v>18467</v>
      </c>
      <c r="BD78" s="240">
        <f t="shared" si="77"/>
        <v>345842</v>
      </c>
      <c r="BE78" s="288">
        <v>60142</v>
      </c>
      <c r="BF78" s="288">
        <v>41570</v>
      </c>
      <c r="BG78" s="288">
        <v>42559</v>
      </c>
      <c r="BH78" s="288">
        <v>36992</v>
      </c>
      <c r="BI78" s="288">
        <v>46718</v>
      </c>
      <c r="BJ78" s="288">
        <v>41159</v>
      </c>
      <c r="BK78" s="288">
        <v>40623</v>
      </c>
      <c r="BL78" s="288">
        <v>36079</v>
      </c>
      <c r="BM78" s="240">
        <f t="shared" si="78"/>
        <v>112584</v>
      </c>
      <c r="BN78" s="288">
        <v>23607</v>
      </c>
      <c r="BO78" s="288">
        <v>19902</v>
      </c>
      <c r="BP78" s="288">
        <v>17898</v>
      </c>
      <c r="BQ78" s="288">
        <v>10059</v>
      </c>
      <c r="BR78" s="288">
        <v>41118</v>
      </c>
      <c r="BS78" s="240">
        <f t="shared" si="79"/>
        <v>212740</v>
      </c>
      <c r="BT78" s="288">
        <v>13107</v>
      </c>
      <c r="BU78" s="288">
        <v>24918</v>
      </c>
      <c r="BV78" s="288">
        <v>9065</v>
      </c>
      <c r="BW78" s="288">
        <v>4737</v>
      </c>
      <c r="BX78" s="288">
        <v>16634</v>
      </c>
      <c r="BY78" s="288">
        <v>51320</v>
      </c>
      <c r="BZ78" s="288">
        <v>15576</v>
      </c>
      <c r="CA78" s="288">
        <v>12090</v>
      </c>
      <c r="CB78" s="288">
        <v>24599</v>
      </c>
      <c r="CC78" s="288">
        <v>13284</v>
      </c>
      <c r="CD78" s="288">
        <v>14488</v>
      </c>
      <c r="CE78" s="288">
        <v>12922</v>
      </c>
      <c r="CF78" s="240">
        <f t="shared" si="80"/>
        <v>203097</v>
      </c>
      <c r="CG78" s="288">
        <v>5791</v>
      </c>
      <c r="CH78" s="288">
        <v>13935</v>
      </c>
      <c r="CI78" s="288">
        <v>10349</v>
      </c>
      <c r="CJ78" s="288">
        <v>27151</v>
      </c>
      <c r="CK78" s="288">
        <v>40403</v>
      </c>
      <c r="CL78" s="288">
        <v>7532</v>
      </c>
      <c r="CM78" s="288">
        <v>38499</v>
      </c>
      <c r="CN78" s="288">
        <v>7219</v>
      </c>
      <c r="CO78" s="288">
        <v>2801</v>
      </c>
      <c r="CP78" s="288">
        <v>9322</v>
      </c>
      <c r="CQ78" s="288">
        <v>17231</v>
      </c>
      <c r="CR78" s="288">
        <v>14121</v>
      </c>
      <c r="CS78" s="288">
        <v>8743</v>
      </c>
      <c r="CT78" s="240">
        <f t="shared" si="81"/>
        <v>123599</v>
      </c>
      <c r="CU78" s="288">
        <v>43820</v>
      </c>
      <c r="CV78" s="288">
        <v>25908</v>
      </c>
      <c r="CW78" s="288">
        <v>9820</v>
      </c>
      <c r="CX78" s="288">
        <v>19032</v>
      </c>
      <c r="CY78" s="288">
        <v>25019</v>
      </c>
      <c r="CZ78" s="240">
        <f t="shared" si="82"/>
        <v>172693</v>
      </c>
      <c r="DA78" s="288">
        <v>6470</v>
      </c>
      <c r="DB78" s="288">
        <v>5532</v>
      </c>
      <c r="DC78" s="288">
        <v>37618</v>
      </c>
      <c r="DD78" s="288">
        <v>64862</v>
      </c>
      <c r="DE78" s="288">
        <v>38720</v>
      </c>
      <c r="DF78" s="288">
        <v>19491</v>
      </c>
      <c r="DG78" s="240">
        <f t="shared" si="83"/>
        <v>2109709</v>
      </c>
      <c r="DH78" s="240">
        <f t="shared" si="84"/>
        <v>35420</v>
      </c>
      <c r="DI78" s="288">
        <v>14680</v>
      </c>
      <c r="DJ78" s="288">
        <v>15365</v>
      </c>
      <c r="DK78" s="288">
        <v>5375</v>
      </c>
      <c r="DL78" s="392">
        <f t="shared" si="85"/>
        <v>29202</v>
      </c>
      <c r="DM78" s="288">
        <v>26889</v>
      </c>
      <c r="DN78" s="288">
        <v>2313</v>
      </c>
      <c r="DO78" s="240">
        <f t="shared" si="86"/>
        <v>2174331</v>
      </c>
      <c r="DP78" s="25"/>
      <c r="DQ78" s="25"/>
      <c r="DR78" s="25"/>
      <c r="DS78" s="25"/>
      <c r="DT78" s="25"/>
      <c r="DU78" s="25"/>
      <c r="DV78" s="25"/>
      <c r="DW78" s="25"/>
      <c r="DX78" s="25"/>
      <c r="DY78" s="25"/>
      <c r="DZ78" s="25"/>
      <c r="EA78" s="25"/>
      <c r="EB78" s="25"/>
      <c r="EC78" s="25"/>
    </row>
    <row r="79" spans="1:133" s="4" customFormat="1" ht="16.5" customHeight="1" x14ac:dyDescent="0.15">
      <c r="A79" s="55" t="s">
        <v>45</v>
      </c>
      <c r="B79" s="240">
        <f t="shared" si="70"/>
        <v>472470</v>
      </c>
      <c r="C79" s="288">
        <v>35799</v>
      </c>
      <c r="D79" s="288">
        <v>26180</v>
      </c>
      <c r="E79" s="288">
        <v>23625</v>
      </c>
      <c r="F79" s="288">
        <v>11206</v>
      </c>
      <c r="G79" s="288">
        <v>33674</v>
      </c>
      <c r="H79" s="288">
        <v>70301</v>
      </c>
      <c r="I79" s="288">
        <v>48847</v>
      </c>
      <c r="J79" s="288">
        <v>15817</v>
      </c>
      <c r="K79" s="288">
        <v>43258</v>
      </c>
      <c r="L79" s="288">
        <v>93486</v>
      </c>
      <c r="M79" s="288">
        <v>26891</v>
      </c>
      <c r="N79" s="288">
        <v>43386</v>
      </c>
      <c r="O79" s="240">
        <f t="shared" si="71"/>
        <v>188753</v>
      </c>
      <c r="P79" s="288">
        <v>33542</v>
      </c>
      <c r="Q79" s="288">
        <v>31787</v>
      </c>
      <c r="R79" s="288">
        <v>17533</v>
      </c>
      <c r="S79" s="288">
        <v>17178</v>
      </c>
      <c r="T79" s="288">
        <v>16426</v>
      </c>
      <c r="U79" s="288">
        <v>40187</v>
      </c>
      <c r="V79" s="288">
        <v>23733</v>
      </c>
      <c r="W79" s="288">
        <v>8367</v>
      </c>
      <c r="X79" s="240">
        <f t="shared" si="72"/>
        <v>228471</v>
      </c>
      <c r="Y79" s="288">
        <v>46127</v>
      </c>
      <c r="Z79" s="288">
        <v>65066</v>
      </c>
      <c r="AA79" s="288">
        <v>59304</v>
      </c>
      <c r="AB79" s="288">
        <v>57974</v>
      </c>
      <c r="AC79" s="240">
        <f t="shared" si="73"/>
        <v>169011</v>
      </c>
      <c r="AD79" s="288">
        <v>22548</v>
      </c>
      <c r="AE79" s="288">
        <v>26350</v>
      </c>
      <c r="AF79" s="288">
        <v>16656</v>
      </c>
      <c r="AG79" s="288">
        <v>39473</v>
      </c>
      <c r="AH79" s="288">
        <v>23175</v>
      </c>
      <c r="AI79" s="288">
        <v>40809</v>
      </c>
      <c r="AJ79" s="240">
        <f t="shared" si="74"/>
        <v>22794</v>
      </c>
      <c r="AK79" s="288">
        <v>10787</v>
      </c>
      <c r="AL79" s="288">
        <v>12007</v>
      </c>
      <c r="AM79" s="240">
        <f t="shared" si="75"/>
        <v>346376</v>
      </c>
      <c r="AN79" s="288">
        <v>17890</v>
      </c>
      <c r="AO79" s="288">
        <v>19882</v>
      </c>
      <c r="AP79" s="288">
        <v>35215</v>
      </c>
      <c r="AQ79" s="288">
        <v>12391</v>
      </c>
      <c r="AR79" s="288">
        <v>43798</v>
      </c>
      <c r="AS79" s="288">
        <v>12794</v>
      </c>
      <c r="AT79" s="288">
        <v>65135</v>
      </c>
      <c r="AU79" s="288">
        <v>66239</v>
      </c>
      <c r="AV79" s="288">
        <v>46864</v>
      </c>
      <c r="AW79" s="288">
        <v>26168</v>
      </c>
      <c r="AX79" s="240">
        <f t="shared" si="76"/>
        <v>355673</v>
      </c>
      <c r="AY79" s="288">
        <v>33881</v>
      </c>
      <c r="AZ79" s="288">
        <v>147083</v>
      </c>
      <c r="BA79" s="288">
        <v>46583</v>
      </c>
      <c r="BB79" s="288">
        <v>92607</v>
      </c>
      <c r="BC79" s="288">
        <v>35519</v>
      </c>
      <c r="BD79" s="240">
        <f t="shared" si="77"/>
        <v>573497</v>
      </c>
      <c r="BE79" s="288">
        <v>111252</v>
      </c>
      <c r="BF79" s="288">
        <v>69408</v>
      </c>
      <c r="BG79" s="288">
        <v>71723</v>
      </c>
      <c r="BH79" s="288">
        <v>59431</v>
      </c>
      <c r="BI79" s="288">
        <v>74960</v>
      </c>
      <c r="BJ79" s="288">
        <v>65307</v>
      </c>
      <c r="BK79" s="288">
        <v>64775</v>
      </c>
      <c r="BL79" s="288">
        <v>56641</v>
      </c>
      <c r="BM79" s="240">
        <f t="shared" si="78"/>
        <v>219618</v>
      </c>
      <c r="BN79" s="288">
        <v>47519</v>
      </c>
      <c r="BO79" s="288">
        <v>37496</v>
      </c>
      <c r="BP79" s="288">
        <v>35527</v>
      </c>
      <c r="BQ79" s="288">
        <v>20462</v>
      </c>
      <c r="BR79" s="288">
        <v>78614</v>
      </c>
      <c r="BS79" s="240">
        <f t="shared" si="79"/>
        <v>425264</v>
      </c>
      <c r="BT79" s="288">
        <v>25820</v>
      </c>
      <c r="BU79" s="288">
        <v>54981</v>
      </c>
      <c r="BV79" s="288">
        <v>18722</v>
      </c>
      <c r="BW79" s="288">
        <v>9654</v>
      </c>
      <c r="BX79" s="288">
        <v>34230</v>
      </c>
      <c r="BY79" s="288">
        <v>98513</v>
      </c>
      <c r="BZ79" s="288">
        <v>31999</v>
      </c>
      <c r="CA79" s="288">
        <v>24270</v>
      </c>
      <c r="CB79" s="288">
        <v>47374</v>
      </c>
      <c r="CC79" s="288">
        <v>24946</v>
      </c>
      <c r="CD79" s="288">
        <v>27965</v>
      </c>
      <c r="CE79" s="288">
        <v>26790</v>
      </c>
      <c r="CF79" s="240">
        <f t="shared" si="80"/>
        <v>394741</v>
      </c>
      <c r="CG79" s="288">
        <v>11190</v>
      </c>
      <c r="CH79" s="288">
        <v>28884</v>
      </c>
      <c r="CI79" s="288">
        <v>20560</v>
      </c>
      <c r="CJ79" s="288">
        <v>51901</v>
      </c>
      <c r="CK79" s="288">
        <v>71609</v>
      </c>
      <c r="CL79" s="288">
        <v>14504</v>
      </c>
      <c r="CM79" s="288">
        <v>78032</v>
      </c>
      <c r="CN79" s="288">
        <v>14722</v>
      </c>
      <c r="CO79" s="288">
        <v>5357</v>
      </c>
      <c r="CP79" s="288">
        <v>17598</v>
      </c>
      <c r="CQ79" s="288">
        <v>36007</v>
      </c>
      <c r="CR79" s="288">
        <v>27583</v>
      </c>
      <c r="CS79" s="288">
        <v>16794</v>
      </c>
      <c r="CT79" s="240">
        <f t="shared" si="81"/>
        <v>240118</v>
      </c>
      <c r="CU79" s="288">
        <v>82993</v>
      </c>
      <c r="CV79" s="288">
        <v>49271</v>
      </c>
      <c r="CW79" s="288">
        <v>19210</v>
      </c>
      <c r="CX79" s="288">
        <v>36839</v>
      </c>
      <c r="CY79" s="288">
        <v>51805</v>
      </c>
      <c r="CZ79" s="240">
        <f t="shared" si="82"/>
        <v>333651</v>
      </c>
      <c r="DA79" s="288">
        <v>12122</v>
      </c>
      <c r="DB79" s="288">
        <v>10355</v>
      </c>
      <c r="DC79" s="288">
        <v>72239</v>
      </c>
      <c r="DD79" s="288">
        <v>122385</v>
      </c>
      <c r="DE79" s="288">
        <v>79775</v>
      </c>
      <c r="DF79" s="288">
        <v>36775</v>
      </c>
      <c r="DG79" s="240">
        <f t="shared" si="83"/>
        <v>3970437</v>
      </c>
      <c r="DH79" s="240">
        <f t="shared" si="84"/>
        <v>55264</v>
      </c>
      <c r="DI79" s="288">
        <v>24426</v>
      </c>
      <c r="DJ79" s="288">
        <v>24234</v>
      </c>
      <c r="DK79" s="288">
        <v>6604</v>
      </c>
      <c r="DL79" s="392">
        <f t="shared" si="85"/>
        <v>42374</v>
      </c>
      <c r="DM79" s="288">
        <v>39822</v>
      </c>
      <c r="DN79" s="288">
        <v>2552</v>
      </c>
      <c r="DO79" s="240">
        <f t="shared" si="86"/>
        <v>4068075</v>
      </c>
      <c r="DP79" s="25"/>
      <c r="DQ79" s="25"/>
      <c r="DR79" s="25"/>
      <c r="DS79" s="25"/>
      <c r="DT79" s="25"/>
      <c r="DU79" s="25"/>
      <c r="DV79" s="25"/>
      <c r="DW79" s="25"/>
      <c r="DX79" s="25"/>
      <c r="DY79" s="25"/>
      <c r="DZ79" s="25"/>
      <c r="EA79" s="25"/>
      <c r="EB79" s="25"/>
      <c r="EC79" s="25"/>
    </row>
    <row r="80" spans="1:133" s="4" customFormat="1" ht="16.5" customHeight="1" x14ac:dyDescent="0.15">
      <c r="A80" s="55" t="s">
        <v>46</v>
      </c>
      <c r="B80" s="240">
        <f t="shared" si="70"/>
        <v>297747</v>
      </c>
      <c r="C80" s="288">
        <v>21080</v>
      </c>
      <c r="D80" s="288">
        <v>17219</v>
      </c>
      <c r="E80" s="288">
        <v>15086</v>
      </c>
      <c r="F80" s="288">
        <v>7283</v>
      </c>
      <c r="G80" s="288">
        <v>21598</v>
      </c>
      <c r="H80" s="288">
        <v>43910</v>
      </c>
      <c r="I80" s="288">
        <v>30940</v>
      </c>
      <c r="J80" s="288">
        <v>9751</v>
      </c>
      <c r="K80" s="288">
        <v>26419</v>
      </c>
      <c r="L80" s="288">
        <v>60761</v>
      </c>
      <c r="M80" s="288">
        <v>17011</v>
      </c>
      <c r="N80" s="288">
        <v>26689</v>
      </c>
      <c r="O80" s="240">
        <f t="shared" si="71"/>
        <v>115842</v>
      </c>
      <c r="P80" s="288">
        <v>20137</v>
      </c>
      <c r="Q80" s="288">
        <v>19610</v>
      </c>
      <c r="R80" s="288">
        <v>11084</v>
      </c>
      <c r="S80" s="288">
        <v>10778</v>
      </c>
      <c r="T80" s="288">
        <v>9479</v>
      </c>
      <c r="U80" s="288">
        <v>25788</v>
      </c>
      <c r="V80" s="288">
        <v>13939</v>
      </c>
      <c r="W80" s="288">
        <v>5027</v>
      </c>
      <c r="X80" s="240">
        <f t="shared" si="72"/>
        <v>137553</v>
      </c>
      <c r="Y80" s="288">
        <v>27970</v>
      </c>
      <c r="Z80" s="288">
        <v>39222</v>
      </c>
      <c r="AA80" s="288">
        <v>35990</v>
      </c>
      <c r="AB80" s="288">
        <v>34371</v>
      </c>
      <c r="AC80" s="240">
        <f t="shared" si="73"/>
        <v>102771</v>
      </c>
      <c r="AD80" s="288">
        <v>13598</v>
      </c>
      <c r="AE80" s="288">
        <v>15349</v>
      </c>
      <c r="AF80" s="288">
        <v>11028</v>
      </c>
      <c r="AG80" s="288">
        <v>23979</v>
      </c>
      <c r="AH80" s="288">
        <v>14308</v>
      </c>
      <c r="AI80" s="288">
        <v>24509</v>
      </c>
      <c r="AJ80" s="240">
        <f t="shared" si="74"/>
        <v>15929</v>
      </c>
      <c r="AK80" s="288">
        <v>7793</v>
      </c>
      <c r="AL80" s="288">
        <v>8136</v>
      </c>
      <c r="AM80" s="240">
        <f t="shared" si="75"/>
        <v>198528</v>
      </c>
      <c r="AN80" s="288">
        <v>9907</v>
      </c>
      <c r="AO80" s="288">
        <v>11904</v>
      </c>
      <c r="AP80" s="288">
        <v>19782</v>
      </c>
      <c r="AQ80" s="288">
        <v>7452</v>
      </c>
      <c r="AR80" s="288">
        <v>25286</v>
      </c>
      <c r="AS80" s="288">
        <v>6843</v>
      </c>
      <c r="AT80" s="288">
        <v>37151</v>
      </c>
      <c r="AU80" s="288">
        <v>37792</v>
      </c>
      <c r="AV80" s="288">
        <v>27091</v>
      </c>
      <c r="AW80" s="288">
        <v>15320</v>
      </c>
      <c r="AX80" s="240">
        <f t="shared" si="76"/>
        <v>192905</v>
      </c>
      <c r="AY80" s="288">
        <v>18749</v>
      </c>
      <c r="AZ80" s="288">
        <v>80148</v>
      </c>
      <c r="BA80" s="288">
        <v>24658</v>
      </c>
      <c r="BB80" s="288">
        <v>48968</v>
      </c>
      <c r="BC80" s="288">
        <v>20382</v>
      </c>
      <c r="BD80" s="240">
        <f t="shared" si="77"/>
        <v>335857</v>
      </c>
      <c r="BE80" s="288">
        <v>70404</v>
      </c>
      <c r="BF80" s="288">
        <v>37492</v>
      </c>
      <c r="BG80" s="288">
        <v>45532</v>
      </c>
      <c r="BH80" s="288">
        <v>36093</v>
      </c>
      <c r="BI80" s="288">
        <v>46397</v>
      </c>
      <c r="BJ80" s="288">
        <v>32472</v>
      </c>
      <c r="BK80" s="288">
        <v>38282</v>
      </c>
      <c r="BL80" s="288">
        <v>29185</v>
      </c>
      <c r="BM80" s="240">
        <f t="shared" si="78"/>
        <v>128261</v>
      </c>
      <c r="BN80" s="288">
        <v>27539</v>
      </c>
      <c r="BO80" s="288">
        <v>20253</v>
      </c>
      <c r="BP80" s="288">
        <v>21825</v>
      </c>
      <c r="BQ80" s="288">
        <v>12768</v>
      </c>
      <c r="BR80" s="288">
        <v>45876</v>
      </c>
      <c r="BS80" s="240">
        <f t="shared" si="79"/>
        <v>260600</v>
      </c>
      <c r="BT80" s="288">
        <v>15619</v>
      </c>
      <c r="BU80" s="288">
        <v>33236</v>
      </c>
      <c r="BV80" s="288">
        <v>11874</v>
      </c>
      <c r="BW80" s="288">
        <v>5837</v>
      </c>
      <c r="BX80" s="288">
        <v>21434</v>
      </c>
      <c r="BY80" s="288">
        <v>57307</v>
      </c>
      <c r="BZ80" s="288">
        <v>19045</v>
      </c>
      <c r="CA80" s="288">
        <v>15856</v>
      </c>
      <c r="CB80" s="288">
        <v>31684</v>
      </c>
      <c r="CC80" s="288">
        <v>15328</v>
      </c>
      <c r="CD80" s="288">
        <v>16937</v>
      </c>
      <c r="CE80" s="288">
        <v>16443</v>
      </c>
      <c r="CF80" s="240">
        <f t="shared" si="80"/>
        <v>248527</v>
      </c>
      <c r="CG80" s="288">
        <v>7002</v>
      </c>
      <c r="CH80" s="288">
        <v>17923</v>
      </c>
      <c r="CI80" s="288">
        <v>13565</v>
      </c>
      <c r="CJ80" s="288">
        <v>32006</v>
      </c>
      <c r="CK80" s="288">
        <v>44108</v>
      </c>
      <c r="CL80" s="288">
        <v>9386</v>
      </c>
      <c r="CM80" s="288">
        <v>48937</v>
      </c>
      <c r="CN80" s="288">
        <v>9192</v>
      </c>
      <c r="CO80" s="288">
        <v>3343</v>
      </c>
      <c r="CP80" s="288">
        <v>11207</v>
      </c>
      <c r="CQ80" s="288">
        <v>24125</v>
      </c>
      <c r="CR80" s="288">
        <v>17630</v>
      </c>
      <c r="CS80" s="288">
        <v>10103</v>
      </c>
      <c r="CT80" s="240">
        <f t="shared" si="81"/>
        <v>142358</v>
      </c>
      <c r="CU80" s="288">
        <v>48227</v>
      </c>
      <c r="CV80" s="288">
        <v>29756</v>
      </c>
      <c r="CW80" s="288">
        <v>11709</v>
      </c>
      <c r="CX80" s="288">
        <v>22170</v>
      </c>
      <c r="CY80" s="288">
        <v>30496</v>
      </c>
      <c r="CZ80" s="240">
        <f t="shared" si="82"/>
        <v>230351</v>
      </c>
      <c r="DA80" s="288">
        <v>8190</v>
      </c>
      <c r="DB80" s="288">
        <v>6484</v>
      </c>
      <c r="DC80" s="288">
        <v>53795</v>
      </c>
      <c r="DD80" s="288">
        <v>81347</v>
      </c>
      <c r="DE80" s="288">
        <v>56763</v>
      </c>
      <c r="DF80" s="288">
        <v>23772</v>
      </c>
      <c r="DG80" s="240">
        <f t="shared" si="83"/>
        <v>2407229</v>
      </c>
      <c r="DH80" s="240">
        <f t="shared" si="84"/>
        <v>31359</v>
      </c>
      <c r="DI80" s="288">
        <v>14093</v>
      </c>
      <c r="DJ80" s="288">
        <v>14614</v>
      </c>
      <c r="DK80" s="288">
        <v>2652</v>
      </c>
      <c r="DL80" s="392">
        <f t="shared" si="85"/>
        <v>21323</v>
      </c>
      <c r="DM80" s="288">
        <v>20247</v>
      </c>
      <c r="DN80" s="288">
        <v>1076</v>
      </c>
      <c r="DO80" s="240">
        <f t="shared" si="86"/>
        <v>2459911</v>
      </c>
      <c r="DP80" s="25"/>
      <c r="DQ80" s="25"/>
      <c r="DR80" s="25"/>
      <c r="DS80" s="25"/>
      <c r="DT80" s="25"/>
      <c r="DU80" s="25"/>
      <c r="DV80" s="25"/>
      <c r="DW80" s="25"/>
      <c r="DX80" s="25"/>
      <c r="DY80" s="25"/>
      <c r="DZ80" s="25"/>
      <c r="EA80" s="25"/>
      <c r="EB80" s="25"/>
      <c r="EC80" s="25"/>
    </row>
    <row r="81" spans="1:134" s="4" customFormat="1" ht="16.5" customHeight="1" x14ac:dyDescent="0.15">
      <c r="A81" s="55" t="s">
        <v>47</v>
      </c>
      <c r="B81" s="240">
        <f t="shared" si="70"/>
        <v>187749</v>
      </c>
      <c r="C81" s="288">
        <v>12819</v>
      </c>
      <c r="D81" s="288">
        <v>11883</v>
      </c>
      <c r="E81" s="288">
        <v>9431</v>
      </c>
      <c r="F81" s="288">
        <v>5205</v>
      </c>
      <c r="G81" s="288">
        <v>12834</v>
      </c>
      <c r="H81" s="288">
        <v>25818</v>
      </c>
      <c r="I81" s="288">
        <v>21288</v>
      </c>
      <c r="J81" s="288">
        <v>6563</v>
      </c>
      <c r="K81" s="288">
        <v>16983</v>
      </c>
      <c r="L81" s="288">
        <v>39277</v>
      </c>
      <c r="M81" s="288">
        <v>10734</v>
      </c>
      <c r="N81" s="288">
        <v>14914</v>
      </c>
      <c r="O81" s="240">
        <f t="shared" si="71"/>
        <v>76232</v>
      </c>
      <c r="P81" s="288">
        <v>13281</v>
      </c>
      <c r="Q81" s="288">
        <v>12032</v>
      </c>
      <c r="R81" s="288">
        <v>7121</v>
      </c>
      <c r="S81" s="288">
        <v>7493</v>
      </c>
      <c r="T81" s="288">
        <v>5967</v>
      </c>
      <c r="U81" s="288">
        <v>17431</v>
      </c>
      <c r="V81" s="288">
        <v>9821</v>
      </c>
      <c r="W81" s="288">
        <v>3086</v>
      </c>
      <c r="X81" s="240">
        <f t="shared" si="72"/>
        <v>94122</v>
      </c>
      <c r="Y81" s="288">
        <v>19707</v>
      </c>
      <c r="Z81" s="288">
        <v>27312</v>
      </c>
      <c r="AA81" s="288">
        <v>24292</v>
      </c>
      <c r="AB81" s="288">
        <v>22811</v>
      </c>
      <c r="AC81" s="240">
        <f t="shared" si="73"/>
        <v>69264</v>
      </c>
      <c r="AD81" s="288">
        <v>9340</v>
      </c>
      <c r="AE81" s="288">
        <v>10055</v>
      </c>
      <c r="AF81" s="288">
        <v>7809</v>
      </c>
      <c r="AG81" s="288">
        <v>15935</v>
      </c>
      <c r="AH81" s="288">
        <v>10475</v>
      </c>
      <c r="AI81" s="288">
        <v>15650</v>
      </c>
      <c r="AJ81" s="240">
        <f t="shared" si="74"/>
        <v>8588</v>
      </c>
      <c r="AK81" s="288">
        <v>4280</v>
      </c>
      <c r="AL81" s="288">
        <v>4308</v>
      </c>
      <c r="AM81" s="240">
        <f t="shared" si="75"/>
        <v>127540</v>
      </c>
      <c r="AN81" s="288">
        <v>6893</v>
      </c>
      <c r="AO81" s="288">
        <v>7989</v>
      </c>
      <c r="AP81" s="288">
        <v>12590</v>
      </c>
      <c r="AQ81" s="288">
        <v>5073</v>
      </c>
      <c r="AR81" s="288">
        <v>16861</v>
      </c>
      <c r="AS81" s="288">
        <v>4774</v>
      </c>
      <c r="AT81" s="288">
        <v>22741</v>
      </c>
      <c r="AU81" s="288">
        <v>23336</v>
      </c>
      <c r="AV81" s="288">
        <v>16704</v>
      </c>
      <c r="AW81" s="288">
        <v>10579</v>
      </c>
      <c r="AX81" s="240">
        <f t="shared" si="76"/>
        <v>123242</v>
      </c>
      <c r="AY81" s="288">
        <v>12361</v>
      </c>
      <c r="AZ81" s="288">
        <v>51412</v>
      </c>
      <c r="BA81" s="288">
        <v>14552</v>
      </c>
      <c r="BB81" s="288">
        <v>31957</v>
      </c>
      <c r="BC81" s="288">
        <v>12960</v>
      </c>
      <c r="BD81" s="240">
        <f t="shared" si="77"/>
        <v>200775</v>
      </c>
      <c r="BE81" s="288">
        <v>40403</v>
      </c>
      <c r="BF81" s="288">
        <v>21642</v>
      </c>
      <c r="BG81" s="288">
        <v>26307</v>
      </c>
      <c r="BH81" s="288">
        <v>21519</v>
      </c>
      <c r="BI81" s="288">
        <v>30119</v>
      </c>
      <c r="BJ81" s="288">
        <v>18998</v>
      </c>
      <c r="BK81" s="288">
        <v>24765</v>
      </c>
      <c r="BL81" s="288">
        <v>17022</v>
      </c>
      <c r="BM81" s="240">
        <f t="shared" si="78"/>
        <v>85046</v>
      </c>
      <c r="BN81" s="288">
        <v>18198</v>
      </c>
      <c r="BO81" s="288">
        <v>11745</v>
      </c>
      <c r="BP81" s="288">
        <v>16157</v>
      </c>
      <c r="BQ81" s="288">
        <v>9175</v>
      </c>
      <c r="BR81" s="288">
        <v>29771</v>
      </c>
      <c r="BS81" s="240">
        <f t="shared" si="79"/>
        <v>178014</v>
      </c>
      <c r="BT81" s="288">
        <v>11132</v>
      </c>
      <c r="BU81" s="288">
        <v>21648</v>
      </c>
      <c r="BV81" s="288">
        <v>8415</v>
      </c>
      <c r="BW81" s="288">
        <v>4703</v>
      </c>
      <c r="BX81" s="288">
        <v>14906</v>
      </c>
      <c r="BY81" s="288">
        <v>37626</v>
      </c>
      <c r="BZ81" s="288">
        <v>12095</v>
      </c>
      <c r="CA81" s="288">
        <v>10492</v>
      </c>
      <c r="CB81" s="288">
        <v>21657</v>
      </c>
      <c r="CC81" s="288">
        <v>11105</v>
      </c>
      <c r="CD81" s="288">
        <v>12369</v>
      </c>
      <c r="CE81" s="288">
        <v>11866</v>
      </c>
      <c r="CF81" s="240">
        <f t="shared" si="80"/>
        <v>160380</v>
      </c>
      <c r="CG81" s="288">
        <v>5087</v>
      </c>
      <c r="CH81" s="288">
        <v>11349</v>
      </c>
      <c r="CI81" s="288">
        <v>10103</v>
      </c>
      <c r="CJ81" s="288">
        <v>18684</v>
      </c>
      <c r="CK81" s="288">
        <v>27878</v>
      </c>
      <c r="CL81" s="288">
        <v>6739</v>
      </c>
      <c r="CM81" s="288">
        <v>28838</v>
      </c>
      <c r="CN81" s="288">
        <v>6568</v>
      </c>
      <c r="CO81" s="288">
        <v>2345</v>
      </c>
      <c r="CP81" s="288">
        <v>7953</v>
      </c>
      <c r="CQ81" s="288">
        <v>15069</v>
      </c>
      <c r="CR81" s="288">
        <v>12844</v>
      </c>
      <c r="CS81" s="288">
        <v>6923</v>
      </c>
      <c r="CT81" s="240">
        <f t="shared" si="81"/>
        <v>96753</v>
      </c>
      <c r="CU81" s="288">
        <v>30955</v>
      </c>
      <c r="CV81" s="288">
        <v>22290</v>
      </c>
      <c r="CW81" s="288">
        <v>8830</v>
      </c>
      <c r="CX81" s="288">
        <v>15413</v>
      </c>
      <c r="CY81" s="288">
        <v>19265</v>
      </c>
      <c r="CZ81" s="240">
        <f t="shared" si="82"/>
        <v>135650</v>
      </c>
      <c r="DA81" s="288">
        <v>4957</v>
      </c>
      <c r="DB81" s="288">
        <v>3766</v>
      </c>
      <c r="DC81" s="288">
        <v>33567</v>
      </c>
      <c r="DD81" s="288">
        <v>47259</v>
      </c>
      <c r="DE81" s="288">
        <v>32215</v>
      </c>
      <c r="DF81" s="288">
        <v>13886</v>
      </c>
      <c r="DG81" s="240">
        <f t="shared" si="83"/>
        <v>1543355</v>
      </c>
      <c r="DH81" s="240">
        <f t="shared" si="84"/>
        <v>16608</v>
      </c>
      <c r="DI81" s="288">
        <v>7679</v>
      </c>
      <c r="DJ81" s="288">
        <v>7845</v>
      </c>
      <c r="DK81" s="288">
        <v>1084</v>
      </c>
      <c r="DL81" s="392">
        <f t="shared" si="85"/>
        <v>9242</v>
      </c>
      <c r="DM81" s="288">
        <v>8897</v>
      </c>
      <c r="DN81" s="288">
        <v>345</v>
      </c>
      <c r="DO81" s="240">
        <f t="shared" si="86"/>
        <v>1569205</v>
      </c>
      <c r="DP81" s="25"/>
      <c r="DQ81" s="25"/>
      <c r="DR81" s="25"/>
      <c r="DS81" s="25"/>
      <c r="DT81" s="25"/>
      <c r="DU81" s="25"/>
      <c r="DV81" s="25"/>
      <c r="DW81" s="25"/>
      <c r="DX81" s="25"/>
      <c r="DY81" s="25"/>
      <c r="DZ81" s="25"/>
      <c r="EA81" s="25"/>
      <c r="EB81" s="25"/>
      <c r="EC81" s="25"/>
    </row>
    <row r="82" spans="1:134" s="4" customFormat="1" ht="16.5" customHeight="1" x14ac:dyDescent="0.15">
      <c r="A82" s="58" t="s">
        <v>48</v>
      </c>
      <c r="B82" s="240">
        <f t="shared" si="70"/>
        <v>4187337</v>
      </c>
      <c r="C82" s="288">
        <f>SUM(C71:C81)</f>
        <v>337540</v>
      </c>
      <c r="D82" s="288">
        <f t="shared" ref="D82:N82" si="87">SUM(D71:D81)</f>
        <v>172556</v>
      </c>
      <c r="E82" s="288">
        <f t="shared" si="87"/>
        <v>169283</v>
      </c>
      <c r="F82" s="288">
        <f t="shared" si="87"/>
        <v>73134</v>
      </c>
      <c r="G82" s="288">
        <f t="shared" si="87"/>
        <v>270956</v>
      </c>
      <c r="H82" s="288">
        <f t="shared" si="87"/>
        <v>657207</v>
      </c>
      <c r="I82" s="288">
        <f t="shared" si="87"/>
        <v>395595</v>
      </c>
      <c r="J82" s="288">
        <f t="shared" si="87"/>
        <v>115353</v>
      </c>
      <c r="K82" s="288">
        <f t="shared" si="87"/>
        <v>346783</v>
      </c>
      <c r="L82" s="288">
        <f t="shared" si="87"/>
        <v>992132</v>
      </c>
      <c r="M82" s="288">
        <f t="shared" si="87"/>
        <v>225724</v>
      </c>
      <c r="N82" s="288">
        <f t="shared" si="87"/>
        <v>431074</v>
      </c>
      <c r="O82" s="240">
        <f t="shared" si="71"/>
        <v>1429931</v>
      </c>
      <c r="P82" s="288">
        <f t="shared" ref="P82:W82" si="88">SUM(P71:P81)</f>
        <v>276817</v>
      </c>
      <c r="Q82" s="288">
        <f t="shared" si="88"/>
        <v>279770</v>
      </c>
      <c r="R82" s="288">
        <f t="shared" si="88"/>
        <v>131711</v>
      </c>
      <c r="S82" s="288">
        <f t="shared" si="88"/>
        <v>103594</v>
      </c>
      <c r="T82" s="288">
        <f t="shared" si="88"/>
        <v>118490</v>
      </c>
      <c r="U82" s="288">
        <f t="shared" si="88"/>
        <v>281121</v>
      </c>
      <c r="V82" s="288">
        <f t="shared" si="88"/>
        <v>169218</v>
      </c>
      <c r="W82" s="288">
        <f t="shared" si="88"/>
        <v>69210</v>
      </c>
      <c r="X82" s="240">
        <f t="shared" si="72"/>
        <v>1749161</v>
      </c>
      <c r="Y82" s="288">
        <f t="shared" ref="Y82:AB82" si="89">SUM(Y71:Y81)</f>
        <v>310712</v>
      </c>
      <c r="Z82" s="288">
        <f t="shared" si="89"/>
        <v>474402</v>
      </c>
      <c r="AA82" s="288">
        <f t="shared" si="89"/>
        <v>566917</v>
      </c>
      <c r="AB82" s="288">
        <f t="shared" si="89"/>
        <v>397130</v>
      </c>
      <c r="AC82" s="240">
        <f t="shared" si="73"/>
        <v>1321058</v>
      </c>
      <c r="AD82" s="288">
        <f t="shared" ref="AD82:AI82" si="90">SUM(AD71:AD81)</f>
        <v>153331</v>
      </c>
      <c r="AE82" s="288">
        <f t="shared" si="90"/>
        <v>218785</v>
      </c>
      <c r="AF82" s="288">
        <f t="shared" si="90"/>
        <v>111021</v>
      </c>
      <c r="AG82" s="288">
        <f t="shared" si="90"/>
        <v>318506</v>
      </c>
      <c r="AH82" s="288">
        <f t="shared" si="90"/>
        <v>167628</v>
      </c>
      <c r="AI82" s="288">
        <f t="shared" si="90"/>
        <v>351787</v>
      </c>
      <c r="AJ82" s="240">
        <f t="shared" si="74"/>
        <v>179671</v>
      </c>
      <c r="AK82" s="288">
        <f t="shared" ref="AK82:AL82" si="91">SUM(AK71:AK81)</f>
        <v>84242</v>
      </c>
      <c r="AL82" s="288">
        <f t="shared" si="91"/>
        <v>95429</v>
      </c>
      <c r="AM82" s="240">
        <f t="shared" si="75"/>
        <v>2840233</v>
      </c>
      <c r="AN82" s="288">
        <f t="shared" ref="AN82:AW82" si="92">SUM(AN71:AN81)</f>
        <v>135669</v>
      </c>
      <c r="AO82" s="288">
        <f t="shared" si="92"/>
        <v>159866</v>
      </c>
      <c r="AP82" s="288">
        <f t="shared" si="92"/>
        <v>291103</v>
      </c>
      <c r="AQ82" s="288">
        <f t="shared" si="92"/>
        <v>84930</v>
      </c>
      <c r="AR82" s="288">
        <f t="shared" si="92"/>
        <v>375782</v>
      </c>
      <c r="AS82" s="288">
        <f t="shared" si="92"/>
        <v>89672</v>
      </c>
      <c r="AT82" s="288">
        <f t="shared" si="92"/>
        <v>533645</v>
      </c>
      <c r="AU82" s="288">
        <f t="shared" si="92"/>
        <v>594582</v>
      </c>
      <c r="AV82" s="288">
        <f t="shared" si="92"/>
        <v>391510</v>
      </c>
      <c r="AW82" s="288">
        <f t="shared" si="92"/>
        <v>183474</v>
      </c>
      <c r="AX82" s="240">
        <f t="shared" si="76"/>
        <v>3086175</v>
      </c>
      <c r="AY82" s="288">
        <f t="shared" ref="AY82:BC82" si="93">SUM(AY71:AY81)</f>
        <v>268421</v>
      </c>
      <c r="AZ82" s="288">
        <f t="shared" si="93"/>
        <v>1350337</v>
      </c>
      <c r="BA82" s="288">
        <f t="shared" si="93"/>
        <v>426371</v>
      </c>
      <c r="BB82" s="288">
        <f t="shared" si="93"/>
        <v>749187</v>
      </c>
      <c r="BC82" s="288">
        <f t="shared" si="93"/>
        <v>291859</v>
      </c>
      <c r="BD82" s="240">
        <f t="shared" si="77"/>
        <v>6413462</v>
      </c>
      <c r="BE82" s="288">
        <f t="shared" ref="BE82:BL82" si="94">SUM(BE71:BE81)</f>
        <v>1132353</v>
      </c>
      <c r="BF82" s="288">
        <f t="shared" si="94"/>
        <v>742430</v>
      </c>
      <c r="BG82" s="288">
        <f t="shared" si="94"/>
        <v>751122</v>
      </c>
      <c r="BH82" s="288">
        <f t="shared" si="94"/>
        <v>670660</v>
      </c>
      <c r="BI82" s="288">
        <f t="shared" si="94"/>
        <v>861788</v>
      </c>
      <c r="BJ82" s="288">
        <f t="shared" si="94"/>
        <v>853951</v>
      </c>
      <c r="BK82" s="288">
        <f t="shared" si="94"/>
        <v>744566</v>
      </c>
      <c r="BL82" s="288">
        <f t="shared" si="94"/>
        <v>656592</v>
      </c>
      <c r="BM82" s="240">
        <f t="shared" si="78"/>
        <v>1707796</v>
      </c>
      <c r="BN82" s="288">
        <f t="shared" ref="BN82:BR82" si="95">SUM(BN71:BN81)</f>
        <v>361422</v>
      </c>
      <c r="BO82" s="288">
        <f t="shared" si="95"/>
        <v>304788</v>
      </c>
      <c r="BP82" s="288">
        <f t="shared" si="95"/>
        <v>251561</v>
      </c>
      <c r="BQ82" s="288">
        <f t="shared" si="95"/>
        <v>140251</v>
      </c>
      <c r="BR82" s="288">
        <f t="shared" si="95"/>
        <v>649774</v>
      </c>
      <c r="BS82" s="240">
        <f t="shared" si="79"/>
        <v>3158212</v>
      </c>
      <c r="BT82" s="288">
        <f t="shared" ref="BT82:CE82" si="96">SUM(BT71:BT81)</f>
        <v>181017</v>
      </c>
      <c r="BU82" s="288">
        <f t="shared" si="96"/>
        <v>344831</v>
      </c>
      <c r="BV82" s="288">
        <f t="shared" si="96"/>
        <v>122733</v>
      </c>
      <c r="BW82" s="288">
        <f t="shared" si="96"/>
        <v>58375</v>
      </c>
      <c r="BX82" s="288">
        <f t="shared" si="96"/>
        <v>213207</v>
      </c>
      <c r="BY82" s="288">
        <f t="shared" si="96"/>
        <v>875333</v>
      </c>
      <c r="BZ82" s="288">
        <f t="shared" si="96"/>
        <v>217748</v>
      </c>
      <c r="CA82" s="288">
        <f t="shared" si="96"/>
        <v>171362</v>
      </c>
      <c r="CB82" s="288">
        <f t="shared" si="96"/>
        <v>360945</v>
      </c>
      <c r="CC82" s="288">
        <f t="shared" si="96"/>
        <v>191182</v>
      </c>
      <c r="CD82" s="288">
        <f t="shared" si="96"/>
        <v>227389</v>
      </c>
      <c r="CE82" s="288">
        <f t="shared" si="96"/>
        <v>194090</v>
      </c>
      <c r="CF82" s="240">
        <f t="shared" si="80"/>
        <v>3127267</v>
      </c>
      <c r="CG82" s="288">
        <f t="shared" ref="CG82:CS82" si="97">SUM(CG71:CG81)</f>
        <v>78206</v>
      </c>
      <c r="CH82" s="288">
        <f t="shared" si="97"/>
        <v>197155</v>
      </c>
      <c r="CI82" s="288">
        <f t="shared" si="97"/>
        <v>141566</v>
      </c>
      <c r="CJ82" s="288">
        <f t="shared" si="97"/>
        <v>390248</v>
      </c>
      <c r="CK82" s="288">
        <f t="shared" si="97"/>
        <v>745045</v>
      </c>
      <c r="CL82" s="288">
        <f t="shared" si="97"/>
        <v>98506</v>
      </c>
      <c r="CM82" s="288">
        <f t="shared" si="97"/>
        <v>635908</v>
      </c>
      <c r="CN82" s="288">
        <f t="shared" si="97"/>
        <v>89606</v>
      </c>
      <c r="CO82" s="288">
        <f t="shared" si="97"/>
        <v>38243</v>
      </c>
      <c r="CP82" s="288">
        <f t="shared" si="97"/>
        <v>119645</v>
      </c>
      <c r="CQ82" s="288">
        <f t="shared" si="97"/>
        <v>254967</v>
      </c>
      <c r="CR82" s="288">
        <f t="shared" si="97"/>
        <v>203552</v>
      </c>
      <c r="CS82" s="288">
        <f t="shared" si="97"/>
        <v>134620</v>
      </c>
      <c r="CT82" s="240">
        <f t="shared" si="81"/>
        <v>1986553</v>
      </c>
      <c r="CU82" s="288">
        <f t="shared" ref="CU82:CY82" si="98">SUM(CU71:CU81)</f>
        <v>759513</v>
      </c>
      <c r="CV82" s="288">
        <f t="shared" si="98"/>
        <v>424188</v>
      </c>
      <c r="CW82" s="288">
        <f t="shared" si="98"/>
        <v>154807</v>
      </c>
      <c r="CX82" s="288">
        <f t="shared" si="98"/>
        <v>289786</v>
      </c>
      <c r="CY82" s="288">
        <f t="shared" si="98"/>
        <v>358259</v>
      </c>
      <c r="CZ82" s="240">
        <f t="shared" si="82"/>
        <v>2680388</v>
      </c>
      <c r="DA82" s="288">
        <f t="shared" ref="DA82:DF82" si="99">SUM(DA71:DA81)</f>
        <v>85148</v>
      </c>
      <c r="DB82" s="288">
        <f t="shared" si="99"/>
        <v>72225</v>
      </c>
      <c r="DC82" s="288">
        <f t="shared" si="99"/>
        <v>582424</v>
      </c>
      <c r="DD82" s="288">
        <f t="shared" si="99"/>
        <v>1078086</v>
      </c>
      <c r="DE82" s="288">
        <f t="shared" si="99"/>
        <v>569655</v>
      </c>
      <c r="DF82" s="288">
        <f t="shared" si="99"/>
        <v>292850</v>
      </c>
      <c r="DG82" s="240">
        <f t="shared" si="83"/>
        <v>33867244</v>
      </c>
      <c r="DH82" s="240">
        <f t="shared" si="84"/>
        <v>547230</v>
      </c>
      <c r="DI82" s="288">
        <f t="shared" ref="DI82:DK82" si="100">SUM(DI71:DI81)</f>
        <v>203460</v>
      </c>
      <c r="DJ82" s="288">
        <f t="shared" si="100"/>
        <v>191096</v>
      </c>
      <c r="DK82" s="288">
        <f t="shared" si="100"/>
        <v>152674</v>
      </c>
      <c r="DL82" s="392">
        <f t="shared" si="85"/>
        <v>614379</v>
      </c>
      <c r="DM82" s="288">
        <f t="shared" ref="DM82:DN82" si="101">SUM(DM71:DM81)</f>
        <v>457701</v>
      </c>
      <c r="DN82" s="288">
        <f t="shared" si="101"/>
        <v>156678</v>
      </c>
      <c r="DO82" s="240">
        <f t="shared" si="86"/>
        <v>35028853</v>
      </c>
      <c r="DP82" s="25"/>
      <c r="DQ82" s="25"/>
      <c r="DR82" s="25"/>
      <c r="DS82" s="25"/>
      <c r="DT82" s="25"/>
      <c r="DU82" s="25"/>
      <c r="DV82" s="25"/>
      <c r="DW82" s="25"/>
      <c r="DX82" s="25"/>
      <c r="DY82" s="25"/>
      <c r="DZ82" s="25"/>
      <c r="EA82" s="25"/>
      <c r="EB82" s="25"/>
      <c r="EC82" s="25"/>
      <c r="ED82" s="25"/>
    </row>
    <row r="83" spans="1:134" s="4" customFormat="1" ht="16.5" customHeight="1" x14ac:dyDescent="0.15">
      <c r="A83" s="55" t="s">
        <v>22</v>
      </c>
      <c r="B83" s="240">
        <f t="shared" si="70"/>
        <v>255856</v>
      </c>
      <c r="C83" s="288">
        <v>22606</v>
      </c>
      <c r="D83" s="288">
        <v>8287</v>
      </c>
      <c r="E83" s="288">
        <v>8630</v>
      </c>
      <c r="F83" s="288">
        <v>3165</v>
      </c>
      <c r="G83" s="288">
        <v>15906</v>
      </c>
      <c r="H83" s="288">
        <v>41389</v>
      </c>
      <c r="I83" s="288">
        <v>23703</v>
      </c>
      <c r="J83" s="288">
        <v>6111</v>
      </c>
      <c r="K83" s="288">
        <v>18989</v>
      </c>
      <c r="L83" s="288">
        <v>65519</v>
      </c>
      <c r="M83" s="288">
        <v>12621</v>
      </c>
      <c r="N83" s="288">
        <v>28930</v>
      </c>
      <c r="O83" s="240">
        <f t="shared" si="71"/>
        <v>77687</v>
      </c>
      <c r="P83" s="288">
        <v>15138</v>
      </c>
      <c r="Q83" s="288">
        <v>16602</v>
      </c>
      <c r="R83" s="288">
        <v>7202</v>
      </c>
      <c r="S83" s="288">
        <v>4878</v>
      </c>
      <c r="T83" s="288">
        <v>6183</v>
      </c>
      <c r="U83" s="288">
        <v>14626</v>
      </c>
      <c r="V83" s="288">
        <v>8907</v>
      </c>
      <c r="W83" s="288">
        <v>4151</v>
      </c>
      <c r="X83" s="240">
        <f t="shared" si="72"/>
        <v>94567</v>
      </c>
      <c r="Y83" s="288">
        <v>15603</v>
      </c>
      <c r="Z83" s="288">
        <v>24299</v>
      </c>
      <c r="AA83" s="288">
        <v>34748</v>
      </c>
      <c r="AB83" s="288">
        <v>19917</v>
      </c>
      <c r="AC83" s="240">
        <f t="shared" si="73"/>
        <v>76991</v>
      </c>
      <c r="AD83" s="288">
        <v>7941</v>
      </c>
      <c r="AE83" s="288">
        <v>13745</v>
      </c>
      <c r="AF83" s="288">
        <v>5142</v>
      </c>
      <c r="AG83" s="288">
        <v>18252</v>
      </c>
      <c r="AH83" s="288">
        <v>8870</v>
      </c>
      <c r="AI83" s="288">
        <v>23041</v>
      </c>
      <c r="AJ83" s="240">
        <f t="shared" si="74"/>
        <v>9397</v>
      </c>
      <c r="AK83" s="288">
        <v>4522</v>
      </c>
      <c r="AL83" s="288">
        <v>4875</v>
      </c>
      <c r="AM83" s="240">
        <f t="shared" si="75"/>
        <v>159648</v>
      </c>
      <c r="AN83" s="288">
        <v>7677</v>
      </c>
      <c r="AO83" s="288">
        <v>9533</v>
      </c>
      <c r="AP83" s="288">
        <v>17164</v>
      </c>
      <c r="AQ83" s="288">
        <v>4216</v>
      </c>
      <c r="AR83" s="288">
        <v>20672</v>
      </c>
      <c r="AS83" s="288">
        <v>4721</v>
      </c>
      <c r="AT83" s="288">
        <v>30103</v>
      </c>
      <c r="AU83" s="288">
        <v>34019</v>
      </c>
      <c r="AV83" s="288">
        <v>22361</v>
      </c>
      <c r="AW83" s="288">
        <v>9182</v>
      </c>
      <c r="AX83" s="240">
        <f t="shared" si="76"/>
        <v>191790</v>
      </c>
      <c r="AY83" s="288">
        <v>15918</v>
      </c>
      <c r="AZ83" s="288">
        <v>86240</v>
      </c>
      <c r="BA83" s="288">
        <v>28457</v>
      </c>
      <c r="BB83" s="288">
        <v>45287</v>
      </c>
      <c r="BC83" s="288">
        <v>15888</v>
      </c>
      <c r="BD83" s="240">
        <f t="shared" si="77"/>
        <v>455989</v>
      </c>
      <c r="BE83" s="288">
        <v>60145</v>
      </c>
      <c r="BF83" s="288">
        <v>52963</v>
      </c>
      <c r="BG83" s="288">
        <v>52166</v>
      </c>
      <c r="BH83" s="288">
        <v>50486</v>
      </c>
      <c r="BI83" s="288">
        <v>59854</v>
      </c>
      <c r="BJ83" s="288">
        <v>73382</v>
      </c>
      <c r="BK83" s="288">
        <v>54274</v>
      </c>
      <c r="BL83" s="288">
        <v>52719</v>
      </c>
      <c r="BM83" s="240">
        <f t="shared" si="78"/>
        <v>97816</v>
      </c>
      <c r="BN83" s="288">
        <v>19190</v>
      </c>
      <c r="BO83" s="288">
        <v>18940</v>
      </c>
      <c r="BP83" s="288">
        <v>13105</v>
      </c>
      <c r="BQ83" s="288">
        <v>6923</v>
      </c>
      <c r="BR83" s="288">
        <v>39658</v>
      </c>
      <c r="BS83" s="240">
        <f t="shared" si="79"/>
        <v>161644</v>
      </c>
      <c r="BT83" s="288">
        <v>8914</v>
      </c>
      <c r="BU83" s="288">
        <v>15523</v>
      </c>
      <c r="BV83" s="288">
        <v>5737</v>
      </c>
      <c r="BW83" s="288">
        <v>2477</v>
      </c>
      <c r="BX83" s="288">
        <v>9087</v>
      </c>
      <c r="BY83" s="288">
        <v>50954</v>
      </c>
      <c r="BZ83" s="288">
        <v>10514</v>
      </c>
      <c r="CA83" s="288">
        <v>8283</v>
      </c>
      <c r="CB83" s="288">
        <v>18055</v>
      </c>
      <c r="CC83" s="288">
        <v>10126</v>
      </c>
      <c r="CD83" s="288">
        <v>12155</v>
      </c>
      <c r="CE83" s="288">
        <v>9819</v>
      </c>
      <c r="CF83" s="240">
        <f t="shared" si="80"/>
        <v>170082</v>
      </c>
      <c r="CG83" s="288">
        <v>3788</v>
      </c>
      <c r="CH83" s="288">
        <v>9594</v>
      </c>
      <c r="CI83" s="288">
        <v>6763</v>
      </c>
      <c r="CJ83" s="288">
        <v>21219</v>
      </c>
      <c r="CK83" s="288">
        <v>46931</v>
      </c>
      <c r="CL83" s="288">
        <v>4417</v>
      </c>
      <c r="CM83" s="288">
        <v>35629</v>
      </c>
      <c r="CN83" s="288">
        <v>3776</v>
      </c>
      <c r="CO83" s="288">
        <v>1878</v>
      </c>
      <c r="CP83" s="288">
        <v>5377</v>
      </c>
      <c r="CQ83" s="288">
        <v>12976</v>
      </c>
      <c r="CR83" s="288">
        <v>10222</v>
      </c>
      <c r="CS83" s="288">
        <v>7512</v>
      </c>
      <c r="CT83" s="240">
        <f t="shared" si="81"/>
        <v>116736</v>
      </c>
      <c r="CU83" s="288">
        <v>48698</v>
      </c>
      <c r="CV83" s="288">
        <v>23492</v>
      </c>
      <c r="CW83" s="288">
        <v>8877</v>
      </c>
      <c r="CX83" s="288">
        <v>16792</v>
      </c>
      <c r="CY83" s="288">
        <v>18877</v>
      </c>
      <c r="CZ83" s="240">
        <f t="shared" si="82"/>
        <v>152907</v>
      </c>
      <c r="DA83" s="288">
        <v>4210</v>
      </c>
      <c r="DB83" s="288">
        <v>3560</v>
      </c>
      <c r="DC83" s="288">
        <v>31911</v>
      </c>
      <c r="DD83" s="288">
        <v>67200</v>
      </c>
      <c r="DE83" s="288">
        <v>28999</v>
      </c>
      <c r="DF83" s="288">
        <v>17027</v>
      </c>
      <c r="DG83" s="240">
        <f t="shared" si="83"/>
        <v>2021110</v>
      </c>
      <c r="DH83" s="240">
        <f t="shared" si="84"/>
        <v>38671</v>
      </c>
      <c r="DI83" s="288">
        <v>11056</v>
      </c>
      <c r="DJ83" s="288">
        <v>9344</v>
      </c>
      <c r="DK83" s="288">
        <v>18271</v>
      </c>
      <c r="DL83" s="392">
        <f t="shared" si="85"/>
        <v>62230</v>
      </c>
      <c r="DM83" s="288">
        <v>34495</v>
      </c>
      <c r="DN83" s="288">
        <v>27735</v>
      </c>
      <c r="DO83" s="240">
        <f t="shared" si="86"/>
        <v>2122011</v>
      </c>
      <c r="DP83" s="25"/>
      <c r="DQ83" s="25"/>
      <c r="DR83" s="25"/>
      <c r="DS83" s="25"/>
      <c r="DT83" s="25"/>
      <c r="DU83" s="25"/>
      <c r="DV83" s="25"/>
      <c r="DW83" s="25"/>
      <c r="DX83" s="25"/>
      <c r="DY83" s="25"/>
      <c r="DZ83" s="25"/>
      <c r="EA83" s="25"/>
      <c r="EB83" s="25"/>
      <c r="EC83" s="25"/>
    </row>
    <row r="84" spans="1:134" s="4" customFormat="1" ht="16.5" customHeight="1" x14ac:dyDescent="0.15">
      <c r="A84" s="55" t="s">
        <v>23</v>
      </c>
      <c r="B84" s="240">
        <f t="shared" si="70"/>
        <v>547212</v>
      </c>
      <c r="C84" s="288">
        <v>48199</v>
      </c>
      <c r="D84" s="288">
        <v>18858</v>
      </c>
      <c r="E84" s="288">
        <v>20682</v>
      </c>
      <c r="F84" s="288">
        <v>7794</v>
      </c>
      <c r="G84" s="288">
        <v>36007</v>
      </c>
      <c r="H84" s="288">
        <v>90158</v>
      </c>
      <c r="I84" s="288">
        <v>51382</v>
      </c>
      <c r="J84" s="288">
        <v>14314</v>
      </c>
      <c r="K84" s="288">
        <v>41739</v>
      </c>
      <c r="L84" s="288">
        <v>131216</v>
      </c>
      <c r="M84" s="288">
        <v>28505</v>
      </c>
      <c r="N84" s="288">
        <v>58358</v>
      </c>
      <c r="O84" s="240">
        <f t="shared" si="71"/>
        <v>175143</v>
      </c>
      <c r="P84" s="288">
        <v>32125</v>
      </c>
      <c r="Q84" s="288">
        <v>37896</v>
      </c>
      <c r="R84" s="288">
        <v>16140</v>
      </c>
      <c r="S84" s="288">
        <v>10603</v>
      </c>
      <c r="T84" s="288">
        <v>14992</v>
      </c>
      <c r="U84" s="288">
        <v>33462</v>
      </c>
      <c r="V84" s="288">
        <v>21125</v>
      </c>
      <c r="W84" s="288">
        <v>8800</v>
      </c>
      <c r="X84" s="240">
        <f t="shared" si="72"/>
        <v>218939</v>
      </c>
      <c r="Y84" s="288">
        <v>38199</v>
      </c>
      <c r="Z84" s="288">
        <v>56053</v>
      </c>
      <c r="AA84" s="288">
        <v>76514</v>
      </c>
      <c r="AB84" s="288">
        <v>48173</v>
      </c>
      <c r="AC84" s="240">
        <f t="shared" si="73"/>
        <v>168142</v>
      </c>
      <c r="AD84" s="288">
        <v>17623</v>
      </c>
      <c r="AE84" s="288">
        <v>30755</v>
      </c>
      <c r="AF84" s="288">
        <v>12100</v>
      </c>
      <c r="AG84" s="288">
        <v>38937</v>
      </c>
      <c r="AH84" s="288">
        <v>20694</v>
      </c>
      <c r="AI84" s="288">
        <v>48033</v>
      </c>
      <c r="AJ84" s="240">
        <f t="shared" si="74"/>
        <v>19760</v>
      </c>
      <c r="AK84" s="288">
        <v>9342</v>
      </c>
      <c r="AL84" s="288">
        <v>10418</v>
      </c>
      <c r="AM84" s="240">
        <f t="shared" si="75"/>
        <v>349965</v>
      </c>
      <c r="AN84" s="288">
        <v>17247</v>
      </c>
      <c r="AO84" s="288">
        <v>21137</v>
      </c>
      <c r="AP84" s="288">
        <v>37365</v>
      </c>
      <c r="AQ84" s="288">
        <v>9804</v>
      </c>
      <c r="AR84" s="288">
        <v>45952</v>
      </c>
      <c r="AS84" s="288">
        <v>11324</v>
      </c>
      <c r="AT84" s="288">
        <v>64613</v>
      </c>
      <c r="AU84" s="288">
        <v>71595</v>
      </c>
      <c r="AV84" s="288">
        <v>49174</v>
      </c>
      <c r="AW84" s="288">
        <v>21754</v>
      </c>
      <c r="AX84" s="240">
        <f t="shared" si="76"/>
        <v>425724</v>
      </c>
      <c r="AY84" s="288">
        <v>37059</v>
      </c>
      <c r="AZ84" s="288">
        <v>186302</v>
      </c>
      <c r="BA84" s="288">
        <v>61810</v>
      </c>
      <c r="BB84" s="288">
        <v>103695</v>
      </c>
      <c r="BC84" s="288">
        <v>36858</v>
      </c>
      <c r="BD84" s="240">
        <f t="shared" si="77"/>
        <v>867539</v>
      </c>
      <c r="BE84" s="288">
        <v>103952</v>
      </c>
      <c r="BF84" s="288">
        <v>110229</v>
      </c>
      <c r="BG84" s="288">
        <v>109138</v>
      </c>
      <c r="BH84" s="288">
        <v>99086</v>
      </c>
      <c r="BI84" s="288">
        <v>109360</v>
      </c>
      <c r="BJ84" s="288">
        <v>134234</v>
      </c>
      <c r="BK84" s="288">
        <v>100101</v>
      </c>
      <c r="BL84" s="288">
        <v>101439</v>
      </c>
      <c r="BM84" s="240">
        <f t="shared" si="78"/>
        <v>216455</v>
      </c>
      <c r="BN84" s="288">
        <v>43738</v>
      </c>
      <c r="BO84" s="288">
        <v>43061</v>
      </c>
      <c r="BP84" s="288">
        <v>30336</v>
      </c>
      <c r="BQ84" s="288">
        <v>16667</v>
      </c>
      <c r="BR84" s="288">
        <v>82653</v>
      </c>
      <c r="BS84" s="240">
        <f t="shared" si="79"/>
        <v>365151</v>
      </c>
      <c r="BT84" s="288">
        <v>20515</v>
      </c>
      <c r="BU84" s="288">
        <v>37426</v>
      </c>
      <c r="BV84" s="288">
        <v>13184</v>
      </c>
      <c r="BW84" s="288">
        <v>5968</v>
      </c>
      <c r="BX84" s="288">
        <v>22016</v>
      </c>
      <c r="BY84" s="288">
        <v>106690</v>
      </c>
      <c r="BZ84" s="288">
        <v>25006</v>
      </c>
      <c r="CA84" s="288">
        <v>20365</v>
      </c>
      <c r="CB84" s="288">
        <v>40569</v>
      </c>
      <c r="CC84" s="288">
        <v>24414</v>
      </c>
      <c r="CD84" s="288">
        <v>27319</v>
      </c>
      <c r="CE84" s="288">
        <v>21679</v>
      </c>
      <c r="CF84" s="240">
        <f t="shared" si="80"/>
        <v>375771</v>
      </c>
      <c r="CG84" s="288">
        <v>8880</v>
      </c>
      <c r="CH84" s="288">
        <v>23189</v>
      </c>
      <c r="CI84" s="288">
        <v>15880</v>
      </c>
      <c r="CJ84" s="288">
        <v>47992</v>
      </c>
      <c r="CK84" s="288">
        <v>94178</v>
      </c>
      <c r="CL84" s="288">
        <v>10908</v>
      </c>
      <c r="CM84" s="288">
        <v>76373</v>
      </c>
      <c r="CN84" s="288">
        <v>9039</v>
      </c>
      <c r="CO84" s="288">
        <v>4455</v>
      </c>
      <c r="CP84" s="288">
        <v>12542</v>
      </c>
      <c r="CQ84" s="288">
        <v>29641</v>
      </c>
      <c r="CR84" s="288">
        <v>24422</v>
      </c>
      <c r="CS84" s="288">
        <v>18272</v>
      </c>
      <c r="CT84" s="240">
        <f t="shared" si="81"/>
        <v>264797</v>
      </c>
      <c r="CU84" s="288">
        <v>102830</v>
      </c>
      <c r="CV84" s="288">
        <v>57064</v>
      </c>
      <c r="CW84" s="288">
        <v>21449</v>
      </c>
      <c r="CX84" s="288">
        <v>37765</v>
      </c>
      <c r="CY84" s="288">
        <v>45689</v>
      </c>
      <c r="CZ84" s="240">
        <f t="shared" si="82"/>
        <v>317397</v>
      </c>
      <c r="DA84" s="288">
        <v>9544</v>
      </c>
      <c r="DB84" s="288">
        <v>8456</v>
      </c>
      <c r="DC84" s="288">
        <v>65428</v>
      </c>
      <c r="DD84" s="288">
        <v>132952</v>
      </c>
      <c r="DE84" s="288">
        <v>63424</v>
      </c>
      <c r="DF84" s="288">
        <v>37593</v>
      </c>
      <c r="DG84" s="240">
        <f t="shared" si="83"/>
        <v>4311995</v>
      </c>
      <c r="DH84" s="240">
        <f t="shared" si="84"/>
        <v>80012</v>
      </c>
      <c r="DI84" s="288">
        <v>25261</v>
      </c>
      <c r="DJ84" s="288">
        <v>21227</v>
      </c>
      <c r="DK84" s="288">
        <v>33524</v>
      </c>
      <c r="DL84" s="392">
        <f t="shared" si="85"/>
        <v>117211</v>
      </c>
      <c r="DM84" s="288">
        <v>71902</v>
      </c>
      <c r="DN84" s="288">
        <v>45309</v>
      </c>
      <c r="DO84" s="240">
        <f t="shared" si="86"/>
        <v>4509218</v>
      </c>
      <c r="DP84" s="25"/>
      <c r="DQ84" s="25"/>
      <c r="DR84" s="25"/>
      <c r="DS84" s="25"/>
      <c r="DT84" s="25"/>
      <c r="DU84" s="25"/>
      <c r="DV84" s="25"/>
      <c r="DW84" s="25"/>
      <c r="DX84" s="25"/>
      <c r="DY84" s="25"/>
      <c r="DZ84" s="25"/>
      <c r="EA84" s="25"/>
      <c r="EB84" s="25"/>
      <c r="EC84" s="25"/>
    </row>
    <row r="85" spans="1:134" s="4" customFormat="1" ht="16.5" customHeight="1" x14ac:dyDescent="0.15">
      <c r="A85" s="55" t="s">
        <v>24</v>
      </c>
      <c r="B85" s="240">
        <f t="shared" si="70"/>
        <v>474177</v>
      </c>
      <c r="C85" s="288">
        <v>34254</v>
      </c>
      <c r="D85" s="288">
        <v>15723</v>
      </c>
      <c r="E85" s="288">
        <v>15000</v>
      </c>
      <c r="F85" s="288">
        <v>6291</v>
      </c>
      <c r="G85" s="288">
        <v>26910</v>
      </c>
      <c r="H85" s="288">
        <v>78552</v>
      </c>
      <c r="I85" s="288">
        <v>44583</v>
      </c>
      <c r="J85" s="288">
        <v>10846</v>
      </c>
      <c r="K85" s="288">
        <v>41603</v>
      </c>
      <c r="L85" s="288">
        <v>135245</v>
      </c>
      <c r="M85" s="288">
        <v>23167</v>
      </c>
      <c r="N85" s="288">
        <v>42003</v>
      </c>
      <c r="O85" s="240">
        <f t="shared" si="71"/>
        <v>149322</v>
      </c>
      <c r="P85" s="288">
        <v>36021</v>
      </c>
      <c r="Q85" s="288">
        <v>33460</v>
      </c>
      <c r="R85" s="288">
        <v>12492</v>
      </c>
      <c r="S85" s="288">
        <v>8853</v>
      </c>
      <c r="T85" s="288">
        <v>11197</v>
      </c>
      <c r="U85" s="288">
        <v>25126</v>
      </c>
      <c r="V85" s="288">
        <v>15073</v>
      </c>
      <c r="W85" s="288">
        <v>7100</v>
      </c>
      <c r="X85" s="240">
        <f t="shared" si="72"/>
        <v>190781</v>
      </c>
      <c r="Y85" s="288">
        <v>28708</v>
      </c>
      <c r="Z85" s="288">
        <v>50645</v>
      </c>
      <c r="AA85" s="288">
        <v>74494</v>
      </c>
      <c r="AB85" s="288">
        <v>36934</v>
      </c>
      <c r="AC85" s="240">
        <f t="shared" si="73"/>
        <v>137250</v>
      </c>
      <c r="AD85" s="288">
        <v>13659</v>
      </c>
      <c r="AE85" s="288">
        <v>21736</v>
      </c>
      <c r="AF85" s="288">
        <v>9922</v>
      </c>
      <c r="AG85" s="288">
        <v>38163</v>
      </c>
      <c r="AH85" s="288">
        <v>15174</v>
      </c>
      <c r="AI85" s="288">
        <v>38596</v>
      </c>
      <c r="AJ85" s="240">
        <f t="shared" si="74"/>
        <v>15982</v>
      </c>
      <c r="AK85" s="288">
        <v>6371</v>
      </c>
      <c r="AL85" s="288">
        <v>9611</v>
      </c>
      <c r="AM85" s="240">
        <f t="shared" si="75"/>
        <v>315664</v>
      </c>
      <c r="AN85" s="288">
        <v>13360</v>
      </c>
      <c r="AO85" s="288">
        <v>17361</v>
      </c>
      <c r="AP85" s="288">
        <v>35073</v>
      </c>
      <c r="AQ85" s="288">
        <v>7736</v>
      </c>
      <c r="AR85" s="288">
        <v>48974</v>
      </c>
      <c r="AS85" s="288">
        <v>8416</v>
      </c>
      <c r="AT85" s="288">
        <v>53918</v>
      </c>
      <c r="AU85" s="288">
        <v>73289</v>
      </c>
      <c r="AV85" s="288">
        <v>40141</v>
      </c>
      <c r="AW85" s="288">
        <v>17396</v>
      </c>
      <c r="AX85" s="240">
        <f t="shared" si="76"/>
        <v>371163</v>
      </c>
      <c r="AY85" s="288">
        <v>28334</v>
      </c>
      <c r="AZ85" s="288">
        <v>174985</v>
      </c>
      <c r="BA85" s="288">
        <v>46752</v>
      </c>
      <c r="BB85" s="288">
        <v>84101</v>
      </c>
      <c r="BC85" s="288">
        <v>36991</v>
      </c>
      <c r="BD85" s="240">
        <f t="shared" si="77"/>
        <v>786106</v>
      </c>
      <c r="BE85" s="288">
        <v>148163</v>
      </c>
      <c r="BF85" s="288">
        <v>89594</v>
      </c>
      <c r="BG85" s="288">
        <v>86675</v>
      </c>
      <c r="BH85" s="288">
        <v>80506</v>
      </c>
      <c r="BI85" s="288">
        <v>100257</v>
      </c>
      <c r="BJ85" s="288">
        <v>109296</v>
      </c>
      <c r="BK85" s="288">
        <v>90404</v>
      </c>
      <c r="BL85" s="288">
        <v>81211</v>
      </c>
      <c r="BM85" s="240">
        <f t="shared" si="78"/>
        <v>187043</v>
      </c>
      <c r="BN85" s="288">
        <v>43315</v>
      </c>
      <c r="BO85" s="288">
        <v>30334</v>
      </c>
      <c r="BP85" s="288">
        <v>22977</v>
      </c>
      <c r="BQ85" s="288">
        <v>13523</v>
      </c>
      <c r="BR85" s="288">
        <v>76894</v>
      </c>
      <c r="BS85" s="240">
        <f t="shared" si="79"/>
        <v>325661</v>
      </c>
      <c r="BT85" s="288">
        <v>16817</v>
      </c>
      <c r="BU85" s="288">
        <v>30364</v>
      </c>
      <c r="BV85" s="288">
        <v>10871</v>
      </c>
      <c r="BW85" s="288">
        <v>4511</v>
      </c>
      <c r="BX85" s="288">
        <v>17622</v>
      </c>
      <c r="BY85" s="288">
        <v>105803</v>
      </c>
      <c r="BZ85" s="288">
        <v>18322</v>
      </c>
      <c r="CA85" s="288">
        <v>16194</v>
      </c>
      <c r="CB85" s="288">
        <v>34256</v>
      </c>
      <c r="CC85" s="288">
        <v>18025</v>
      </c>
      <c r="CD85" s="288">
        <v>30314</v>
      </c>
      <c r="CE85" s="288">
        <v>22562</v>
      </c>
      <c r="CF85" s="240">
        <f t="shared" si="80"/>
        <v>339053</v>
      </c>
      <c r="CG85" s="288">
        <v>6677</v>
      </c>
      <c r="CH85" s="288">
        <v>17775</v>
      </c>
      <c r="CI85" s="288">
        <v>12329</v>
      </c>
      <c r="CJ85" s="288">
        <v>39185</v>
      </c>
      <c r="CK85" s="288">
        <v>100676</v>
      </c>
      <c r="CL85" s="288">
        <v>8129</v>
      </c>
      <c r="CM85" s="288">
        <v>76731</v>
      </c>
      <c r="CN85" s="288">
        <v>6807</v>
      </c>
      <c r="CO85" s="288">
        <v>3508</v>
      </c>
      <c r="CP85" s="288">
        <v>10883</v>
      </c>
      <c r="CQ85" s="288">
        <v>23993</v>
      </c>
      <c r="CR85" s="288">
        <v>19340</v>
      </c>
      <c r="CS85" s="288">
        <v>13020</v>
      </c>
      <c r="CT85" s="240">
        <f t="shared" si="81"/>
        <v>226154</v>
      </c>
      <c r="CU85" s="288">
        <v>90156</v>
      </c>
      <c r="CV85" s="288">
        <v>54272</v>
      </c>
      <c r="CW85" s="288">
        <v>16392</v>
      </c>
      <c r="CX85" s="288">
        <v>31991</v>
      </c>
      <c r="CY85" s="288">
        <v>33343</v>
      </c>
      <c r="CZ85" s="240">
        <f t="shared" si="82"/>
        <v>269953</v>
      </c>
      <c r="DA85" s="288">
        <v>7101</v>
      </c>
      <c r="DB85" s="288">
        <v>5863</v>
      </c>
      <c r="DC85" s="288">
        <v>56372</v>
      </c>
      <c r="DD85" s="288">
        <v>120798</v>
      </c>
      <c r="DE85" s="288">
        <v>50973</v>
      </c>
      <c r="DF85" s="288">
        <v>28846</v>
      </c>
      <c r="DG85" s="240">
        <f t="shared" si="83"/>
        <v>3788309</v>
      </c>
      <c r="DH85" s="240">
        <f t="shared" si="84"/>
        <v>63710</v>
      </c>
      <c r="DI85" s="288">
        <v>20895</v>
      </c>
      <c r="DJ85" s="288">
        <v>18279</v>
      </c>
      <c r="DK85" s="288">
        <v>24536</v>
      </c>
      <c r="DL85" s="392">
        <f t="shared" si="85"/>
        <v>82491</v>
      </c>
      <c r="DM85" s="288">
        <v>57187</v>
      </c>
      <c r="DN85" s="288">
        <v>25304</v>
      </c>
      <c r="DO85" s="240">
        <f t="shared" si="86"/>
        <v>3934510</v>
      </c>
      <c r="DP85" s="25"/>
      <c r="DQ85" s="25"/>
      <c r="DR85" s="25"/>
      <c r="DS85" s="25"/>
      <c r="DT85" s="25"/>
      <c r="DU85" s="25"/>
      <c r="DV85" s="25"/>
      <c r="DW85" s="25"/>
      <c r="DX85" s="25"/>
      <c r="DY85" s="25"/>
      <c r="DZ85" s="25"/>
      <c r="EA85" s="25"/>
      <c r="EB85" s="25"/>
      <c r="EC85" s="25"/>
    </row>
    <row r="86" spans="1:134" s="4" customFormat="1" ht="16.5" customHeight="1" x14ac:dyDescent="0.15">
      <c r="A86" s="55" t="s">
        <v>25</v>
      </c>
      <c r="B86" s="240">
        <f t="shared" si="70"/>
        <v>2002126</v>
      </c>
      <c r="C86" s="288">
        <v>166911</v>
      </c>
      <c r="D86" s="288">
        <v>76170</v>
      </c>
      <c r="E86" s="288">
        <v>78669</v>
      </c>
      <c r="F86" s="288">
        <v>32965</v>
      </c>
      <c r="G86" s="288">
        <v>127290</v>
      </c>
      <c r="H86" s="288">
        <v>315294</v>
      </c>
      <c r="I86" s="288">
        <v>179495</v>
      </c>
      <c r="J86" s="288">
        <v>53348</v>
      </c>
      <c r="K86" s="288">
        <v>161972</v>
      </c>
      <c r="L86" s="288">
        <v>478884</v>
      </c>
      <c r="M86" s="288">
        <v>109364</v>
      </c>
      <c r="N86" s="288">
        <v>221764</v>
      </c>
      <c r="O86" s="240">
        <f t="shared" si="71"/>
        <v>663302</v>
      </c>
      <c r="P86" s="288">
        <v>129719</v>
      </c>
      <c r="Q86" s="288">
        <v>131912</v>
      </c>
      <c r="R86" s="288">
        <v>61577</v>
      </c>
      <c r="S86" s="288">
        <v>44822</v>
      </c>
      <c r="T86" s="288">
        <v>55615</v>
      </c>
      <c r="U86" s="288">
        <v>127580</v>
      </c>
      <c r="V86" s="288">
        <v>78515</v>
      </c>
      <c r="W86" s="288">
        <v>33562</v>
      </c>
      <c r="X86" s="240">
        <f t="shared" si="72"/>
        <v>805650</v>
      </c>
      <c r="Y86" s="288">
        <v>137898</v>
      </c>
      <c r="Z86" s="288">
        <v>217148</v>
      </c>
      <c r="AA86" s="288">
        <v>269099</v>
      </c>
      <c r="AB86" s="288">
        <v>181505</v>
      </c>
      <c r="AC86" s="240">
        <f t="shared" si="73"/>
        <v>612871</v>
      </c>
      <c r="AD86" s="288">
        <v>70152</v>
      </c>
      <c r="AE86" s="288">
        <v>103503</v>
      </c>
      <c r="AF86" s="288">
        <v>49530</v>
      </c>
      <c r="AG86" s="288">
        <v>147584</v>
      </c>
      <c r="AH86" s="288">
        <v>76825</v>
      </c>
      <c r="AI86" s="288">
        <v>165277</v>
      </c>
      <c r="AJ86" s="240">
        <f t="shared" si="74"/>
        <v>88979</v>
      </c>
      <c r="AK86" s="288">
        <v>41923</v>
      </c>
      <c r="AL86" s="288">
        <v>47056</v>
      </c>
      <c r="AM86" s="240">
        <f t="shared" si="75"/>
        <v>1374977</v>
      </c>
      <c r="AN86" s="288">
        <v>64243</v>
      </c>
      <c r="AO86" s="288">
        <v>73963</v>
      </c>
      <c r="AP86" s="288">
        <v>137348</v>
      </c>
      <c r="AQ86" s="288">
        <v>39104</v>
      </c>
      <c r="AR86" s="288">
        <v>178728</v>
      </c>
      <c r="AS86" s="288">
        <v>41791</v>
      </c>
      <c r="AT86" s="288">
        <v>265765</v>
      </c>
      <c r="AU86" s="288">
        <v>295289</v>
      </c>
      <c r="AV86" s="288">
        <v>193526</v>
      </c>
      <c r="AW86" s="288">
        <v>85220</v>
      </c>
      <c r="AX86" s="240">
        <f t="shared" si="76"/>
        <v>1464364</v>
      </c>
      <c r="AY86" s="288">
        <v>125365</v>
      </c>
      <c r="AZ86" s="288">
        <v>641219</v>
      </c>
      <c r="BA86" s="288">
        <v>209047</v>
      </c>
      <c r="BB86" s="288">
        <v>351897</v>
      </c>
      <c r="BC86" s="288">
        <v>136836</v>
      </c>
      <c r="BD86" s="240">
        <f t="shared" si="77"/>
        <v>3270450</v>
      </c>
      <c r="BE86" s="288">
        <v>608343</v>
      </c>
      <c r="BF86" s="288">
        <v>370830</v>
      </c>
      <c r="BG86" s="288">
        <v>369534</v>
      </c>
      <c r="BH86" s="288">
        <v>332332</v>
      </c>
      <c r="BI86" s="288">
        <v>450244</v>
      </c>
      <c r="BJ86" s="288">
        <v>431544</v>
      </c>
      <c r="BK86" s="288">
        <v>380639</v>
      </c>
      <c r="BL86" s="288">
        <v>326984</v>
      </c>
      <c r="BM86" s="240">
        <f t="shared" si="78"/>
        <v>793674</v>
      </c>
      <c r="BN86" s="288">
        <v>166130</v>
      </c>
      <c r="BO86" s="288">
        <v>146712</v>
      </c>
      <c r="BP86" s="288">
        <v>114529</v>
      </c>
      <c r="BQ86" s="288">
        <v>62254</v>
      </c>
      <c r="BR86" s="288">
        <v>304049</v>
      </c>
      <c r="BS86" s="240">
        <f t="shared" si="79"/>
        <v>1476495</v>
      </c>
      <c r="BT86" s="288">
        <v>84042</v>
      </c>
      <c r="BU86" s="288">
        <v>155263</v>
      </c>
      <c r="BV86" s="288">
        <v>55208</v>
      </c>
      <c r="BW86" s="288">
        <v>25825</v>
      </c>
      <c r="BX86" s="288">
        <v>96039</v>
      </c>
      <c r="BY86" s="288">
        <v>428176</v>
      </c>
      <c r="BZ86" s="288">
        <v>103104</v>
      </c>
      <c r="CA86" s="288">
        <v>77840</v>
      </c>
      <c r="CB86" s="288">
        <v>171184</v>
      </c>
      <c r="CC86" s="288">
        <v>89524</v>
      </c>
      <c r="CD86" s="288">
        <v>103095</v>
      </c>
      <c r="CE86" s="288">
        <v>87195</v>
      </c>
      <c r="CF86" s="240">
        <f t="shared" si="80"/>
        <v>1473542</v>
      </c>
      <c r="CG86" s="288">
        <v>36390</v>
      </c>
      <c r="CH86" s="288">
        <v>90611</v>
      </c>
      <c r="CI86" s="288">
        <v>63896</v>
      </c>
      <c r="CJ86" s="288">
        <v>183672</v>
      </c>
      <c r="CK86" s="288">
        <v>368401</v>
      </c>
      <c r="CL86" s="288">
        <v>45483</v>
      </c>
      <c r="CM86" s="288">
        <v>298456</v>
      </c>
      <c r="CN86" s="288">
        <v>40341</v>
      </c>
      <c r="CO86" s="288">
        <v>17769</v>
      </c>
      <c r="CP86" s="288">
        <v>55313</v>
      </c>
      <c r="CQ86" s="288">
        <v>115850</v>
      </c>
      <c r="CR86" s="288">
        <v>93744</v>
      </c>
      <c r="CS86" s="288">
        <v>63616</v>
      </c>
      <c r="CT86" s="240">
        <f t="shared" si="81"/>
        <v>924547</v>
      </c>
      <c r="CU86" s="288">
        <v>365032</v>
      </c>
      <c r="CV86" s="288">
        <v>193700</v>
      </c>
      <c r="CW86" s="288">
        <v>70452</v>
      </c>
      <c r="CX86" s="288">
        <v>132274</v>
      </c>
      <c r="CY86" s="288">
        <v>163089</v>
      </c>
      <c r="CZ86" s="240">
        <f t="shared" si="82"/>
        <v>1269179</v>
      </c>
      <c r="DA86" s="288">
        <v>39877</v>
      </c>
      <c r="DB86" s="288">
        <v>34512</v>
      </c>
      <c r="DC86" s="288">
        <v>275199</v>
      </c>
      <c r="DD86" s="288">
        <v>518029</v>
      </c>
      <c r="DE86" s="288">
        <v>263186</v>
      </c>
      <c r="DF86" s="288">
        <v>138376</v>
      </c>
      <c r="DG86" s="240">
        <f t="shared" si="83"/>
        <v>16220156</v>
      </c>
      <c r="DH86" s="240">
        <f t="shared" si="84"/>
        <v>269259</v>
      </c>
      <c r="DI86" s="288">
        <v>102613</v>
      </c>
      <c r="DJ86" s="288">
        <v>97657</v>
      </c>
      <c r="DK86" s="288">
        <v>68989</v>
      </c>
      <c r="DL86" s="392">
        <f t="shared" si="85"/>
        <v>289739</v>
      </c>
      <c r="DM86" s="288">
        <v>231845</v>
      </c>
      <c r="DN86" s="288">
        <v>57894</v>
      </c>
      <c r="DO86" s="240">
        <f t="shared" si="86"/>
        <v>16779154</v>
      </c>
      <c r="DP86" s="25"/>
      <c r="DQ86" s="25"/>
      <c r="DR86" s="25"/>
      <c r="DS86" s="25"/>
      <c r="DT86" s="25"/>
      <c r="DU86" s="25"/>
      <c r="DV86" s="25"/>
      <c r="DW86" s="25"/>
      <c r="DX86" s="25"/>
      <c r="DY86" s="25"/>
      <c r="DZ86" s="25"/>
      <c r="EA86" s="25"/>
      <c r="EB86" s="25"/>
      <c r="EC86" s="25"/>
    </row>
    <row r="87" spans="1:134" s="4" customFormat="1" ht="16.5" customHeight="1" x14ac:dyDescent="0.15">
      <c r="A87" s="55" t="s">
        <v>26</v>
      </c>
      <c r="B87" s="240">
        <f t="shared" si="70"/>
        <v>957966</v>
      </c>
      <c r="C87" s="288">
        <v>69698</v>
      </c>
      <c r="D87" s="288">
        <v>55282</v>
      </c>
      <c r="E87" s="288">
        <v>48142</v>
      </c>
      <c r="F87" s="288">
        <v>23694</v>
      </c>
      <c r="G87" s="288">
        <v>68106</v>
      </c>
      <c r="H87" s="288">
        <v>140029</v>
      </c>
      <c r="I87" s="288">
        <v>101075</v>
      </c>
      <c r="J87" s="288">
        <v>32131</v>
      </c>
      <c r="K87" s="288">
        <v>86660</v>
      </c>
      <c r="L87" s="288">
        <v>193524</v>
      </c>
      <c r="M87" s="288">
        <v>54636</v>
      </c>
      <c r="N87" s="288">
        <v>84989</v>
      </c>
      <c r="O87" s="240">
        <f t="shared" si="71"/>
        <v>380827</v>
      </c>
      <c r="P87" s="288">
        <v>66960</v>
      </c>
      <c r="Q87" s="288">
        <v>63429</v>
      </c>
      <c r="R87" s="288">
        <v>35738</v>
      </c>
      <c r="S87" s="288">
        <v>35449</v>
      </c>
      <c r="T87" s="288">
        <v>31872</v>
      </c>
      <c r="U87" s="288">
        <v>83406</v>
      </c>
      <c r="V87" s="288">
        <v>47493</v>
      </c>
      <c r="W87" s="288">
        <v>16480</v>
      </c>
      <c r="X87" s="240">
        <f t="shared" si="72"/>
        <v>460146</v>
      </c>
      <c r="Y87" s="288">
        <v>93804</v>
      </c>
      <c r="Z87" s="288">
        <v>131600</v>
      </c>
      <c r="AA87" s="288">
        <v>119586</v>
      </c>
      <c r="AB87" s="288">
        <v>115156</v>
      </c>
      <c r="AC87" s="240">
        <f t="shared" si="73"/>
        <v>341046</v>
      </c>
      <c r="AD87" s="288">
        <v>45486</v>
      </c>
      <c r="AE87" s="288">
        <v>51754</v>
      </c>
      <c r="AF87" s="288">
        <v>35493</v>
      </c>
      <c r="AG87" s="288">
        <v>79387</v>
      </c>
      <c r="AH87" s="288">
        <v>47958</v>
      </c>
      <c r="AI87" s="288">
        <v>80968</v>
      </c>
      <c r="AJ87" s="240">
        <f t="shared" si="74"/>
        <v>47311</v>
      </c>
      <c r="AK87" s="288">
        <v>22860</v>
      </c>
      <c r="AL87" s="288">
        <v>24451</v>
      </c>
      <c r="AM87" s="240">
        <f t="shared" si="75"/>
        <v>672444</v>
      </c>
      <c r="AN87" s="288">
        <v>34690</v>
      </c>
      <c r="AO87" s="288">
        <v>39775</v>
      </c>
      <c r="AP87" s="288">
        <v>67587</v>
      </c>
      <c r="AQ87" s="288">
        <v>24916</v>
      </c>
      <c r="AR87" s="288">
        <v>85945</v>
      </c>
      <c r="AS87" s="288">
        <v>24411</v>
      </c>
      <c r="AT87" s="288">
        <v>125027</v>
      </c>
      <c r="AU87" s="288">
        <v>127367</v>
      </c>
      <c r="AV87" s="288">
        <v>90659</v>
      </c>
      <c r="AW87" s="288">
        <v>52067</v>
      </c>
      <c r="AX87" s="240">
        <f t="shared" si="76"/>
        <v>671820</v>
      </c>
      <c r="AY87" s="288">
        <v>64991</v>
      </c>
      <c r="AZ87" s="288">
        <v>278643</v>
      </c>
      <c r="BA87" s="288">
        <v>85793</v>
      </c>
      <c r="BB87" s="288">
        <v>173532</v>
      </c>
      <c r="BC87" s="288">
        <v>68861</v>
      </c>
      <c r="BD87" s="240">
        <f t="shared" si="77"/>
        <v>1110129</v>
      </c>
      <c r="BE87" s="288">
        <v>222059</v>
      </c>
      <c r="BF87" s="288">
        <v>128542</v>
      </c>
      <c r="BG87" s="288">
        <v>143562</v>
      </c>
      <c r="BH87" s="288">
        <v>117043</v>
      </c>
      <c r="BI87" s="288">
        <v>151476</v>
      </c>
      <c r="BJ87" s="288">
        <v>116777</v>
      </c>
      <c r="BK87" s="288">
        <v>127822</v>
      </c>
      <c r="BL87" s="288">
        <v>102848</v>
      </c>
      <c r="BM87" s="240">
        <f t="shared" si="78"/>
        <v>432925</v>
      </c>
      <c r="BN87" s="288">
        <v>93256</v>
      </c>
      <c r="BO87" s="288">
        <v>69494</v>
      </c>
      <c r="BP87" s="288">
        <v>73509</v>
      </c>
      <c r="BQ87" s="288">
        <v>42405</v>
      </c>
      <c r="BR87" s="288">
        <v>154261</v>
      </c>
      <c r="BS87" s="240">
        <f t="shared" si="79"/>
        <v>863878</v>
      </c>
      <c r="BT87" s="288">
        <v>52571</v>
      </c>
      <c r="BU87" s="288">
        <v>109865</v>
      </c>
      <c r="BV87" s="288">
        <v>39011</v>
      </c>
      <c r="BW87" s="288">
        <v>20194</v>
      </c>
      <c r="BX87" s="288">
        <v>70570</v>
      </c>
      <c r="BY87" s="288">
        <v>193446</v>
      </c>
      <c r="BZ87" s="288">
        <v>63139</v>
      </c>
      <c r="CA87" s="288">
        <v>50618</v>
      </c>
      <c r="CB87" s="288">
        <v>100715</v>
      </c>
      <c r="CC87" s="288">
        <v>51379</v>
      </c>
      <c r="CD87" s="288">
        <v>57271</v>
      </c>
      <c r="CE87" s="288">
        <v>55099</v>
      </c>
      <c r="CF87" s="240">
        <f t="shared" si="80"/>
        <v>803648</v>
      </c>
      <c r="CG87" s="288">
        <v>23279</v>
      </c>
      <c r="CH87" s="288">
        <v>58156</v>
      </c>
      <c r="CI87" s="288">
        <v>44228</v>
      </c>
      <c r="CJ87" s="288">
        <v>102591</v>
      </c>
      <c r="CK87" s="288">
        <v>143595</v>
      </c>
      <c r="CL87" s="288">
        <v>30629</v>
      </c>
      <c r="CM87" s="288">
        <v>155807</v>
      </c>
      <c r="CN87" s="288">
        <v>30482</v>
      </c>
      <c r="CO87" s="288">
        <v>11045</v>
      </c>
      <c r="CP87" s="288">
        <v>36758</v>
      </c>
      <c r="CQ87" s="288">
        <v>75201</v>
      </c>
      <c r="CR87" s="288">
        <v>58057</v>
      </c>
      <c r="CS87" s="288">
        <v>33820</v>
      </c>
      <c r="CT87" s="240">
        <f t="shared" si="81"/>
        <v>479229</v>
      </c>
      <c r="CU87" s="288">
        <v>162175</v>
      </c>
      <c r="CV87" s="288">
        <v>101317</v>
      </c>
      <c r="CW87" s="288">
        <v>39749</v>
      </c>
      <c r="CX87" s="288">
        <v>74422</v>
      </c>
      <c r="CY87" s="288">
        <v>101566</v>
      </c>
      <c r="CZ87" s="240">
        <f t="shared" si="82"/>
        <v>699652</v>
      </c>
      <c r="DA87" s="288">
        <v>25269</v>
      </c>
      <c r="DB87" s="288">
        <v>20605</v>
      </c>
      <c r="DC87" s="288">
        <v>159601</v>
      </c>
      <c r="DD87" s="288">
        <v>250991</v>
      </c>
      <c r="DE87" s="288">
        <v>168753</v>
      </c>
      <c r="DF87" s="288">
        <v>74433</v>
      </c>
      <c r="DG87" s="240">
        <f t="shared" si="83"/>
        <v>7921021</v>
      </c>
      <c r="DH87" s="240">
        <f t="shared" si="84"/>
        <v>103231</v>
      </c>
      <c r="DI87" s="288">
        <v>46198</v>
      </c>
      <c r="DJ87" s="288">
        <v>46693</v>
      </c>
      <c r="DK87" s="288">
        <v>10340</v>
      </c>
      <c r="DL87" s="392">
        <f t="shared" si="85"/>
        <v>72939</v>
      </c>
      <c r="DM87" s="288">
        <v>68966</v>
      </c>
      <c r="DN87" s="288">
        <v>3973</v>
      </c>
      <c r="DO87" s="240">
        <f t="shared" si="86"/>
        <v>8097191</v>
      </c>
      <c r="DP87" s="25"/>
      <c r="DQ87" s="25"/>
      <c r="DR87" s="25"/>
      <c r="DS87" s="25"/>
      <c r="DT87" s="25"/>
      <c r="DU87" s="25"/>
      <c r="DV87" s="25"/>
      <c r="DW87" s="25"/>
      <c r="DX87" s="25"/>
      <c r="DY87" s="25"/>
      <c r="DZ87" s="25"/>
      <c r="EA87" s="25"/>
      <c r="EB87" s="25"/>
      <c r="EC87" s="25"/>
    </row>
    <row r="88" spans="1:134" s="4" customFormat="1" ht="16.5" customHeight="1" x14ac:dyDescent="0.15">
      <c r="A88" s="55" t="s">
        <v>27</v>
      </c>
      <c r="B88" s="240">
        <f t="shared" si="70"/>
        <v>485496</v>
      </c>
      <c r="C88" s="288">
        <v>33899</v>
      </c>
      <c r="D88" s="288">
        <v>29102</v>
      </c>
      <c r="E88" s="288">
        <v>24517</v>
      </c>
      <c r="F88" s="288">
        <v>12488</v>
      </c>
      <c r="G88" s="288">
        <v>34432</v>
      </c>
      <c r="H88" s="288">
        <v>69728</v>
      </c>
      <c r="I88" s="288">
        <v>52228</v>
      </c>
      <c r="J88" s="288">
        <v>16314</v>
      </c>
      <c r="K88" s="288">
        <v>43402</v>
      </c>
      <c r="L88" s="288">
        <v>100038</v>
      </c>
      <c r="M88" s="288">
        <v>27745</v>
      </c>
      <c r="N88" s="288">
        <v>41603</v>
      </c>
      <c r="O88" s="240">
        <f t="shared" si="71"/>
        <v>192074</v>
      </c>
      <c r="P88" s="288">
        <v>33418</v>
      </c>
      <c r="Q88" s="288">
        <v>31642</v>
      </c>
      <c r="R88" s="288">
        <v>18205</v>
      </c>
      <c r="S88" s="288">
        <v>18271</v>
      </c>
      <c r="T88" s="288">
        <v>15446</v>
      </c>
      <c r="U88" s="288">
        <v>43219</v>
      </c>
      <c r="V88" s="288">
        <v>23760</v>
      </c>
      <c r="W88" s="288">
        <v>8113</v>
      </c>
      <c r="X88" s="240">
        <f t="shared" si="72"/>
        <v>231675</v>
      </c>
      <c r="Y88" s="288">
        <v>47677</v>
      </c>
      <c r="Z88" s="288">
        <v>66534</v>
      </c>
      <c r="AA88" s="288">
        <v>60282</v>
      </c>
      <c r="AB88" s="288">
        <v>57182</v>
      </c>
      <c r="AC88" s="240">
        <f t="shared" si="73"/>
        <v>172035</v>
      </c>
      <c r="AD88" s="288">
        <v>22938</v>
      </c>
      <c r="AE88" s="288">
        <v>25404</v>
      </c>
      <c r="AF88" s="288">
        <v>18837</v>
      </c>
      <c r="AG88" s="288">
        <v>39914</v>
      </c>
      <c r="AH88" s="288">
        <v>24783</v>
      </c>
      <c r="AI88" s="288">
        <v>40159</v>
      </c>
      <c r="AJ88" s="240">
        <f t="shared" si="74"/>
        <v>24517</v>
      </c>
      <c r="AK88" s="288">
        <v>12073</v>
      </c>
      <c r="AL88" s="288">
        <v>12444</v>
      </c>
      <c r="AM88" s="240">
        <f t="shared" si="75"/>
        <v>326068</v>
      </c>
      <c r="AN88" s="288">
        <v>16800</v>
      </c>
      <c r="AO88" s="288">
        <v>19893</v>
      </c>
      <c r="AP88" s="288">
        <v>32372</v>
      </c>
      <c r="AQ88" s="288">
        <v>12525</v>
      </c>
      <c r="AR88" s="288">
        <v>42147</v>
      </c>
      <c r="AS88" s="288">
        <v>11617</v>
      </c>
      <c r="AT88" s="288">
        <v>59892</v>
      </c>
      <c r="AU88" s="288">
        <v>61128</v>
      </c>
      <c r="AV88" s="288">
        <v>43795</v>
      </c>
      <c r="AW88" s="288">
        <v>25899</v>
      </c>
      <c r="AX88" s="240">
        <f t="shared" si="76"/>
        <v>316147</v>
      </c>
      <c r="AY88" s="288">
        <v>31110</v>
      </c>
      <c r="AZ88" s="288">
        <v>131560</v>
      </c>
      <c r="BA88" s="288">
        <v>39210</v>
      </c>
      <c r="BB88" s="288">
        <v>80925</v>
      </c>
      <c r="BC88" s="288">
        <v>33342</v>
      </c>
      <c r="BD88" s="240">
        <f t="shared" si="77"/>
        <v>536632</v>
      </c>
      <c r="BE88" s="288">
        <v>110807</v>
      </c>
      <c r="BF88" s="288">
        <v>59134</v>
      </c>
      <c r="BG88" s="288">
        <v>71839</v>
      </c>
      <c r="BH88" s="288">
        <v>57612</v>
      </c>
      <c r="BI88" s="288">
        <v>76516</v>
      </c>
      <c r="BJ88" s="288">
        <v>51470</v>
      </c>
      <c r="BK88" s="288">
        <v>63047</v>
      </c>
      <c r="BL88" s="288">
        <v>46207</v>
      </c>
      <c r="BM88" s="240">
        <f t="shared" si="78"/>
        <v>213307</v>
      </c>
      <c r="BN88" s="288">
        <v>45737</v>
      </c>
      <c r="BO88" s="288">
        <v>31998</v>
      </c>
      <c r="BP88" s="288">
        <v>37982</v>
      </c>
      <c r="BQ88" s="288">
        <v>21943</v>
      </c>
      <c r="BR88" s="288">
        <v>75647</v>
      </c>
      <c r="BS88" s="240">
        <f t="shared" si="79"/>
        <v>438614</v>
      </c>
      <c r="BT88" s="288">
        <v>26751</v>
      </c>
      <c r="BU88" s="288">
        <v>54884</v>
      </c>
      <c r="BV88" s="288">
        <v>20289</v>
      </c>
      <c r="BW88" s="288">
        <v>10540</v>
      </c>
      <c r="BX88" s="288">
        <v>36340</v>
      </c>
      <c r="BY88" s="288">
        <v>94933</v>
      </c>
      <c r="BZ88" s="288">
        <v>31140</v>
      </c>
      <c r="CA88" s="288">
        <v>26348</v>
      </c>
      <c r="CB88" s="288">
        <v>53341</v>
      </c>
      <c r="CC88" s="288">
        <v>26433</v>
      </c>
      <c r="CD88" s="288">
        <v>29306</v>
      </c>
      <c r="CE88" s="288">
        <v>28309</v>
      </c>
      <c r="CF88" s="240">
        <f t="shared" si="80"/>
        <v>408907</v>
      </c>
      <c r="CG88" s="288">
        <v>12089</v>
      </c>
      <c r="CH88" s="288">
        <v>29272</v>
      </c>
      <c r="CI88" s="288">
        <v>23668</v>
      </c>
      <c r="CJ88" s="288">
        <v>50690</v>
      </c>
      <c r="CK88" s="288">
        <v>71986</v>
      </c>
      <c r="CL88" s="288">
        <v>16125</v>
      </c>
      <c r="CM88" s="288">
        <v>77775</v>
      </c>
      <c r="CN88" s="288">
        <v>15760</v>
      </c>
      <c r="CO88" s="288">
        <v>5688</v>
      </c>
      <c r="CP88" s="288">
        <v>19160</v>
      </c>
      <c r="CQ88" s="288">
        <v>39194</v>
      </c>
      <c r="CR88" s="288">
        <v>30474</v>
      </c>
      <c r="CS88" s="288">
        <v>17026</v>
      </c>
      <c r="CT88" s="240">
        <f t="shared" si="81"/>
        <v>239111</v>
      </c>
      <c r="CU88" s="288">
        <v>79182</v>
      </c>
      <c r="CV88" s="288">
        <v>52046</v>
      </c>
      <c r="CW88" s="288">
        <v>20539</v>
      </c>
      <c r="CX88" s="288">
        <v>37583</v>
      </c>
      <c r="CY88" s="288">
        <v>49761</v>
      </c>
      <c r="CZ88" s="240">
        <f t="shared" si="82"/>
        <v>366001</v>
      </c>
      <c r="DA88" s="288">
        <v>13147</v>
      </c>
      <c r="DB88" s="288">
        <v>10250</v>
      </c>
      <c r="DC88" s="288">
        <v>87362</v>
      </c>
      <c r="DD88" s="288">
        <v>128606</v>
      </c>
      <c r="DE88" s="288">
        <v>88978</v>
      </c>
      <c r="DF88" s="288">
        <v>37658</v>
      </c>
      <c r="DG88" s="240">
        <f t="shared" si="83"/>
        <v>3950584</v>
      </c>
      <c r="DH88" s="240">
        <f t="shared" si="84"/>
        <v>47967</v>
      </c>
      <c r="DI88" s="288">
        <v>21772</v>
      </c>
      <c r="DJ88" s="288">
        <v>22459</v>
      </c>
      <c r="DK88" s="288">
        <v>3736</v>
      </c>
      <c r="DL88" s="392">
        <f t="shared" si="85"/>
        <v>30565</v>
      </c>
      <c r="DM88" s="288">
        <v>29144</v>
      </c>
      <c r="DN88" s="288">
        <v>1421</v>
      </c>
      <c r="DO88" s="240">
        <f t="shared" si="86"/>
        <v>4029116</v>
      </c>
      <c r="DP88" s="25"/>
      <c r="DQ88" s="25"/>
      <c r="DR88" s="25"/>
      <c r="DS88" s="25"/>
      <c r="DT88" s="25"/>
      <c r="DU88" s="25"/>
      <c r="DV88" s="25"/>
      <c r="DW88" s="25"/>
      <c r="DX88" s="25"/>
      <c r="DY88" s="25"/>
      <c r="DZ88" s="25"/>
      <c r="EA88" s="25"/>
      <c r="EB88" s="25"/>
      <c r="EC88" s="25"/>
    </row>
    <row r="89" spans="1:134" s="4" customFormat="1" ht="16.5" customHeight="1" x14ac:dyDescent="0.15">
      <c r="A89" s="59" t="s">
        <v>28</v>
      </c>
      <c r="B89" s="246">
        <f t="shared" si="70"/>
        <v>314947</v>
      </c>
      <c r="C89" s="289">
        <v>21453</v>
      </c>
      <c r="D89" s="289">
        <v>19361</v>
      </c>
      <c r="E89" s="289">
        <v>15848</v>
      </c>
      <c r="F89" s="289">
        <v>8450</v>
      </c>
      <c r="G89" s="289">
        <v>22001</v>
      </c>
      <c r="H89" s="289">
        <v>44372</v>
      </c>
      <c r="I89" s="289">
        <v>34828</v>
      </c>
      <c r="J89" s="289">
        <v>10780</v>
      </c>
      <c r="K89" s="289">
        <v>28108</v>
      </c>
      <c r="L89" s="289">
        <v>65561</v>
      </c>
      <c r="M89" s="289">
        <v>17993</v>
      </c>
      <c r="N89" s="289">
        <v>26192</v>
      </c>
      <c r="O89" s="246">
        <f t="shared" si="71"/>
        <v>126612</v>
      </c>
      <c r="P89" s="289">
        <v>22050</v>
      </c>
      <c r="Q89" s="289">
        <v>20499</v>
      </c>
      <c r="R89" s="289">
        <v>11894</v>
      </c>
      <c r="S89" s="289">
        <v>12407</v>
      </c>
      <c r="T89" s="289">
        <v>9988</v>
      </c>
      <c r="U89" s="289">
        <v>28594</v>
      </c>
      <c r="V89" s="289">
        <v>15845</v>
      </c>
      <c r="W89" s="289">
        <v>5335</v>
      </c>
      <c r="X89" s="246">
        <f t="shared" si="72"/>
        <v>155153</v>
      </c>
      <c r="Y89" s="289">
        <v>31944</v>
      </c>
      <c r="Z89" s="289">
        <v>44978</v>
      </c>
      <c r="AA89" s="289">
        <v>40308</v>
      </c>
      <c r="AB89" s="289">
        <v>37923</v>
      </c>
      <c r="AC89" s="246">
        <f t="shared" si="73"/>
        <v>114087</v>
      </c>
      <c r="AD89" s="289">
        <v>15335</v>
      </c>
      <c r="AE89" s="289">
        <v>16771</v>
      </c>
      <c r="AF89" s="289">
        <v>12643</v>
      </c>
      <c r="AG89" s="289">
        <v>26324</v>
      </c>
      <c r="AH89" s="289">
        <v>16873</v>
      </c>
      <c r="AI89" s="289">
        <v>26141</v>
      </c>
      <c r="AJ89" s="246">
        <f t="shared" si="74"/>
        <v>15501</v>
      </c>
      <c r="AK89" s="289">
        <v>7756</v>
      </c>
      <c r="AL89" s="289">
        <v>7745</v>
      </c>
      <c r="AM89" s="246">
        <f t="shared" si="75"/>
        <v>218415</v>
      </c>
      <c r="AN89" s="289">
        <v>11305</v>
      </c>
      <c r="AO89" s="289">
        <v>13100</v>
      </c>
      <c r="AP89" s="289">
        <v>21294</v>
      </c>
      <c r="AQ89" s="289">
        <v>8398</v>
      </c>
      <c r="AR89" s="289">
        <v>28421</v>
      </c>
      <c r="AS89" s="289">
        <v>7937</v>
      </c>
      <c r="AT89" s="289">
        <v>40335</v>
      </c>
      <c r="AU89" s="289">
        <v>41096</v>
      </c>
      <c r="AV89" s="289">
        <v>29030</v>
      </c>
      <c r="AW89" s="289">
        <v>17499</v>
      </c>
      <c r="AX89" s="246">
        <f t="shared" si="76"/>
        <v>206115</v>
      </c>
      <c r="AY89" s="289">
        <v>20415</v>
      </c>
      <c r="AZ89" s="289">
        <v>85907</v>
      </c>
      <c r="BA89" s="289">
        <v>24824</v>
      </c>
      <c r="BB89" s="289">
        <v>53275</v>
      </c>
      <c r="BC89" s="289">
        <v>21694</v>
      </c>
      <c r="BD89" s="246">
        <f t="shared" si="77"/>
        <v>343503</v>
      </c>
      <c r="BE89" s="289">
        <v>69136</v>
      </c>
      <c r="BF89" s="289">
        <v>37483</v>
      </c>
      <c r="BG89" s="289">
        <v>45965</v>
      </c>
      <c r="BH89" s="289">
        <v>36847</v>
      </c>
      <c r="BI89" s="289">
        <v>50288</v>
      </c>
      <c r="BJ89" s="289">
        <v>32890</v>
      </c>
      <c r="BK89" s="289">
        <v>41403</v>
      </c>
      <c r="BL89" s="289">
        <v>29491</v>
      </c>
      <c r="BM89" s="246">
        <f t="shared" si="78"/>
        <v>141348</v>
      </c>
      <c r="BN89" s="289">
        <v>30293</v>
      </c>
      <c r="BO89" s="289">
        <v>20398</v>
      </c>
      <c r="BP89" s="289">
        <v>25951</v>
      </c>
      <c r="BQ89" s="289">
        <v>14863</v>
      </c>
      <c r="BR89" s="289">
        <v>49843</v>
      </c>
      <c r="BS89" s="246">
        <f t="shared" si="79"/>
        <v>289748</v>
      </c>
      <c r="BT89" s="289">
        <v>17937</v>
      </c>
      <c r="BU89" s="289">
        <v>35643</v>
      </c>
      <c r="BV89" s="289">
        <v>13560</v>
      </c>
      <c r="BW89" s="289">
        <v>7327</v>
      </c>
      <c r="BX89" s="289">
        <v>24092</v>
      </c>
      <c r="BY89" s="289">
        <v>61262</v>
      </c>
      <c r="BZ89" s="289">
        <v>20161</v>
      </c>
      <c r="CA89" s="289">
        <v>17182</v>
      </c>
      <c r="CB89" s="289">
        <v>35790</v>
      </c>
      <c r="CC89" s="289">
        <v>17985</v>
      </c>
      <c r="CD89" s="289">
        <v>19996</v>
      </c>
      <c r="CE89" s="289">
        <v>18813</v>
      </c>
      <c r="CF89" s="246">
        <f t="shared" si="80"/>
        <v>264809</v>
      </c>
      <c r="CG89" s="289">
        <v>8123</v>
      </c>
      <c r="CH89" s="289">
        <v>18499</v>
      </c>
      <c r="CI89" s="289">
        <v>16282</v>
      </c>
      <c r="CJ89" s="289">
        <v>31732</v>
      </c>
      <c r="CK89" s="289">
        <v>46164</v>
      </c>
      <c r="CL89" s="289">
        <v>10940</v>
      </c>
      <c r="CM89" s="289">
        <v>48479</v>
      </c>
      <c r="CN89" s="289">
        <v>10623</v>
      </c>
      <c r="CO89" s="289">
        <v>3837</v>
      </c>
      <c r="CP89" s="289">
        <v>13025</v>
      </c>
      <c r="CQ89" s="289">
        <v>25311</v>
      </c>
      <c r="CR89" s="289">
        <v>20565</v>
      </c>
      <c r="CS89" s="289">
        <v>11229</v>
      </c>
      <c r="CT89" s="246">
        <f t="shared" si="81"/>
        <v>159301</v>
      </c>
      <c r="CU89" s="289">
        <v>51778</v>
      </c>
      <c r="CV89" s="289">
        <v>35559</v>
      </c>
      <c r="CW89" s="289">
        <v>14271</v>
      </c>
      <c r="CX89" s="289">
        <v>25362</v>
      </c>
      <c r="CY89" s="289">
        <v>32331</v>
      </c>
      <c r="CZ89" s="246">
        <f t="shared" si="82"/>
        <v>233401</v>
      </c>
      <c r="DA89" s="289">
        <v>8436</v>
      </c>
      <c r="DB89" s="289">
        <v>6543</v>
      </c>
      <c r="DC89" s="289">
        <v>56805</v>
      </c>
      <c r="DD89" s="289">
        <v>81769</v>
      </c>
      <c r="DE89" s="289">
        <v>55855</v>
      </c>
      <c r="DF89" s="289">
        <v>23993</v>
      </c>
      <c r="DG89" s="246">
        <f t="shared" si="83"/>
        <v>2582940</v>
      </c>
      <c r="DH89" s="246">
        <f t="shared" si="84"/>
        <v>29713</v>
      </c>
      <c r="DI89" s="289">
        <v>13391</v>
      </c>
      <c r="DJ89" s="289">
        <v>14269</v>
      </c>
      <c r="DK89" s="289">
        <v>2053</v>
      </c>
      <c r="DL89" s="393">
        <f t="shared" si="85"/>
        <v>18160</v>
      </c>
      <c r="DM89" s="289">
        <v>17440</v>
      </c>
      <c r="DN89" s="289">
        <v>720</v>
      </c>
      <c r="DO89" s="246">
        <f t="shared" si="86"/>
        <v>2630813</v>
      </c>
      <c r="DP89" s="25"/>
      <c r="DQ89" s="25"/>
      <c r="DR89" s="25"/>
      <c r="DS89" s="25"/>
      <c r="DT89" s="25"/>
      <c r="DU89" s="25"/>
      <c r="DV89" s="25"/>
      <c r="DW89" s="25"/>
      <c r="DX89" s="25"/>
      <c r="DY89" s="25"/>
      <c r="DZ89" s="25"/>
      <c r="EA89" s="25"/>
      <c r="EB89" s="25"/>
      <c r="EC89" s="25"/>
    </row>
    <row r="90" spans="1:134" ht="16.5" customHeight="1" x14ac:dyDescent="0.2">
      <c r="A90" s="119" t="s">
        <v>699</v>
      </c>
    </row>
    <row r="91" spans="1:134" s="128" customFormat="1" ht="16.5" customHeight="1" x14ac:dyDescent="0.2">
      <c r="A91" s="119"/>
    </row>
    <row r="92" spans="1:134" ht="16.5" customHeight="1" x14ac:dyDescent="0.2">
      <c r="A92" s="26" t="s">
        <v>148</v>
      </c>
      <c r="B92" s="390"/>
    </row>
    <row r="93" spans="1:134" ht="16.5" customHeight="1" x14ac:dyDescent="0.2">
      <c r="A93" s="31" t="s">
        <v>701</v>
      </c>
    </row>
    <row r="94" spans="1:134" ht="16.5" customHeight="1" x14ac:dyDescent="0.2">
      <c r="A94" s="46" t="s">
        <v>698</v>
      </c>
      <c r="B94" s="390"/>
    </row>
    <row r="95" spans="1:134" s="442" customFormat="1" ht="32.25" customHeight="1" x14ac:dyDescent="0.15">
      <c r="A95" s="437"/>
      <c r="B95" s="438" t="s">
        <v>489</v>
      </c>
      <c r="C95" s="439" t="s">
        <v>490</v>
      </c>
      <c r="D95" s="439" t="s">
        <v>491</v>
      </c>
      <c r="E95" s="439" t="s">
        <v>492</v>
      </c>
      <c r="F95" s="439" t="s">
        <v>493</v>
      </c>
      <c r="G95" s="439" t="s">
        <v>494</v>
      </c>
      <c r="H95" s="439" t="s">
        <v>495</v>
      </c>
      <c r="I95" s="439" t="s">
        <v>496</v>
      </c>
      <c r="J95" s="439" t="s">
        <v>497</v>
      </c>
      <c r="K95" s="439" t="s">
        <v>498</v>
      </c>
      <c r="L95" s="439" t="s">
        <v>499</v>
      </c>
      <c r="M95" s="439" t="s">
        <v>500</v>
      </c>
      <c r="N95" s="439" t="s">
        <v>501</v>
      </c>
      <c r="O95" s="438" t="s">
        <v>502</v>
      </c>
      <c r="P95" s="439" t="s">
        <v>503</v>
      </c>
      <c r="Q95" s="439" t="s">
        <v>504</v>
      </c>
      <c r="R95" s="439" t="s">
        <v>505</v>
      </c>
      <c r="S95" s="439" t="s">
        <v>506</v>
      </c>
      <c r="T95" s="439" t="s">
        <v>507</v>
      </c>
      <c r="U95" s="439" t="s">
        <v>508</v>
      </c>
      <c r="V95" s="439" t="s">
        <v>509</v>
      </c>
      <c r="W95" s="439" t="s">
        <v>510</v>
      </c>
      <c r="X95" s="438" t="s">
        <v>511</v>
      </c>
      <c r="Y95" s="439" t="s">
        <v>512</v>
      </c>
      <c r="Z95" s="439" t="s">
        <v>513</v>
      </c>
      <c r="AA95" s="439" t="s">
        <v>514</v>
      </c>
      <c r="AB95" s="439" t="s">
        <v>515</v>
      </c>
      <c r="AC95" s="438" t="s">
        <v>516</v>
      </c>
      <c r="AD95" s="439" t="s">
        <v>517</v>
      </c>
      <c r="AE95" s="439" t="s">
        <v>518</v>
      </c>
      <c r="AF95" s="439" t="s">
        <v>519</v>
      </c>
      <c r="AG95" s="439" t="s">
        <v>520</v>
      </c>
      <c r="AH95" s="439" t="s">
        <v>521</v>
      </c>
      <c r="AI95" s="439" t="s">
        <v>522</v>
      </c>
      <c r="AJ95" s="438" t="s">
        <v>523</v>
      </c>
      <c r="AK95" s="439" t="s">
        <v>524</v>
      </c>
      <c r="AL95" s="439" t="s">
        <v>525</v>
      </c>
      <c r="AM95" s="438" t="s">
        <v>526</v>
      </c>
      <c r="AN95" s="439" t="s">
        <v>527</v>
      </c>
      <c r="AO95" s="439" t="s">
        <v>528</v>
      </c>
      <c r="AP95" s="439" t="s">
        <v>529</v>
      </c>
      <c r="AQ95" s="439" t="s">
        <v>530</v>
      </c>
      <c r="AR95" s="439" t="s">
        <v>531</v>
      </c>
      <c r="AS95" s="439" t="s">
        <v>532</v>
      </c>
      <c r="AT95" s="439" t="s">
        <v>533</v>
      </c>
      <c r="AU95" s="439" t="s">
        <v>534</v>
      </c>
      <c r="AV95" s="439" t="s">
        <v>535</v>
      </c>
      <c r="AW95" s="439" t="s">
        <v>536</v>
      </c>
      <c r="AX95" s="438" t="s">
        <v>537</v>
      </c>
      <c r="AY95" s="439" t="s">
        <v>538</v>
      </c>
      <c r="AZ95" s="439" t="s">
        <v>539</v>
      </c>
      <c r="BA95" s="439" t="s">
        <v>540</v>
      </c>
      <c r="BB95" s="439" t="s">
        <v>541</v>
      </c>
      <c r="BC95" s="439" t="s">
        <v>542</v>
      </c>
      <c r="BD95" s="440" t="s">
        <v>543</v>
      </c>
      <c r="BE95" s="439" t="s">
        <v>544</v>
      </c>
      <c r="BF95" s="439" t="s">
        <v>545</v>
      </c>
      <c r="BG95" s="439" t="s">
        <v>546</v>
      </c>
      <c r="BH95" s="439" t="s">
        <v>547</v>
      </c>
      <c r="BI95" s="439" t="s">
        <v>548</v>
      </c>
      <c r="BJ95" s="439" t="s">
        <v>549</v>
      </c>
      <c r="BK95" s="439" t="s">
        <v>550</v>
      </c>
      <c r="BL95" s="439" t="s">
        <v>551</v>
      </c>
      <c r="BM95" s="438" t="s">
        <v>552</v>
      </c>
      <c r="BN95" s="439" t="s">
        <v>553</v>
      </c>
      <c r="BO95" s="439" t="s">
        <v>554</v>
      </c>
      <c r="BP95" s="439" t="s">
        <v>555</v>
      </c>
      <c r="BQ95" s="439" t="s">
        <v>556</v>
      </c>
      <c r="BR95" s="439" t="s">
        <v>557</v>
      </c>
      <c r="BS95" s="438" t="s">
        <v>558</v>
      </c>
      <c r="BT95" s="439" t="s">
        <v>559</v>
      </c>
      <c r="BU95" s="439" t="s">
        <v>560</v>
      </c>
      <c r="BV95" s="439" t="s">
        <v>561</v>
      </c>
      <c r="BW95" s="439" t="s">
        <v>562</v>
      </c>
      <c r="BX95" s="439" t="s">
        <v>563</v>
      </c>
      <c r="BY95" s="439" t="s">
        <v>564</v>
      </c>
      <c r="BZ95" s="439" t="s">
        <v>565</v>
      </c>
      <c r="CA95" s="439" t="s">
        <v>566</v>
      </c>
      <c r="CB95" s="439" t="s">
        <v>567</v>
      </c>
      <c r="CC95" s="439" t="s">
        <v>568</v>
      </c>
      <c r="CD95" s="439" t="s">
        <v>569</v>
      </c>
      <c r="CE95" s="439" t="s">
        <v>570</v>
      </c>
      <c r="CF95" s="438" t="s">
        <v>571</v>
      </c>
      <c r="CG95" s="439" t="s">
        <v>572</v>
      </c>
      <c r="CH95" s="439" t="s">
        <v>573</v>
      </c>
      <c r="CI95" s="439" t="s">
        <v>574</v>
      </c>
      <c r="CJ95" s="439" t="s">
        <v>575</v>
      </c>
      <c r="CK95" s="439" t="s">
        <v>576</v>
      </c>
      <c r="CL95" s="439" t="s">
        <v>577</v>
      </c>
      <c r="CM95" s="439" t="s">
        <v>578</v>
      </c>
      <c r="CN95" s="439" t="s">
        <v>579</v>
      </c>
      <c r="CO95" s="439" t="s">
        <v>580</v>
      </c>
      <c r="CP95" s="439" t="s">
        <v>581</v>
      </c>
      <c r="CQ95" s="439" t="s">
        <v>582</v>
      </c>
      <c r="CR95" s="439" t="s">
        <v>583</v>
      </c>
      <c r="CS95" s="439" t="s">
        <v>584</v>
      </c>
      <c r="CT95" s="438" t="s">
        <v>585</v>
      </c>
      <c r="CU95" s="439" t="s">
        <v>586</v>
      </c>
      <c r="CV95" s="439" t="s">
        <v>587</v>
      </c>
      <c r="CW95" s="439" t="s">
        <v>588</v>
      </c>
      <c r="CX95" s="439" t="s">
        <v>589</v>
      </c>
      <c r="CY95" s="439" t="s">
        <v>590</v>
      </c>
      <c r="CZ95" s="438" t="s">
        <v>591</v>
      </c>
      <c r="DA95" s="439" t="s">
        <v>592</v>
      </c>
      <c r="DB95" s="439" t="s">
        <v>593</v>
      </c>
      <c r="DC95" s="439" t="s">
        <v>594</v>
      </c>
      <c r="DD95" s="439" t="s">
        <v>595</v>
      </c>
      <c r="DE95" s="439" t="s">
        <v>596</v>
      </c>
      <c r="DF95" s="439" t="s">
        <v>597</v>
      </c>
      <c r="DG95" s="438" t="s">
        <v>598</v>
      </c>
      <c r="DH95" s="438" t="s">
        <v>599</v>
      </c>
      <c r="DI95" s="439" t="s">
        <v>600</v>
      </c>
      <c r="DJ95" s="439" t="s">
        <v>601</v>
      </c>
      <c r="DK95" s="439" t="s">
        <v>602</v>
      </c>
      <c r="DL95" s="438" t="s">
        <v>603</v>
      </c>
      <c r="DM95" s="439" t="s">
        <v>604</v>
      </c>
      <c r="DN95" s="441" t="s">
        <v>605</v>
      </c>
      <c r="DO95" s="438" t="s">
        <v>606</v>
      </c>
    </row>
    <row r="96" spans="1:134" s="4" customFormat="1" ht="16.5" customHeight="1" x14ac:dyDescent="0.15">
      <c r="A96" s="54" t="s">
        <v>37</v>
      </c>
      <c r="B96" s="261">
        <f>B46+B71</f>
        <v>432159</v>
      </c>
      <c r="C96" s="277">
        <f t="shared" ref="C96:BN96" si="102">C46+C71</f>
        <v>38379</v>
      </c>
      <c r="D96" s="277">
        <f t="shared" si="102"/>
        <v>13724</v>
      </c>
      <c r="E96" s="277">
        <f t="shared" si="102"/>
        <v>14801</v>
      </c>
      <c r="F96" s="277">
        <f t="shared" si="102"/>
        <v>5330</v>
      </c>
      <c r="G96" s="277">
        <f t="shared" si="102"/>
        <v>26630</v>
      </c>
      <c r="H96" s="277">
        <f t="shared" si="102"/>
        <v>68897</v>
      </c>
      <c r="I96" s="277">
        <f t="shared" si="102"/>
        <v>40280</v>
      </c>
      <c r="J96" s="277">
        <f t="shared" si="102"/>
        <v>10298</v>
      </c>
      <c r="K96" s="277">
        <f t="shared" si="102"/>
        <v>31866</v>
      </c>
      <c r="L96" s="277">
        <f t="shared" si="102"/>
        <v>110952</v>
      </c>
      <c r="M96" s="277">
        <f t="shared" si="102"/>
        <v>21698</v>
      </c>
      <c r="N96" s="277">
        <f t="shared" si="102"/>
        <v>49304</v>
      </c>
      <c r="O96" s="261">
        <f t="shared" si="102"/>
        <v>129644</v>
      </c>
      <c r="P96" s="277">
        <f t="shared" si="102"/>
        <v>25268</v>
      </c>
      <c r="Q96" s="277">
        <f t="shared" si="102"/>
        <v>28105</v>
      </c>
      <c r="R96" s="277">
        <f t="shared" si="102"/>
        <v>11685</v>
      </c>
      <c r="S96" s="277">
        <f t="shared" si="102"/>
        <v>7902</v>
      </c>
      <c r="T96" s="277">
        <f t="shared" si="102"/>
        <v>10348</v>
      </c>
      <c r="U96" s="277">
        <f t="shared" si="102"/>
        <v>24491</v>
      </c>
      <c r="V96" s="277">
        <f t="shared" si="102"/>
        <v>14887</v>
      </c>
      <c r="W96" s="277">
        <f t="shared" si="102"/>
        <v>6958</v>
      </c>
      <c r="X96" s="261">
        <f t="shared" si="102"/>
        <v>159670</v>
      </c>
      <c r="Y96" s="277">
        <f t="shared" si="102"/>
        <v>26324</v>
      </c>
      <c r="Z96" s="277">
        <f t="shared" si="102"/>
        <v>40958</v>
      </c>
      <c r="AA96" s="277">
        <f t="shared" si="102"/>
        <v>58439</v>
      </c>
      <c r="AB96" s="277">
        <f t="shared" si="102"/>
        <v>33949</v>
      </c>
      <c r="AC96" s="261">
        <f t="shared" si="102"/>
        <v>127968</v>
      </c>
      <c r="AD96" s="277">
        <f t="shared" si="102"/>
        <v>13264</v>
      </c>
      <c r="AE96" s="277">
        <f t="shared" si="102"/>
        <v>22649</v>
      </c>
      <c r="AF96" s="277">
        <f t="shared" si="102"/>
        <v>8900</v>
      </c>
      <c r="AG96" s="277">
        <f t="shared" si="102"/>
        <v>30005</v>
      </c>
      <c r="AH96" s="277">
        <f t="shared" si="102"/>
        <v>14711</v>
      </c>
      <c r="AI96" s="277">
        <f t="shared" si="102"/>
        <v>38439</v>
      </c>
      <c r="AJ96" s="261">
        <f t="shared" si="102"/>
        <v>15647</v>
      </c>
      <c r="AK96" s="277">
        <f t="shared" si="102"/>
        <v>7625</v>
      </c>
      <c r="AL96" s="277">
        <f t="shared" si="102"/>
        <v>8022</v>
      </c>
      <c r="AM96" s="261">
        <f t="shared" si="102"/>
        <v>268780</v>
      </c>
      <c r="AN96" s="277">
        <f t="shared" si="102"/>
        <v>12791</v>
      </c>
      <c r="AO96" s="277">
        <f t="shared" si="102"/>
        <v>15878</v>
      </c>
      <c r="AP96" s="277">
        <f t="shared" si="102"/>
        <v>28689</v>
      </c>
      <c r="AQ96" s="277">
        <f t="shared" si="102"/>
        <v>7121</v>
      </c>
      <c r="AR96" s="277">
        <f t="shared" si="102"/>
        <v>34868</v>
      </c>
      <c r="AS96" s="277">
        <f t="shared" si="102"/>
        <v>7901</v>
      </c>
      <c r="AT96" s="277">
        <f t="shared" si="102"/>
        <v>50371</v>
      </c>
      <c r="AU96" s="277">
        <f t="shared" si="102"/>
        <v>57710</v>
      </c>
      <c r="AV96" s="277">
        <f t="shared" si="102"/>
        <v>38072</v>
      </c>
      <c r="AW96" s="277">
        <f t="shared" si="102"/>
        <v>15379</v>
      </c>
      <c r="AX96" s="261">
        <f t="shared" si="102"/>
        <v>321488</v>
      </c>
      <c r="AY96" s="277">
        <f t="shared" si="102"/>
        <v>26632</v>
      </c>
      <c r="AZ96" s="277">
        <f t="shared" si="102"/>
        <v>145240</v>
      </c>
      <c r="BA96" s="277">
        <f t="shared" si="102"/>
        <v>47037</v>
      </c>
      <c r="BB96" s="277">
        <f t="shared" si="102"/>
        <v>75827</v>
      </c>
      <c r="BC96" s="277">
        <f t="shared" si="102"/>
        <v>26752</v>
      </c>
      <c r="BD96" s="261">
        <f t="shared" si="102"/>
        <v>771274</v>
      </c>
      <c r="BE96" s="277">
        <f t="shared" si="102"/>
        <v>103545</v>
      </c>
      <c r="BF96" s="277">
        <f t="shared" si="102"/>
        <v>88802</v>
      </c>
      <c r="BG96" s="277">
        <f t="shared" si="102"/>
        <v>89097</v>
      </c>
      <c r="BH96" s="277">
        <f t="shared" si="102"/>
        <v>85441</v>
      </c>
      <c r="BI96" s="277">
        <f t="shared" si="102"/>
        <v>100970</v>
      </c>
      <c r="BJ96" s="277">
        <f t="shared" si="102"/>
        <v>122904</v>
      </c>
      <c r="BK96" s="277">
        <f t="shared" si="102"/>
        <v>91023</v>
      </c>
      <c r="BL96" s="277">
        <f t="shared" si="102"/>
        <v>89492</v>
      </c>
      <c r="BM96" s="261">
        <f t="shared" si="102"/>
        <v>163371</v>
      </c>
      <c r="BN96" s="277">
        <f t="shared" si="102"/>
        <v>32260</v>
      </c>
      <c r="BO96" s="277">
        <f t="shared" ref="BO96:DO96" si="103">BO46+BO71</f>
        <v>31224</v>
      </c>
      <c r="BP96" s="277">
        <f t="shared" si="103"/>
        <v>21541</v>
      </c>
      <c r="BQ96" s="277">
        <f t="shared" si="103"/>
        <v>11721</v>
      </c>
      <c r="BR96" s="277">
        <f t="shared" si="103"/>
        <v>66625</v>
      </c>
      <c r="BS96" s="261">
        <f t="shared" si="103"/>
        <v>269852</v>
      </c>
      <c r="BT96" s="277">
        <f t="shared" si="103"/>
        <v>14677</v>
      </c>
      <c r="BU96" s="277">
        <f t="shared" si="103"/>
        <v>25640</v>
      </c>
      <c r="BV96" s="277">
        <f t="shared" si="103"/>
        <v>9548</v>
      </c>
      <c r="BW96" s="277">
        <f t="shared" si="103"/>
        <v>4076</v>
      </c>
      <c r="BX96" s="277">
        <f t="shared" si="103"/>
        <v>15102</v>
      </c>
      <c r="BY96" s="277">
        <f t="shared" si="103"/>
        <v>85048</v>
      </c>
      <c r="BZ96" s="277">
        <f t="shared" si="103"/>
        <v>17782</v>
      </c>
      <c r="CA96" s="277">
        <f t="shared" si="103"/>
        <v>14375</v>
      </c>
      <c r="CB96" s="277">
        <f t="shared" si="103"/>
        <v>30126</v>
      </c>
      <c r="CC96" s="277">
        <f t="shared" si="103"/>
        <v>16895</v>
      </c>
      <c r="CD96" s="277">
        <f t="shared" si="103"/>
        <v>20132</v>
      </c>
      <c r="CE96" s="277">
        <f t="shared" si="103"/>
        <v>16451</v>
      </c>
      <c r="CF96" s="261">
        <f t="shared" si="103"/>
        <v>286929</v>
      </c>
      <c r="CG96" s="277">
        <f t="shared" si="103"/>
        <v>6168</v>
      </c>
      <c r="CH96" s="277">
        <f t="shared" si="103"/>
        <v>16548</v>
      </c>
      <c r="CI96" s="277">
        <f t="shared" si="103"/>
        <v>11200</v>
      </c>
      <c r="CJ96" s="277">
        <f t="shared" si="103"/>
        <v>36271</v>
      </c>
      <c r="CK96" s="278">
        <f t="shared" si="103"/>
        <v>78436</v>
      </c>
      <c r="CL96" s="277">
        <f t="shared" si="103"/>
        <v>7564</v>
      </c>
      <c r="CM96" s="277">
        <f t="shared" si="103"/>
        <v>60384</v>
      </c>
      <c r="CN96" s="277">
        <f t="shared" si="103"/>
        <v>6427</v>
      </c>
      <c r="CO96" s="277">
        <f t="shared" si="103"/>
        <v>3072</v>
      </c>
      <c r="CP96" s="277">
        <f t="shared" si="103"/>
        <v>9170</v>
      </c>
      <c r="CQ96" s="277">
        <f t="shared" si="103"/>
        <v>21895</v>
      </c>
      <c r="CR96" s="277">
        <f t="shared" si="103"/>
        <v>16962</v>
      </c>
      <c r="CS96" s="277">
        <f t="shared" si="103"/>
        <v>12832</v>
      </c>
      <c r="CT96" s="261">
        <f t="shared" si="103"/>
        <v>196522</v>
      </c>
      <c r="CU96" s="277">
        <f t="shared" si="103"/>
        <v>81995</v>
      </c>
      <c r="CV96" s="277">
        <f t="shared" si="103"/>
        <v>39680</v>
      </c>
      <c r="CW96" s="277">
        <f t="shared" si="103"/>
        <v>14951</v>
      </c>
      <c r="CX96" s="277">
        <f t="shared" si="103"/>
        <v>28317</v>
      </c>
      <c r="CY96" s="277">
        <f t="shared" si="103"/>
        <v>31579</v>
      </c>
      <c r="CZ96" s="261">
        <f t="shared" si="103"/>
        <v>257991</v>
      </c>
      <c r="DA96" s="277">
        <f t="shared" si="103"/>
        <v>7053</v>
      </c>
      <c r="DB96" s="277">
        <f t="shared" si="103"/>
        <v>6071</v>
      </c>
      <c r="DC96" s="277">
        <f t="shared" si="103"/>
        <v>53565</v>
      </c>
      <c r="DD96" s="277">
        <f t="shared" si="103"/>
        <v>112876</v>
      </c>
      <c r="DE96" s="277">
        <f t="shared" si="103"/>
        <v>49305</v>
      </c>
      <c r="DF96" s="277">
        <f t="shared" si="103"/>
        <v>29121</v>
      </c>
      <c r="DG96" s="261">
        <f t="shared" si="103"/>
        <v>3401295</v>
      </c>
      <c r="DH96" s="261">
        <f t="shared" si="103"/>
        <v>64825</v>
      </c>
      <c r="DI96" s="277">
        <f t="shared" si="103"/>
        <v>18516</v>
      </c>
      <c r="DJ96" s="277">
        <f t="shared" si="103"/>
        <v>15725</v>
      </c>
      <c r="DK96" s="277">
        <f t="shared" si="103"/>
        <v>30584</v>
      </c>
      <c r="DL96" s="261">
        <f t="shared" si="103"/>
        <v>104623</v>
      </c>
      <c r="DM96" s="279">
        <f t="shared" si="103"/>
        <v>57556</v>
      </c>
      <c r="DN96" s="280">
        <f t="shared" si="103"/>
        <v>47067</v>
      </c>
      <c r="DO96" s="261">
        <f t="shared" si="103"/>
        <v>3570743</v>
      </c>
    </row>
    <row r="97" spans="1:134" s="4" customFormat="1" ht="16.5" customHeight="1" x14ac:dyDescent="0.15">
      <c r="A97" s="55" t="s">
        <v>38</v>
      </c>
      <c r="B97" s="240">
        <f>B47+B72</f>
        <v>489098</v>
      </c>
      <c r="C97" s="288">
        <f t="shared" ref="C97:BN97" si="104">C47+C72</f>
        <v>43599</v>
      </c>
      <c r="D97" s="288">
        <f t="shared" si="104"/>
        <v>16320</v>
      </c>
      <c r="E97" s="288">
        <f t="shared" si="104"/>
        <v>17526</v>
      </c>
      <c r="F97" s="288">
        <f t="shared" si="104"/>
        <v>6418</v>
      </c>
      <c r="G97" s="288">
        <f t="shared" si="104"/>
        <v>31331</v>
      </c>
      <c r="H97" s="288">
        <f t="shared" si="104"/>
        <v>79796</v>
      </c>
      <c r="I97" s="288">
        <f t="shared" si="104"/>
        <v>46648</v>
      </c>
      <c r="J97" s="288">
        <f t="shared" si="104"/>
        <v>12027</v>
      </c>
      <c r="K97" s="288">
        <f t="shared" si="104"/>
        <v>36477</v>
      </c>
      <c r="L97" s="288">
        <f t="shared" si="104"/>
        <v>120687</v>
      </c>
      <c r="M97" s="288">
        <f t="shared" si="104"/>
        <v>24701</v>
      </c>
      <c r="N97" s="288">
        <f t="shared" si="104"/>
        <v>53568</v>
      </c>
      <c r="O97" s="240">
        <f t="shared" si="104"/>
        <v>151720</v>
      </c>
      <c r="P97" s="288">
        <f t="shared" si="104"/>
        <v>28436</v>
      </c>
      <c r="Q97" s="288">
        <f t="shared" si="104"/>
        <v>33054</v>
      </c>
      <c r="R97" s="288">
        <f t="shared" si="104"/>
        <v>14018</v>
      </c>
      <c r="S97" s="288">
        <f t="shared" si="104"/>
        <v>9043</v>
      </c>
      <c r="T97" s="288">
        <f t="shared" si="104"/>
        <v>12448</v>
      </c>
      <c r="U97" s="288">
        <f t="shared" si="104"/>
        <v>28924</v>
      </c>
      <c r="V97" s="288">
        <f t="shared" si="104"/>
        <v>18247</v>
      </c>
      <c r="W97" s="288">
        <f t="shared" si="104"/>
        <v>7550</v>
      </c>
      <c r="X97" s="240">
        <f t="shared" si="104"/>
        <v>186809</v>
      </c>
      <c r="Y97" s="288">
        <f t="shared" si="104"/>
        <v>31174</v>
      </c>
      <c r="Z97" s="288">
        <f t="shared" si="104"/>
        <v>47815</v>
      </c>
      <c r="AA97" s="288">
        <f t="shared" si="104"/>
        <v>67059</v>
      </c>
      <c r="AB97" s="288">
        <f t="shared" si="104"/>
        <v>40761</v>
      </c>
      <c r="AC97" s="240">
        <f t="shared" si="104"/>
        <v>147306</v>
      </c>
      <c r="AD97" s="288">
        <f t="shared" si="104"/>
        <v>15385</v>
      </c>
      <c r="AE97" s="288">
        <f t="shared" si="104"/>
        <v>26953</v>
      </c>
      <c r="AF97" s="288">
        <f t="shared" si="104"/>
        <v>10255</v>
      </c>
      <c r="AG97" s="288">
        <f t="shared" si="104"/>
        <v>34267</v>
      </c>
      <c r="AH97" s="288">
        <f t="shared" si="104"/>
        <v>17524</v>
      </c>
      <c r="AI97" s="288">
        <f t="shared" si="104"/>
        <v>42922</v>
      </c>
      <c r="AJ97" s="240">
        <f t="shared" si="104"/>
        <v>18271</v>
      </c>
      <c r="AK97" s="288">
        <f t="shared" si="104"/>
        <v>8791</v>
      </c>
      <c r="AL97" s="288">
        <f t="shared" si="104"/>
        <v>9480</v>
      </c>
      <c r="AM97" s="240">
        <f t="shared" si="104"/>
        <v>309812</v>
      </c>
      <c r="AN97" s="288">
        <f t="shared" si="104"/>
        <v>15003</v>
      </c>
      <c r="AO97" s="288">
        <f t="shared" si="104"/>
        <v>18381</v>
      </c>
      <c r="AP97" s="288">
        <f t="shared" si="104"/>
        <v>32680</v>
      </c>
      <c r="AQ97" s="288">
        <f t="shared" si="104"/>
        <v>8562</v>
      </c>
      <c r="AR97" s="288">
        <f t="shared" si="104"/>
        <v>40650</v>
      </c>
      <c r="AS97" s="288">
        <f t="shared" si="104"/>
        <v>9727</v>
      </c>
      <c r="AT97" s="288">
        <f t="shared" si="104"/>
        <v>58445</v>
      </c>
      <c r="AU97" s="288">
        <f t="shared" si="104"/>
        <v>64167</v>
      </c>
      <c r="AV97" s="288">
        <f t="shared" si="104"/>
        <v>43902</v>
      </c>
      <c r="AW97" s="288">
        <f t="shared" si="104"/>
        <v>18295</v>
      </c>
      <c r="AX97" s="240">
        <f t="shared" si="104"/>
        <v>377495</v>
      </c>
      <c r="AY97" s="288">
        <f t="shared" si="104"/>
        <v>32167</v>
      </c>
      <c r="AZ97" s="288">
        <f t="shared" si="104"/>
        <v>168227</v>
      </c>
      <c r="BA97" s="288">
        <f t="shared" si="104"/>
        <v>54669</v>
      </c>
      <c r="BB97" s="288">
        <f t="shared" si="104"/>
        <v>90331</v>
      </c>
      <c r="BC97" s="288">
        <f t="shared" si="104"/>
        <v>32101</v>
      </c>
      <c r="BD97" s="240">
        <f t="shared" si="104"/>
        <v>804933</v>
      </c>
      <c r="BE97" s="288">
        <f t="shared" si="104"/>
        <v>93778</v>
      </c>
      <c r="BF97" s="288">
        <f t="shared" si="104"/>
        <v>99236</v>
      </c>
      <c r="BG97" s="288">
        <f t="shared" si="104"/>
        <v>98990</v>
      </c>
      <c r="BH97" s="288">
        <f t="shared" si="104"/>
        <v>90384</v>
      </c>
      <c r="BI97" s="288">
        <f t="shared" si="104"/>
        <v>103989</v>
      </c>
      <c r="BJ97" s="288">
        <f t="shared" si="104"/>
        <v>129299</v>
      </c>
      <c r="BK97" s="288">
        <f t="shared" si="104"/>
        <v>94805</v>
      </c>
      <c r="BL97" s="288">
        <f t="shared" si="104"/>
        <v>94452</v>
      </c>
      <c r="BM97" s="240">
        <f t="shared" si="104"/>
        <v>188956</v>
      </c>
      <c r="BN97" s="288">
        <f t="shared" si="104"/>
        <v>37106</v>
      </c>
      <c r="BO97" s="288">
        <f t="shared" ref="BO97:DO97" si="105">BO47+BO72</f>
        <v>37368</v>
      </c>
      <c r="BP97" s="288">
        <f t="shared" si="105"/>
        <v>25482</v>
      </c>
      <c r="BQ97" s="288">
        <f t="shared" si="105"/>
        <v>14153</v>
      </c>
      <c r="BR97" s="288">
        <f t="shared" si="105"/>
        <v>74847</v>
      </c>
      <c r="BS97" s="240">
        <f t="shared" si="105"/>
        <v>314105</v>
      </c>
      <c r="BT97" s="288">
        <f t="shared" si="105"/>
        <v>17531</v>
      </c>
      <c r="BU97" s="288">
        <f t="shared" si="105"/>
        <v>31154</v>
      </c>
      <c r="BV97" s="288">
        <f t="shared" si="105"/>
        <v>11004</v>
      </c>
      <c r="BW97" s="288">
        <f t="shared" si="105"/>
        <v>4831</v>
      </c>
      <c r="BX97" s="288">
        <f t="shared" si="105"/>
        <v>18398</v>
      </c>
      <c r="BY97" s="288">
        <f t="shared" si="105"/>
        <v>94483</v>
      </c>
      <c r="BZ97" s="288">
        <f t="shared" si="105"/>
        <v>21473</v>
      </c>
      <c r="CA97" s="288">
        <f t="shared" si="105"/>
        <v>17085</v>
      </c>
      <c r="CB97" s="288">
        <f t="shared" si="105"/>
        <v>35462</v>
      </c>
      <c r="CC97" s="288">
        <f t="shared" si="105"/>
        <v>20395</v>
      </c>
      <c r="CD97" s="288">
        <f t="shared" si="105"/>
        <v>23744</v>
      </c>
      <c r="CE97" s="288">
        <f t="shared" si="105"/>
        <v>18545</v>
      </c>
      <c r="CF97" s="240">
        <f t="shared" si="105"/>
        <v>329566</v>
      </c>
      <c r="CG97" s="288">
        <f t="shared" si="105"/>
        <v>7591</v>
      </c>
      <c r="CH97" s="288">
        <f t="shared" si="105"/>
        <v>19662</v>
      </c>
      <c r="CI97" s="288">
        <f t="shared" si="105"/>
        <v>13532</v>
      </c>
      <c r="CJ97" s="288">
        <f t="shared" si="105"/>
        <v>41531</v>
      </c>
      <c r="CK97" s="288">
        <f t="shared" si="105"/>
        <v>85820</v>
      </c>
      <c r="CL97" s="288">
        <f t="shared" si="105"/>
        <v>9312</v>
      </c>
      <c r="CM97" s="288">
        <f t="shared" si="105"/>
        <v>67635</v>
      </c>
      <c r="CN97" s="288">
        <f t="shared" si="105"/>
        <v>7598</v>
      </c>
      <c r="CO97" s="288">
        <f t="shared" si="105"/>
        <v>3816</v>
      </c>
      <c r="CP97" s="288">
        <f t="shared" si="105"/>
        <v>10729</v>
      </c>
      <c r="CQ97" s="288">
        <f t="shared" si="105"/>
        <v>25864</v>
      </c>
      <c r="CR97" s="288">
        <f t="shared" si="105"/>
        <v>20901</v>
      </c>
      <c r="CS97" s="288">
        <f t="shared" si="105"/>
        <v>15575</v>
      </c>
      <c r="CT97" s="240">
        <f t="shared" si="105"/>
        <v>227771</v>
      </c>
      <c r="CU97" s="288">
        <f t="shared" si="105"/>
        <v>91162</v>
      </c>
      <c r="CV97" s="288">
        <f t="shared" si="105"/>
        <v>46996</v>
      </c>
      <c r="CW97" s="288">
        <f t="shared" si="105"/>
        <v>18030</v>
      </c>
      <c r="CX97" s="288">
        <f t="shared" si="105"/>
        <v>33063</v>
      </c>
      <c r="CY97" s="288">
        <f t="shared" si="105"/>
        <v>38520</v>
      </c>
      <c r="CZ97" s="240">
        <f t="shared" si="105"/>
        <v>287575</v>
      </c>
      <c r="DA97" s="288">
        <f t="shared" si="105"/>
        <v>8509</v>
      </c>
      <c r="DB97" s="288">
        <f t="shared" si="105"/>
        <v>7360</v>
      </c>
      <c r="DC97" s="288">
        <f t="shared" si="105"/>
        <v>58490</v>
      </c>
      <c r="DD97" s="288">
        <f t="shared" si="105"/>
        <v>123230</v>
      </c>
      <c r="DE97" s="288">
        <f t="shared" si="105"/>
        <v>56489</v>
      </c>
      <c r="DF97" s="288">
        <f t="shared" si="105"/>
        <v>33497</v>
      </c>
      <c r="DG97" s="240">
        <f t="shared" si="105"/>
        <v>3833417</v>
      </c>
      <c r="DH97" s="240">
        <f t="shared" si="105"/>
        <v>68391</v>
      </c>
      <c r="DI97" s="288">
        <f t="shared" si="105"/>
        <v>20498</v>
      </c>
      <c r="DJ97" s="288">
        <f t="shared" si="105"/>
        <v>17399</v>
      </c>
      <c r="DK97" s="288">
        <f t="shared" si="105"/>
        <v>30494</v>
      </c>
      <c r="DL97" s="243">
        <f t="shared" si="105"/>
        <v>106861</v>
      </c>
      <c r="DM97" s="288">
        <f t="shared" si="105"/>
        <v>62916</v>
      </c>
      <c r="DN97" s="288">
        <f t="shared" si="105"/>
        <v>43945</v>
      </c>
      <c r="DO97" s="240">
        <f t="shared" si="105"/>
        <v>4008669</v>
      </c>
    </row>
    <row r="98" spans="1:134" s="4" customFormat="1" ht="16.5" customHeight="1" x14ac:dyDescent="0.15">
      <c r="A98" s="55" t="s">
        <v>39</v>
      </c>
      <c r="B98" s="240">
        <f t="shared" ref="B98:B114" si="106">B48+B73</f>
        <v>518413</v>
      </c>
      <c r="C98" s="288">
        <f t="shared" ref="C98:BN98" si="107">C48+C73</f>
        <v>46236</v>
      </c>
      <c r="D98" s="288">
        <f t="shared" si="107"/>
        <v>17942</v>
      </c>
      <c r="E98" s="288">
        <f t="shared" si="107"/>
        <v>19808</v>
      </c>
      <c r="F98" s="288">
        <f t="shared" si="107"/>
        <v>7298</v>
      </c>
      <c r="G98" s="288">
        <f t="shared" si="107"/>
        <v>34371</v>
      </c>
      <c r="H98" s="288">
        <f t="shared" si="107"/>
        <v>85816</v>
      </c>
      <c r="I98" s="288">
        <f t="shared" si="107"/>
        <v>49410</v>
      </c>
      <c r="J98" s="288">
        <f t="shared" si="107"/>
        <v>13683</v>
      </c>
      <c r="K98" s="288">
        <f t="shared" si="107"/>
        <v>39097</v>
      </c>
      <c r="L98" s="288">
        <f t="shared" si="107"/>
        <v>121653</v>
      </c>
      <c r="M98" s="288">
        <f t="shared" si="107"/>
        <v>27337</v>
      </c>
      <c r="N98" s="288">
        <f t="shared" si="107"/>
        <v>55762</v>
      </c>
      <c r="O98" s="240">
        <f t="shared" si="107"/>
        <v>167895</v>
      </c>
      <c r="P98" s="288">
        <f t="shared" si="107"/>
        <v>30477</v>
      </c>
      <c r="Q98" s="288">
        <f t="shared" si="107"/>
        <v>35824</v>
      </c>
      <c r="R98" s="288">
        <f t="shared" si="107"/>
        <v>15509</v>
      </c>
      <c r="S98" s="288">
        <f t="shared" si="107"/>
        <v>10458</v>
      </c>
      <c r="T98" s="288">
        <f t="shared" si="107"/>
        <v>14554</v>
      </c>
      <c r="U98" s="288">
        <f t="shared" si="107"/>
        <v>32054</v>
      </c>
      <c r="V98" s="288">
        <f t="shared" si="107"/>
        <v>20566</v>
      </c>
      <c r="W98" s="288">
        <f t="shared" si="107"/>
        <v>8453</v>
      </c>
      <c r="X98" s="240">
        <f t="shared" si="107"/>
        <v>210731</v>
      </c>
      <c r="Y98" s="288">
        <f t="shared" si="107"/>
        <v>36750</v>
      </c>
      <c r="Z98" s="288">
        <f t="shared" si="107"/>
        <v>54266</v>
      </c>
      <c r="AA98" s="288">
        <f t="shared" si="107"/>
        <v>73195</v>
      </c>
      <c r="AB98" s="288">
        <f t="shared" si="107"/>
        <v>46520</v>
      </c>
      <c r="AC98" s="240">
        <f t="shared" si="107"/>
        <v>160833</v>
      </c>
      <c r="AD98" s="288">
        <f t="shared" si="107"/>
        <v>16950</v>
      </c>
      <c r="AE98" s="288">
        <f t="shared" si="107"/>
        <v>29271</v>
      </c>
      <c r="AF98" s="288">
        <f t="shared" si="107"/>
        <v>11506</v>
      </c>
      <c r="AG98" s="288">
        <f t="shared" si="107"/>
        <v>36956</v>
      </c>
      <c r="AH98" s="288">
        <f t="shared" si="107"/>
        <v>19867</v>
      </c>
      <c r="AI98" s="288">
        <f t="shared" si="107"/>
        <v>46283</v>
      </c>
      <c r="AJ98" s="240">
        <f t="shared" si="107"/>
        <v>19234</v>
      </c>
      <c r="AK98" s="288">
        <f t="shared" si="107"/>
        <v>8949</v>
      </c>
      <c r="AL98" s="288">
        <f t="shared" si="107"/>
        <v>10285</v>
      </c>
      <c r="AM98" s="240">
        <f t="shared" si="107"/>
        <v>332583</v>
      </c>
      <c r="AN98" s="288">
        <f t="shared" si="107"/>
        <v>16555</v>
      </c>
      <c r="AO98" s="288">
        <f t="shared" si="107"/>
        <v>20632</v>
      </c>
      <c r="AP98" s="288">
        <f t="shared" si="107"/>
        <v>34891</v>
      </c>
      <c r="AQ98" s="288">
        <f t="shared" si="107"/>
        <v>9339</v>
      </c>
      <c r="AR98" s="288">
        <f t="shared" si="107"/>
        <v>43386</v>
      </c>
      <c r="AS98" s="288">
        <f t="shared" si="107"/>
        <v>10806</v>
      </c>
      <c r="AT98" s="288">
        <f t="shared" si="107"/>
        <v>61105</v>
      </c>
      <c r="AU98" s="288">
        <f t="shared" si="107"/>
        <v>67770</v>
      </c>
      <c r="AV98" s="288">
        <f t="shared" si="107"/>
        <v>47099</v>
      </c>
      <c r="AW98" s="288">
        <f t="shared" si="107"/>
        <v>21000</v>
      </c>
      <c r="AX98" s="240">
        <f t="shared" si="107"/>
        <v>403702</v>
      </c>
      <c r="AY98" s="288">
        <f t="shared" si="107"/>
        <v>35923</v>
      </c>
      <c r="AZ98" s="288">
        <f t="shared" si="107"/>
        <v>174724</v>
      </c>
      <c r="BA98" s="288">
        <f t="shared" si="107"/>
        <v>58363</v>
      </c>
      <c r="BB98" s="288">
        <f t="shared" si="107"/>
        <v>99272</v>
      </c>
      <c r="BC98" s="288">
        <f t="shared" si="107"/>
        <v>35420</v>
      </c>
      <c r="BD98" s="240">
        <f t="shared" si="107"/>
        <v>806539</v>
      </c>
      <c r="BE98" s="288">
        <f t="shared" si="107"/>
        <v>95595</v>
      </c>
      <c r="BF98" s="288">
        <f t="shared" si="107"/>
        <v>104822</v>
      </c>
      <c r="BG98" s="288">
        <f t="shared" si="107"/>
        <v>103333</v>
      </c>
      <c r="BH98" s="288">
        <f t="shared" si="107"/>
        <v>93051</v>
      </c>
      <c r="BI98" s="288">
        <f t="shared" si="107"/>
        <v>101356</v>
      </c>
      <c r="BJ98" s="288">
        <f t="shared" si="107"/>
        <v>122149</v>
      </c>
      <c r="BK98" s="288">
        <f t="shared" si="107"/>
        <v>91657</v>
      </c>
      <c r="BL98" s="288">
        <f t="shared" si="107"/>
        <v>94576</v>
      </c>
      <c r="BM98" s="240">
        <f t="shared" si="107"/>
        <v>207850</v>
      </c>
      <c r="BN98" s="288">
        <f t="shared" si="107"/>
        <v>42331</v>
      </c>
      <c r="BO98" s="288">
        <f t="shared" ref="BO98:DO98" si="108">BO48+BO73</f>
        <v>41628</v>
      </c>
      <c r="BP98" s="288">
        <f t="shared" si="108"/>
        <v>28896</v>
      </c>
      <c r="BQ98" s="288">
        <f t="shared" si="108"/>
        <v>16391</v>
      </c>
      <c r="BR98" s="288">
        <f t="shared" si="108"/>
        <v>78604</v>
      </c>
      <c r="BS98" s="240">
        <f t="shared" si="108"/>
        <v>349762</v>
      </c>
      <c r="BT98" s="288">
        <f t="shared" si="108"/>
        <v>19904</v>
      </c>
      <c r="BU98" s="288">
        <f t="shared" si="108"/>
        <v>36102</v>
      </c>
      <c r="BV98" s="288">
        <f t="shared" si="108"/>
        <v>12817</v>
      </c>
      <c r="BW98" s="288">
        <f t="shared" si="108"/>
        <v>5619</v>
      </c>
      <c r="BX98" s="288">
        <f t="shared" si="108"/>
        <v>21424</v>
      </c>
      <c r="BY98" s="288">
        <f t="shared" si="108"/>
        <v>101607</v>
      </c>
      <c r="BZ98" s="288">
        <f t="shared" si="108"/>
        <v>24533</v>
      </c>
      <c r="CA98" s="288">
        <f t="shared" si="108"/>
        <v>19249</v>
      </c>
      <c r="CB98" s="288">
        <f t="shared" si="108"/>
        <v>38468</v>
      </c>
      <c r="CC98" s="288">
        <f t="shared" si="108"/>
        <v>23963</v>
      </c>
      <c r="CD98" s="288">
        <f t="shared" si="108"/>
        <v>25892</v>
      </c>
      <c r="CE98" s="288">
        <f t="shared" si="108"/>
        <v>20184</v>
      </c>
      <c r="CF98" s="240">
        <f t="shared" si="108"/>
        <v>357409</v>
      </c>
      <c r="CG98" s="288">
        <f t="shared" si="108"/>
        <v>8589</v>
      </c>
      <c r="CH98" s="288">
        <f t="shared" si="108"/>
        <v>22498</v>
      </c>
      <c r="CI98" s="288">
        <f t="shared" si="108"/>
        <v>15395</v>
      </c>
      <c r="CJ98" s="288">
        <f t="shared" si="108"/>
        <v>45886</v>
      </c>
      <c r="CK98" s="288">
        <f t="shared" si="108"/>
        <v>87063</v>
      </c>
      <c r="CL98" s="288">
        <f t="shared" si="108"/>
        <v>10717</v>
      </c>
      <c r="CM98" s="288">
        <f t="shared" si="108"/>
        <v>72311</v>
      </c>
      <c r="CN98" s="288">
        <f t="shared" si="108"/>
        <v>8864</v>
      </c>
      <c r="CO98" s="288">
        <f t="shared" si="108"/>
        <v>4250</v>
      </c>
      <c r="CP98" s="288">
        <f t="shared" si="108"/>
        <v>12036</v>
      </c>
      <c r="CQ98" s="288">
        <f t="shared" si="108"/>
        <v>27919</v>
      </c>
      <c r="CR98" s="288">
        <f t="shared" si="108"/>
        <v>23753</v>
      </c>
      <c r="CS98" s="288">
        <f t="shared" si="108"/>
        <v>18128</v>
      </c>
      <c r="CT98" s="240">
        <f t="shared" si="108"/>
        <v>254471</v>
      </c>
      <c r="CU98" s="288">
        <f t="shared" si="108"/>
        <v>98116</v>
      </c>
      <c r="CV98" s="288">
        <f t="shared" si="108"/>
        <v>55562</v>
      </c>
      <c r="CW98" s="288">
        <f t="shared" si="108"/>
        <v>20397</v>
      </c>
      <c r="CX98" s="288">
        <f t="shared" si="108"/>
        <v>36180</v>
      </c>
      <c r="CY98" s="288">
        <f t="shared" si="108"/>
        <v>44216</v>
      </c>
      <c r="CZ98" s="240">
        <f t="shared" si="108"/>
        <v>300271</v>
      </c>
      <c r="DA98" s="288">
        <f t="shared" si="108"/>
        <v>9311</v>
      </c>
      <c r="DB98" s="288">
        <f t="shared" si="108"/>
        <v>8143</v>
      </c>
      <c r="DC98" s="288">
        <f t="shared" si="108"/>
        <v>62139</v>
      </c>
      <c r="DD98" s="288">
        <f t="shared" si="108"/>
        <v>123994</v>
      </c>
      <c r="DE98" s="288">
        <f t="shared" si="108"/>
        <v>61152</v>
      </c>
      <c r="DF98" s="288">
        <f t="shared" si="108"/>
        <v>35532</v>
      </c>
      <c r="DG98" s="240">
        <f t="shared" si="108"/>
        <v>4089693</v>
      </c>
      <c r="DH98" s="240">
        <f t="shared" si="108"/>
        <v>73617</v>
      </c>
      <c r="DI98" s="288">
        <f t="shared" si="108"/>
        <v>23250</v>
      </c>
      <c r="DJ98" s="288">
        <f t="shared" si="108"/>
        <v>19936</v>
      </c>
      <c r="DK98" s="288">
        <f t="shared" si="108"/>
        <v>30431</v>
      </c>
      <c r="DL98" s="243">
        <f t="shared" si="108"/>
        <v>106600</v>
      </c>
      <c r="DM98" s="288">
        <f t="shared" si="108"/>
        <v>66572</v>
      </c>
      <c r="DN98" s="288">
        <f t="shared" si="108"/>
        <v>40028</v>
      </c>
      <c r="DO98" s="240">
        <f t="shared" si="108"/>
        <v>4269910</v>
      </c>
    </row>
    <row r="99" spans="1:134" s="4" customFormat="1" ht="16.5" customHeight="1" x14ac:dyDescent="0.15">
      <c r="A99" s="55" t="s">
        <v>40</v>
      </c>
      <c r="B99" s="240">
        <f t="shared" si="106"/>
        <v>510600</v>
      </c>
      <c r="C99" s="288">
        <f t="shared" ref="C99:BN99" si="109">C49+C74</f>
        <v>41391</v>
      </c>
      <c r="D99" s="288">
        <f t="shared" si="109"/>
        <v>18268</v>
      </c>
      <c r="E99" s="288">
        <f t="shared" si="109"/>
        <v>18681</v>
      </c>
      <c r="F99" s="288">
        <f t="shared" si="109"/>
        <v>7673</v>
      </c>
      <c r="G99" s="288">
        <f t="shared" si="109"/>
        <v>32169</v>
      </c>
      <c r="H99" s="288">
        <f t="shared" si="109"/>
        <v>85861</v>
      </c>
      <c r="I99" s="288">
        <f t="shared" si="109"/>
        <v>48041</v>
      </c>
      <c r="J99" s="288">
        <f t="shared" si="109"/>
        <v>13672</v>
      </c>
      <c r="K99" s="288">
        <f t="shared" si="109"/>
        <v>41823</v>
      </c>
      <c r="L99" s="288">
        <f t="shared" si="109"/>
        <v>126536</v>
      </c>
      <c r="M99" s="288">
        <f t="shared" si="109"/>
        <v>26385</v>
      </c>
      <c r="N99" s="288">
        <f t="shared" si="109"/>
        <v>50100</v>
      </c>
      <c r="O99" s="240">
        <f t="shared" si="109"/>
        <v>169079</v>
      </c>
      <c r="P99" s="288">
        <f t="shared" si="109"/>
        <v>33937</v>
      </c>
      <c r="Q99" s="288">
        <f t="shared" si="109"/>
        <v>36509</v>
      </c>
      <c r="R99" s="288">
        <f t="shared" si="109"/>
        <v>15254</v>
      </c>
      <c r="S99" s="288">
        <f t="shared" si="109"/>
        <v>10580</v>
      </c>
      <c r="T99" s="288">
        <f t="shared" si="109"/>
        <v>14009</v>
      </c>
      <c r="U99" s="288">
        <f t="shared" si="109"/>
        <v>30933</v>
      </c>
      <c r="V99" s="288">
        <f t="shared" si="109"/>
        <v>18967</v>
      </c>
      <c r="W99" s="288">
        <f t="shared" si="109"/>
        <v>8890</v>
      </c>
      <c r="X99" s="240">
        <f t="shared" si="109"/>
        <v>213684</v>
      </c>
      <c r="Y99" s="288">
        <f t="shared" si="109"/>
        <v>36410</v>
      </c>
      <c r="Z99" s="288">
        <f t="shared" si="109"/>
        <v>55573</v>
      </c>
      <c r="AA99" s="288">
        <f t="shared" si="109"/>
        <v>76422</v>
      </c>
      <c r="AB99" s="288">
        <f t="shared" si="109"/>
        <v>45279</v>
      </c>
      <c r="AC99" s="240">
        <f t="shared" si="109"/>
        <v>157370</v>
      </c>
      <c r="AD99" s="288">
        <f t="shared" si="109"/>
        <v>15575</v>
      </c>
      <c r="AE99" s="288">
        <f t="shared" si="109"/>
        <v>26994</v>
      </c>
      <c r="AF99" s="288">
        <f t="shared" si="109"/>
        <v>11455</v>
      </c>
      <c r="AG99" s="288">
        <f t="shared" si="109"/>
        <v>39658</v>
      </c>
      <c r="AH99" s="288">
        <f t="shared" si="109"/>
        <v>19126</v>
      </c>
      <c r="AI99" s="288">
        <f t="shared" si="109"/>
        <v>44562</v>
      </c>
      <c r="AJ99" s="240">
        <f t="shared" si="109"/>
        <v>17961</v>
      </c>
      <c r="AK99" s="288">
        <f t="shared" si="109"/>
        <v>7483</v>
      </c>
      <c r="AL99" s="288">
        <f t="shared" si="109"/>
        <v>10478</v>
      </c>
      <c r="AM99" s="240">
        <f t="shared" si="109"/>
        <v>335001</v>
      </c>
      <c r="AN99" s="288">
        <f t="shared" si="109"/>
        <v>15776</v>
      </c>
      <c r="AO99" s="288">
        <f t="shared" si="109"/>
        <v>19971</v>
      </c>
      <c r="AP99" s="288">
        <f t="shared" si="109"/>
        <v>36560</v>
      </c>
      <c r="AQ99" s="288">
        <f t="shared" si="109"/>
        <v>9055</v>
      </c>
      <c r="AR99" s="288">
        <f t="shared" si="109"/>
        <v>47842</v>
      </c>
      <c r="AS99" s="288">
        <f t="shared" si="109"/>
        <v>10385</v>
      </c>
      <c r="AT99" s="288">
        <f t="shared" si="109"/>
        <v>59501</v>
      </c>
      <c r="AU99" s="288">
        <f t="shared" si="109"/>
        <v>70507</v>
      </c>
      <c r="AV99" s="288">
        <f t="shared" si="109"/>
        <v>44540</v>
      </c>
      <c r="AW99" s="288">
        <f t="shared" si="109"/>
        <v>20864</v>
      </c>
      <c r="AX99" s="240">
        <f t="shared" si="109"/>
        <v>398945</v>
      </c>
      <c r="AY99" s="288">
        <f t="shared" si="109"/>
        <v>33164</v>
      </c>
      <c r="AZ99" s="288">
        <f t="shared" si="109"/>
        <v>179478</v>
      </c>
      <c r="BA99" s="288">
        <f t="shared" si="109"/>
        <v>53856</v>
      </c>
      <c r="BB99" s="288">
        <f t="shared" si="109"/>
        <v>94643</v>
      </c>
      <c r="BC99" s="288">
        <f t="shared" si="109"/>
        <v>37804</v>
      </c>
      <c r="BD99" s="240">
        <f t="shared" si="109"/>
        <v>784533</v>
      </c>
      <c r="BE99" s="288">
        <f t="shared" si="109"/>
        <v>108746</v>
      </c>
      <c r="BF99" s="288">
        <f t="shared" si="109"/>
        <v>98272</v>
      </c>
      <c r="BG99" s="288">
        <f t="shared" si="109"/>
        <v>98838</v>
      </c>
      <c r="BH99" s="288">
        <f t="shared" si="109"/>
        <v>87952</v>
      </c>
      <c r="BI99" s="288">
        <f t="shared" si="109"/>
        <v>99017</v>
      </c>
      <c r="BJ99" s="288">
        <f t="shared" si="109"/>
        <v>113953</v>
      </c>
      <c r="BK99" s="288">
        <f t="shared" si="109"/>
        <v>89957</v>
      </c>
      <c r="BL99" s="288">
        <f t="shared" si="109"/>
        <v>87798</v>
      </c>
      <c r="BM99" s="240">
        <f t="shared" si="109"/>
        <v>206018</v>
      </c>
      <c r="BN99" s="288">
        <f t="shared" si="109"/>
        <v>44915</v>
      </c>
      <c r="BO99" s="288">
        <f t="shared" ref="BO99:DO99" si="110">BO49+BO74</f>
        <v>37314</v>
      </c>
      <c r="BP99" s="288">
        <f t="shared" si="110"/>
        <v>27878</v>
      </c>
      <c r="BQ99" s="288">
        <f t="shared" si="110"/>
        <v>15729</v>
      </c>
      <c r="BR99" s="288">
        <f t="shared" si="110"/>
        <v>80182</v>
      </c>
      <c r="BS99" s="240">
        <f t="shared" si="110"/>
        <v>351845</v>
      </c>
      <c r="BT99" s="288">
        <f t="shared" si="110"/>
        <v>18879</v>
      </c>
      <c r="BU99" s="288">
        <f t="shared" si="110"/>
        <v>36115</v>
      </c>
      <c r="BV99" s="288">
        <f t="shared" si="110"/>
        <v>13410</v>
      </c>
      <c r="BW99" s="288">
        <f t="shared" si="110"/>
        <v>5634</v>
      </c>
      <c r="BX99" s="288">
        <f t="shared" si="110"/>
        <v>21024</v>
      </c>
      <c r="BY99" s="288">
        <f t="shared" si="110"/>
        <v>102791</v>
      </c>
      <c r="BZ99" s="288">
        <f t="shared" si="110"/>
        <v>22691</v>
      </c>
      <c r="CA99" s="288">
        <f t="shared" si="110"/>
        <v>18455</v>
      </c>
      <c r="CB99" s="288">
        <f t="shared" si="110"/>
        <v>38588</v>
      </c>
      <c r="CC99" s="288">
        <f t="shared" si="110"/>
        <v>22624</v>
      </c>
      <c r="CD99" s="288">
        <f t="shared" si="110"/>
        <v>29680</v>
      </c>
      <c r="CE99" s="288">
        <f t="shared" si="110"/>
        <v>21954</v>
      </c>
      <c r="CF99" s="240">
        <f t="shared" si="110"/>
        <v>358526</v>
      </c>
      <c r="CG99" s="288">
        <f t="shared" si="110"/>
        <v>8150</v>
      </c>
      <c r="CH99" s="288">
        <f t="shared" si="110"/>
        <v>21007</v>
      </c>
      <c r="CI99" s="288">
        <f t="shared" si="110"/>
        <v>15138</v>
      </c>
      <c r="CJ99" s="288">
        <f t="shared" si="110"/>
        <v>44818</v>
      </c>
      <c r="CK99" s="288">
        <f t="shared" si="110"/>
        <v>92096</v>
      </c>
      <c r="CL99" s="288">
        <f t="shared" si="110"/>
        <v>10062</v>
      </c>
      <c r="CM99" s="288">
        <f t="shared" si="110"/>
        <v>75258</v>
      </c>
      <c r="CN99" s="288">
        <f t="shared" si="110"/>
        <v>8399</v>
      </c>
      <c r="CO99" s="288">
        <f t="shared" si="110"/>
        <v>4320</v>
      </c>
      <c r="CP99" s="288">
        <f t="shared" si="110"/>
        <v>12982</v>
      </c>
      <c r="CQ99" s="288">
        <f t="shared" si="110"/>
        <v>26948</v>
      </c>
      <c r="CR99" s="288">
        <f t="shared" si="110"/>
        <v>22914</v>
      </c>
      <c r="CS99" s="288">
        <f t="shared" si="110"/>
        <v>16434</v>
      </c>
      <c r="CT99" s="240">
        <f t="shared" si="110"/>
        <v>253155</v>
      </c>
      <c r="CU99" s="288">
        <f t="shared" si="110"/>
        <v>96534</v>
      </c>
      <c r="CV99" s="288">
        <f t="shared" si="110"/>
        <v>58164</v>
      </c>
      <c r="CW99" s="288">
        <f t="shared" si="110"/>
        <v>20176</v>
      </c>
      <c r="CX99" s="288">
        <f t="shared" si="110"/>
        <v>36643</v>
      </c>
      <c r="CY99" s="288">
        <f t="shared" si="110"/>
        <v>41638</v>
      </c>
      <c r="CZ99" s="240">
        <f t="shared" si="110"/>
        <v>292020</v>
      </c>
      <c r="DA99" s="288">
        <f t="shared" si="110"/>
        <v>8747</v>
      </c>
      <c r="DB99" s="288">
        <f t="shared" si="110"/>
        <v>7689</v>
      </c>
      <c r="DC99" s="288">
        <f t="shared" si="110"/>
        <v>60820</v>
      </c>
      <c r="DD99" s="288">
        <f t="shared" si="110"/>
        <v>123336</v>
      </c>
      <c r="DE99" s="288">
        <f t="shared" si="110"/>
        <v>58038</v>
      </c>
      <c r="DF99" s="288">
        <f t="shared" si="110"/>
        <v>33390</v>
      </c>
      <c r="DG99" s="240">
        <f t="shared" si="110"/>
        <v>4048737</v>
      </c>
      <c r="DH99" s="240">
        <f t="shared" si="110"/>
        <v>73319</v>
      </c>
      <c r="DI99" s="288">
        <f t="shared" si="110"/>
        <v>24704</v>
      </c>
      <c r="DJ99" s="288">
        <f t="shared" si="110"/>
        <v>20845</v>
      </c>
      <c r="DK99" s="288">
        <f t="shared" si="110"/>
        <v>27770</v>
      </c>
      <c r="DL99" s="243">
        <f t="shared" si="110"/>
        <v>95496</v>
      </c>
      <c r="DM99" s="288">
        <f t="shared" si="110"/>
        <v>65591</v>
      </c>
      <c r="DN99" s="288">
        <f t="shared" si="110"/>
        <v>29905</v>
      </c>
      <c r="DO99" s="240">
        <f t="shared" si="110"/>
        <v>4217552</v>
      </c>
    </row>
    <row r="100" spans="1:134" s="4" customFormat="1" ht="16.5" customHeight="1" x14ac:dyDescent="0.15">
      <c r="A100" s="55" t="s">
        <v>41</v>
      </c>
      <c r="B100" s="240">
        <f t="shared" si="106"/>
        <v>477748</v>
      </c>
      <c r="C100" s="288">
        <f t="shared" ref="C100:BN100" si="111">C50+C75</f>
        <v>33450</v>
      </c>
      <c r="D100" s="288">
        <f t="shared" si="111"/>
        <v>16455</v>
      </c>
      <c r="E100" s="288">
        <f t="shared" si="111"/>
        <v>14432</v>
      </c>
      <c r="F100" s="288">
        <f t="shared" si="111"/>
        <v>6108</v>
      </c>
      <c r="G100" s="288">
        <f t="shared" si="111"/>
        <v>25848</v>
      </c>
      <c r="H100" s="288">
        <f t="shared" si="111"/>
        <v>80568</v>
      </c>
      <c r="I100" s="288">
        <f t="shared" si="111"/>
        <v>44775</v>
      </c>
      <c r="J100" s="288">
        <f t="shared" si="111"/>
        <v>10625</v>
      </c>
      <c r="K100" s="288">
        <f t="shared" si="111"/>
        <v>41730</v>
      </c>
      <c r="L100" s="288">
        <f t="shared" si="111"/>
        <v>137491</v>
      </c>
      <c r="M100" s="288">
        <f t="shared" si="111"/>
        <v>23700</v>
      </c>
      <c r="N100" s="288">
        <f t="shared" si="111"/>
        <v>42566</v>
      </c>
      <c r="O100" s="240">
        <f t="shared" si="111"/>
        <v>151137</v>
      </c>
      <c r="P100" s="288">
        <f t="shared" si="111"/>
        <v>36559</v>
      </c>
      <c r="Q100" s="288">
        <f t="shared" si="111"/>
        <v>33577</v>
      </c>
      <c r="R100" s="288">
        <f t="shared" si="111"/>
        <v>12366</v>
      </c>
      <c r="S100" s="288">
        <f t="shared" si="111"/>
        <v>9092</v>
      </c>
      <c r="T100" s="288">
        <f t="shared" si="111"/>
        <v>11134</v>
      </c>
      <c r="U100" s="288">
        <f t="shared" si="111"/>
        <v>25215</v>
      </c>
      <c r="V100" s="288">
        <f t="shared" si="111"/>
        <v>14902</v>
      </c>
      <c r="W100" s="288">
        <f t="shared" si="111"/>
        <v>8292</v>
      </c>
      <c r="X100" s="240">
        <f t="shared" si="111"/>
        <v>191068</v>
      </c>
      <c r="Y100" s="288">
        <f t="shared" si="111"/>
        <v>28078</v>
      </c>
      <c r="Z100" s="288">
        <f t="shared" si="111"/>
        <v>51568</v>
      </c>
      <c r="AA100" s="288">
        <f t="shared" si="111"/>
        <v>74721</v>
      </c>
      <c r="AB100" s="288">
        <f t="shared" si="111"/>
        <v>36701</v>
      </c>
      <c r="AC100" s="240">
        <f t="shared" si="111"/>
        <v>135347</v>
      </c>
      <c r="AD100" s="288">
        <f t="shared" si="111"/>
        <v>13980</v>
      </c>
      <c r="AE100" s="288">
        <f t="shared" si="111"/>
        <v>21172</v>
      </c>
      <c r="AF100" s="288">
        <f t="shared" si="111"/>
        <v>10009</v>
      </c>
      <c r="AG100" s="288">
        <f t="shared" si="111"/>
        <v>37132</v>
      </c>
      <c r="AH100" s="288">
        <f t="shared" si="111"/>
        <v>14800</v>
      </c>
      <c r="AI100" s="288">
        <f t="shared" si="111"/>
        <v>38254</v>
      </c>
      <c r="AJ100" s="240">
        <f t="shared" si="111"/>
        <v>16034</v>
      </c>
      <c r="AK100" s="288">
        <f t="shared" si="111"/>
        <v>6339</v>
      </c>
      <c r="AL100" s="288">
        <f t="shared" si="111"/>
        <v>9695</v>
      </c>
      <c r="AM100" s="240">
        <f t="shared" si="111"/>
        <v>325614</v>
      </c>
      <c r="AN100" s="288">
        <f t="shared" si="111"/>
        <v>13495</v>
      </c>
      <c r="AO100" s="288">
        <f t="shared" si="111"/>
        <v>18082</v>
      </c>
      <c r="AP100" s="288">
        <f t="shared" si="111"/>
        <v>36327</v>
      </c>
      <c r="AQ100" s="288">
        <f t="shared" si="111"/>
        <v>7964</v>
      </c>
      <c r="AR100" s="288">
        <f t="shared" si="111"/>
        <v>51111</v>
      </c>
      <c r="AS100" s="288">
        <f t="shared" si="111"/>
        <v>9071</v>
      </c>
      <c r="AT100" s="288">
        <f t="shared" si="111"/>
        <v>56042</v>
      </c>
      <c r="AU100" s="288">
        <f t="shared" si="111"/>
        <v>74730</v>
      </c>
      <c r="AV100" s="288">
        <f t="shared" si="111"/>
        <v>41103</v>
      </c>
      <c r="AW100" s="288">
        <f t="shared" si="111"/>
        <v>17689</v>
      </c>
      <c r="AX100" s="240">
        <f t="shared" si="111"/>
        <v>372518</v>
      </c>
      <c r="AY100" s="288">
        <f t="shared" si="111"/>
        <v>28243</v>
      </c>
      <c r="AZ100" s="288">
        <f t="shared" si="111"/>
        <v>176117</v>
      </c>
      <c r="BA100" s="288">
        <f t="shared" si="111"/>
        <v>46095</v>
      </c>
      <c r="BB100" s="288">
        <f t="shared" si="111"/>
        <v>84805</v>
      </c>
      <c r="BC100" s="288">
        <f t="shared" si="111"/>
        <v>37258</v>
      </c>
      <c r="BD100" s="240">
        <f t="shared" si="111"/>
        <v>794294</v>
      </c>
      <c r="BE100" s="288">
        <f t="shared" si="111"/>
        <v>152290</v>
      </c>
      <c r="BF100" s="288">
        <f t="shared" si="111"/>
        <v>88824</v>
      </c>
      <c r="BG100" s="288">
        <f t="shared" si="111"/>
        <v>84727</v>
      </c>
      <c r="BH100" s="288">
        <f t="shared" si="111"/>
        <v>83630</v>
      </c>
      <c r="BI100" s="288">
        <f t="shared" si="111"/>
        <v>101695</v>
      </c>
      <c r="BJ100" s="288">
        <f t="shared" si="111"/>
        <v>108849</v>
      </c>
      <c r="BK100" s="288">
        <f t="shared" si="111"/>
        <v>93779</v>
      </c>
      <c r="BL100" s="288">
        <f t="shared" si="111"/>
        <v>80500</v>
      </c>
      <c r="BM100" s="240">
        <f t="shared" si="111"/>
        <v>186684</v>
      </c>
      <c r="BN100" s="288">
        <f t="shared" si="111"/>
        <v>43484</v>
      </c>
      <c r="BO100" s="288">
        <f t="shared" ref="BO100:DO100" si="112">BO50+BO75</f>
        <v>29511</v>
      </c>
      <c r="BP100" s="288">
        <f t="shared" si="112"/>
        <v>22686</v>
      </c>
      <c r="BQ100" s="288">
        <f t="shared" si="112"/>
        <v>13553</v>
      </c>
      <c r="BR100" s="288">
        <f t="shared" si="112"/>
        <v>77450</v>
      </c>
      <c r="BS100" s="240">
        <f t="shared" si="112"/>
        <v>328883</v>
      </c>
      <c r="BT100" s="288">
        <f t="shared" si="112"/>
        <v>17285</v>
      </c>
      <c r="BU100" s="288">
        <f t="shared" si="112"/>
        <v>30792</v>
      </c>
      <c r="BV100" s="288">
        <f t="shared" si="112"/>
        <v>11762</v>
      </c>
      <c r="BW100" s="288">
        <f t="shared" si="112"/>
        <v>4593</v>
      </c>
      <c r="BX100" s="288">
        <f t="shared" si="112"/>
        <v>17455</v>
      </c>
      <c r="BY100" s="288">
        <f t="shared" si="112"/>
        <v>108221</v>
      </c>
      <c r="BZ100" s="288">
        <f t="shared" si="112"/>
        <v>18102</v>
      </c>
      <c r="CA100" s="288">
        <f t="shared" si="112"/>
        <v>15907</v>
      </c>
      <c r="CB100" s="288">
        <f t="shared" si="112"/>
        <v>34084</v>
      </c>
      <c r="CC100" s="288">
        <f t="shared" si="112"/>
        <v>18172</v>
      </c>
      <c r="CD100" s="288">
        <f t="shared" si="112"/>
        <v>30441</v>
      </c>
      <c r="CE100" s="288">
        <f t="shared" si="112"/>
        <v>22069</v>
      </c>
      <c r="CF100" s="240">
        <f t="shared" si="112"/>
        <v>345388</v>
      </c>
      <c r="CG100" s="288">
        <f t="shared" si="112"/>
        <v>6656</v>
      </c>
      <c r="CH100" s="288">
        <f t="shared" si="112"/>
        <v>17594</v>
      </c>
      <c r="CI100" s="288">
        <f t="shared" si="112"/>
        <v>13147</v>
      </c>
      <c r="CJ100" s="288">
        <f t="shared" si="112"/>
        <v>38649</v>
      </c>
      <c r="CK100" s="288">
        <f t="shared" si="112"/>
        <v>105153</v>
      </c>
      <c r="CL100" s="288">
        <f t="shared" si="112"/>
        <v>8007</v>
      </c>
      <c r="CM100" s="288">
        <f t="shared" si="112"/>
        <v>78608</v>
      </c>
      <c r="CN100" s="288">
        <f t="shared" si="112"/>
        <v>6673</v>
      </c>
      <c r="CO100" s="288">
        <f t="shared" si="112"/>
        <v>3687</v>
      </c>
      <c r="CP100" s="288">
        <f t="shared" si="112"/>
        <v>11887</v>
      </c>
      <c r="CQ100" s="288">
        <f t="shared" si="112"/>
        <v>23515</v>
      </c>
      <c r="CR100" s="288">
        <f t="shared" si="112"/>
        <v>19183</v>
      </c>
      <c r="CS100" s="288">
        <f t="shared" si="112"/>
        <v>12629</v>
      </c>
      <c r="CT100" s="240">
        <f t="shared" si="112"/>
        <v>224348</v>
      </c>
      <c r="CU100" s="288">
        <f t="shared" si="112"/>
        <v>90505</v>
      </c>
      <c r="CV100" s="288">
        <f t="shared" si="112"/>
        <v>53768</v>
      </c>
      <c r="CW100" s="288">
        <f t="shared" si="112"/>
        <v>16260</v>
      </c>
      <c r="CX100" s="288">
        <f t="shared" si="112"/>
        <v>31946</v>
      </c>
      <c r="CY100" s="288">
        <f t="shared" si="112"/>
        <v>31869</v>
      </c>
      <c r="CZ100" s="240">
        <f t="shared" si="112"/>
        <v>270870</v>
      </c>
      <c r="DA100" s="288">
        <f t="shared" si="112"/>
        <v>7163</v>
      </c>
      <c r="DB100" s="288">
        <f t="shared" si="112"/>
        <v>5702</v>
      </c>
      <c r="DC100" s="288">
        <f t="shared" si="112"/>
        <v>55278</v>
      </c>
      <c r="DD100" s="288">
        <f t="shared" si="112"/>
        <v>122004</v>
      </c>
      <c r="DE100" s="288">
        <f t="shared" si="112"/>
        <v>52610</v>
      </c>
      <c r="DF100" s="288">
        <f t="shared" si="112"/>
        <v>28113</v>
      </c>
      <c r="DG100" s="240">
        <f t="shared" si="112"/>
        <v>3819933</v>
      </c>
      <c r="DH100" s="240">
        <f t="shared" si="112"/>
        <v>59474</v>
      </c>
      <c r="DI100" s="288">
        <f t="shared" si="112"/>
        <v>19642</v>
      </c>
      <c r="DJ100" s="288">
        <f t="shared" si="112"/>
        <v>17446</v>
      </c>
      <c r="DK100" s="288">
        <f t="shared" si="112"/>
        <v>22386</v>
      </c>
      <c r="DL100" s="243">
        <f t="shared" si="112"/>
        <v>72134</v>
      </c>
      <c r="DM100" s="288">
        <f t="shared" si="112"/>
        <v>52829</v>
      </c>
      <c r="DN100" s="288">
        <f t="shared" si="112"/>
        <v>19305</v>
      </c>
      <c r="DO100" s="240">
        <f t="shared" si="112"/>
        <v>3951541</v>
      </c>
    </row>
    <row r="101" spans="1:134" s="4" customFormat="1" ht="16.5" customHeight="1" x14ac:dyDescent="0.15">
      <c r="A101" s="55" t="s">
        <v>42</v>
      </c>
      <c r="B101" s="240">
        <f t="shared" si="106"/>
        <v>3025141</v>
      </c>
      <c r="C101" s="288">
        <f t="shared" ref="C101:BN101" si="113">C51+C76</f>
        <v>252853</v>
      </c>
      <c r="D101" s="288">
        <f t="shared" si="113"/>
        <v>106135</v>
      </c>
      <c r="E101" s="288">
        <f t="shared" si="113"/>
        <v>110978</v>
      </c>
      <c r="F101" s="288">
        <f t="shared" si="113"/>
        <v>46167</v>
      </c>
      <c r="G101" s="288">
        <f t="shared" si="113"/>
        <v>184822</v>
      </c>
      <c r="H101" s="288">
        <f t="shared" si="113"/>
        <v>476681</v>
      </c>
      <c r="I101" s="288">
        <f t="shared" si="113"/>
        <v>266773</v>
      </c>
      <c r="J101" s="288">
        <f t="shared" si="113"/>
        <v>76661</v>
      </c>
      <c r="K101" s="288">
        <f t="shared" si="113"/>
        <v>243700</v>
      </c>
      <c r="L101" s="288">
        <f t="shared" si="113"/>
        <v>754201</v>
      </c>
      <c r="M101" s="288">
        <f t="shared" si="113"/>
        <v>162263</v>
      </c>
      <c r="N101" s="288">
        <f t="shared" si="113"/>
        <v>343907</v>
      </c>
      <c r="O101" s="240">
        <f t="shared" si="113"/>
        <v>965422</v>
      </c>
      <c r="P101" s="288">
        <f t="shared" si="113"/>
        <v>193684</v>
      </c>
      <c r="Q101" s="288">
        <f t="shared" si="113"/>
        <v>201200</v>
      </c>
      <c r="R101" s="288">
        <f t="shared" si="113"/>
        <v>88172</v>
      </c>
      <c r="S101" s="288">
        <f t="shared" si="113"/>
        <v>61055</v>
      </c>
      <c r="T101" s="288">
        <f t="shared" si="113"/>
        <v>79655</v>
      </c>
      <c r="U101" s="288">
        <f t="shared" si="113"/>
        <v>179620</v>
      </c>
      <c r="V101" s="288">
        <f t="shared" si="113"/>
        <v>111640</v>
      </c>
      <c r="W101" s="288">
        <f t="shared" si="113"/>
        <v>50396</v>
      </c>
      <c r="X101" s="240">
        <f t="shared" si="113"/>
        <v>1187662</v>
      </c>
      <c r="Y101" s="288">
        <f t="shared" si="113"/>
        <v>194137</v>
      </c>
      <c r="Z101" s="288">
        <f t="shared" si="113"/>
        <v>317144</v>
      </c>
      <c r="AA101" s="288">
        <f t="shared" si="113"/>
        <v>419837</v>
      </c>
      <c r="AB101" s="288">
        <f t="shared" si="113"/>
        <v>256544</v>
      </c>
      <c r="AC101" s="240">
        <f t="shared" si="113"/>
        <v>894681</v>
      </c>
      <c r="AD101" s="288">
        <f t="shared" si="113"/>
        <v>98864</v>
      </c>
      <c r="AE101" s="288">
        <f t="shared" si="113"/>
        <v>152480</v>
      </c>
      <c r="AF101" s="288">
        <f t="shared" si="113"/>
        <v>68238</v>
      </c>
      <c r="AG101" s="288">
        <f t="shared" si="113"/>
        <v>218409</v>
      </c>
      <c r="AH101" s="288">
        <f t="shared" si="113"/>
        <v>108888</v>
      </c>
      <c r="AI101" s="288">
        <f t="shared" si="113"/>
        <v>247802</v>
      </c>
      <c r="AJ101" s="240">
        <f t="shared" si="113"/>
        <v>129999</v>
      </c>
      <c r="AK101" s="288">
        <f t="shared" si="113"/>
        <v>60325</v>
      </c>
      <c r="AL101" s="288">
        <f t="shared" si="113"/>
        <v>69674</v>
      </c>
      <c r="AM101" s="240">
        <f t="shared" si="113"/>
        <v>2031310</v>
      </c>
      <c r="AN101" s="288">
        <f t="shared" si="113"/>
        <v>92328</v>
      </c>
      <c r="AO101" s="288">
        <f t="shared" si="113"/>
        <v>109256</v>
      </c>
      <c r="AP101" s="288">
        <f t="shared" si="113"/>
        <v>206567</v>
      </c>
      <c r="AQ101" s="288">
        <f t="shared" si="113"/>
        <v>55930</v>
      </c>
      <c r="AR101" s="288">
        <f t="shared" si="113"/>
        <v>271166</v>
      </c>
      <c r="AS101" s="288">
        <f t="shared" si="113"/>
        <v>61085</v>
      </c>
      <c r="AT101" s="288">
        <f t="shared" si="113"/>
        <v>390295</v>
      </c>
      <c r="AU101" s="288">
        <f t="shared" si="113"/>
        <v>440024</v>
      </c>
      <c r="AV101" s="288">
        <f t="shared" si="113"/>
        <v>284505</v>
      </c>
      <c r="AW101" s="288">
        <f t="shared" si="113"/>
        <v>120154</v>
      </c>
      <c r="AX101" s="240">
        <f t="shared" si="113"/>
        <v>2209255</v>
      </c>
      <c r="AY101" s="288">
        <f t="shared" si="113"/>
        <v>183004</v>
      </c>
      <c r="AZ101" s="288">
        <f t="shared" si="113"/>
        <v>978613</v>
      </c>
      <c r="BA101" s="288">
        <f t="shared" si="113"/>
        <v>314629</v>
      </c>
      <c r="BB101" s="288">
        <f t="shared" si="113"/>
        <v>528195</v>
      </c>
      <c r="BC101" s="288">
        <f t="shared" si="113"/>
        <v>204814</v>
      </c>
      <c r="BD101" s="240">
        <f t="shared" si="113"/>
        <v>5078424</v>
      </c>
      <c r="BE101" s="288">
        <f t="shared" si="113"/>
        <v>966818</v>
      </c>
      <c r="BF101" s="288">
        <f t="shared" si="113"/>
        <v>563061</v>
      </c>
      <c r="BG101" s="288">
        <f t="shared" si="113"/>
        <v>560590</v>
      </c>
      <c r="BH101" s="288">
        <f t="shared" si="113"/>
        <v>513355</v>
      </c>
      <c r="BI101" s="288">
        <f t="shared" si="113"/>
        <v>690894</v>
      </c>
      <c r="BJ101" s="288">
        <f t="shared" si="113"/>
        <v>696753</v>
      </c>
      <c r="BK101" s="288">
        <f t="shared" si="113"/>
        <v>585981</v>
      </c>
      <c r="BL101" s="288">
        <f t="shared" si="113"/>
        <v>500972</v>
      </c>
      <c r="BM101" s="240">
        <f t="shared" si="113"/>
        <v>1162198</v>
      </c>
      <c r="BN101" s="288">
        <f t="shared" si="113"/>
        <v>244344</v>
      </c>
      <c r="BO101" s="288">
        <f t="shared" ref="BO101:DO101" si="114">BO51+BO76</f>
        <v>214810</v>
      </c>
      <c r="BP101" s="288">
        <f t="shared" si="114"/>
        <v>163486</v>
      </c>
      <c r="BQ101" s="288">
        <f t="shared" si="114"/>
        <v>87719</v>
      </c>
      <c r="BR101" s="288">
        <f t="shared" si="114"/>
        <v>451839</v>
      </c>
      <c r="BS101" s="240">
        <f t="shared" si="114"/>
        <v>2126224</v>
      </c>
      <c r="BT101" s="288">
        <f t="shared" si="114"/>
        <v>118262</v>
      </c>
      <c r="BU101" s="288">
        <f t="shared" si="114"/>
        <v>214792</v>
      </c>
      <c r="BV101" s="288">
        <f t="shared" si="114"/>
        <v>77233</v>
      </c>
      <c r="BW101" s="288">
        <f t="shared" si="114"/>
        <v>34682</v>
      </c>
      <c r="BX101" s="288">
        <f t="shared" si="114"/>
        <v>128820</v>
      </c>
      <c r="BY101" s="288">
        <f t="shared" si="114"/>
        <v>651064</v>
      </c>
      <c r="BZ101" s="288">
        <f t="shared" si="114"/>
        <v>144533</v>
      </c>
      <c r="CA101" s="288">
        <f t="shared" si="114"/>
        <v>107461</v>
      </c>
      <c r="CB101" s="288">
        <f t="shared" si="114"/>
        <v>244040</v>
      </c>
      <c r="CC101" s="288">
        <f t="shared" si="114"/>
        <v>127888</v>
      </c>
      <c r="CD101" s="288">
        <f t="shared" si="114"/>
        <v>152747</v>
      </c>
      <c r="CE101" s="288">
        <f t="shared" si="114"/>
        <v>124702</v>
      </c>
      <c r="CF101" s="240">
        <f t="shared" si="114"/>
        <v>2154635</v>
      </c>
      <c r="CG101" s="288">
        <f t="shared" si="114"/>
        <v>51239</v>
      </c>
      <c r="CH101" s="288">
        <f t="shared" si="114"/>
        <v>125414</v>
      </c>
      <c r="CI101" s="288">
        <f t="shared" si="114"/>
        <v>91417</v>
      </c>
      <c r="CJ101" s="288">
        <f t="shared" si="114"/>
        <v>258648</v>
      </c>
      <c r="CK101" s="288">
        <f t="shared" si="114"/>
        <v>583734</v>
      </c>
      <c r="CL101" s="288">
        <f t="shared" si="114"/>
        <v>61612</v>
      </c>
      <c r="CM101" s="288">
        <f t="shared" si="114"/>
        <v>441975</v>
      </c>
      <c r="CN101" s="288">
        <f t="shared" si="114"/>
        <v>54059</v>
      </c>
      <c r="CO101" s="288">
        <f t="shared" si="114"/>
        <v>25735</v>
      </c>
      <c r="CP101" s="288">
        <f t="shared" si="114"/>
        <v>75335</v>
      </c>
      <c r="CQ101" s="288">
        <f t="shared" si="114"/>
        <v>161103</v>
      </c>
      <c r="CR101" s="288">
        <f t="shared" si="114"/>
        <v>131804</v>
      </c>
      <c r="CS101" s="288">
        <f t="shared" si="114"/>
        <v>92560</v>
      </c>
      <c r="CT101" s="240">
        <f t="shared" si="114"/>
        <v>1388001</v>
      </c>
      <c r="CU101" s="288">
        <f t="shared" si="114"/>
        <v>565490</v>
      </c>
      <c r="CV101" s="288">
        <f t="shared" si="114"/>
        <v>290536</v>
      </c>
      <c r="CW101" s="288">
        <f t="shared" si="114"/>
        <v>104772</v>
      </c>
      <c r="CX101" s="288">
        <f t="shared" si="114"/>
        <v>192505</v>
      </c>
      <c r="CY101" s="288">
        <f t="shared" si="114"/>
        <v>234698</v>
      </c>
      <c r="CZ101" s="240">
        <f t="shared" si="114"/>
        <v>1823904</v>
      </c>
      <c r="DA101" s="288">
        <f t="shared" si="114"/>
        <v>54222</v>
      </c>
      <c r="DB101" s="288">
        <f t="shared" si="114"/>
        <v>47970</v>
      </c>
      <c r="DC101" s="288">
        <f t="shared" si="114"/>
        <v>393101</v>
      </c>
      <c r="DD101" s="288">
        <f t="shared" si="114"/>
        <v>760592</v>
      </c>
      <c r="DE101" s="288">
        <f t="shared" si="114"/>
        <v>371658</v>
      </c>
      <c r="DF101" s="288">
        <f t="shared" si="114"/>
        <v>196361</v>
      </c>
      <c r="DG101" s="240">
        <f t="shared" si="114"/>
        <v>24176856</v>
      </c>
      <c r="DH101" s="240">
        <f t="shared" si="114"/>
        <v>351697</v>
      </c>
      <c r="DI101" s="288">
        <f t="shared" si="114"/>
        <v>125795</v>
      </c>
      <c r="DJ101" s="288">
        <f t="shared" si="114"/>
        <v>116069</v>
      </c>
      <c r="DK101" s="288">
        <f t="shared" si="114"/>
        <v>109833</v>
      </c>
      <c r="DL101" s="243">
        <f t="shared" si="114"/>
        <v>424545</v>
      </c>
      <c r="DM101" s="288">
        <f t="shared" si="114"/>
        <v>325395</v>
      </c>
      <c r="DN101" s="288">
        <f t="shared" si="114"/>
        <v>99150</v>
      </c>
      <c r="DO101" s="240">
        <f t="shared" si="114"/>
        <v>24953098</v>
      </c>
    </row>
    <row r="102" spans="1:134" s="4" customFormat="1" ht="16.5" customHeight="1" x14ac:dyDescent="0.15">
      <c r="A102" s="55" t="s">
        <v>43</v>
      </c>
      <c r="B102" s="240">
        <f t="shared" si="106"/>
        <v>526275</v>
      </c>
      <c r="C102" s="288">
        <f t="shared" ref="C102:BN102" si="115">C52+C77</f>
        <v>44703</v>
      </c>
      <c r="D102" s="288">
        <f t="shared" si="115"/>
        <v>23028</v>
      </c>
      <c r="E102" s="288">
        <f t="shared" si="115"/>
        <v>23952</v>
      </c>
      <c r="F102" s="288">
        <f t="shared" si="115"/>
        <v>10769</v>
      </c>
      <c r="G102" s="288">
        <f t="shared" si="115"/>
        <v>35069</v>
      </c>
      <c r="H102" s="288">
        <f t="shared" si="115"/>
        <v>83854</v>
      </c>
      <c r="I102" s="288">
        <f t="shared" si="115"/>
        <v>48571</v>
      </c>
      <c r="J102" s="288">
        <f t="shared" si="115"/>
        <v>16108</v>
      </c>
      <c r="K102" s="288">
        <f t="shared" si="115"/>
        <v>43078</v>
      </c>
      <c r="L102" s="288">
        <f t="shared" si="115"/>
        <v>110032</v>
      </c>
      <c r="M102" s="288">
        <f t="shared" si="115"/>
        <v>30319</v>
      </c>
      <c r="N102" s="288">
        <f t="shared" si="115"/>
        <v>56792</v>
      </c>
      <c r="O102" s="240">
        <f t="shared" si="115"/>
        <v>187667</v>
      </c>
      <c r="P102" s="288">
        <f t="shared" si="115"/>
        <v>33987</v>
      </c>
      <c r="Q102" s="288">
        <f t="shared" si="115"/>
        <v>34128</v>
      </c>
      <c r="R102" s="288">
        <f t="shared" si="115"/>
        <v>18331</v>
      </c>
      <c r="S102" s="288">
        <f t="shared" si="115"/>
        <v>14065</v>
      </c>
      <c r="T102" s="288">
        <f t="shared" si="115"/>
        <v>16532</v>
      </c>
      <c r="U102" s="288">
        <f t="shared" si="115"/>
        <v>38811</v>
      </c>
      <c r="V102" s="288">
        <f t="shared" si="115"/>
        <v>22704</v>
      </c>
      <c r="W102" s="288">
        <f t="shared" si="115"/>
        <v>9109</v>
      </c>
      <c r="X102" s="240">
        <f t="shared" si="115"/>
        <v>224566</v>
      </c>
      <c r="Y102" s="288">
        <f t="shared" si="115"/>
        <v>40798</v>
      </c>
      <c r="Z102" s="288">
        <f t="shared" si="115"/>
        <v>62652</v>
      </c>
      <c r="AA102" s="288">
        <f t="shared" si="115"/>
        <v>68147</v>
      </c>
      <c r="AB102" s="288">
        <f t="shared" si="115"/>
        <v>52969</v>
      </c>
      <c r="AC102" s="240">
        <f t="shared" si="115"/>
        <v>170453</v>
      </c>
      <c r="AD102" s="288">
        <f t="shared" si="115"/>
        <v>20989</v>
      </c>
      <c r="AE102" s="288">
        <f t="shared" si="115"/>
        <v>28622</v>
      </c>
      <c r="AF102" s="288">
        <f t="shared" si="115"/>
        <v>15479</v>
      </c>
      <c r="AG102" s="288">
        <f t="shared" si="115"/>
        <v>39537</v>
      </c>
      <c r="AH102" s="288">
        <f t="shared" si="115"/>
        <v>22638</v>
      </c>
      <c r="AI102" s="288">
        <f t="shared" si="115"/>
        <v>43188</v>
      </c>
      <c r="AJ102" s="240">
        <f t="shared" si="115"/>
        <v>23505</v>
      </c>
      <c r="AK102" s="288">
        <f t="shared" si="115"/>
        <v>11186</v>
      </c>
      <c r="AL102" s="288">
        <f t="shared" si="115"/>
        <v>12319</v>
      </c>
      <c r="AM102" s="240">
        <f t="shared" si="115"/>
        <v>381371</v>
      </c>
      <c r="AN102" s="288">
        <f t="shared" si="115"/>
        <v>18979</v>
      </c>
      <c r="AO102" s="288">
        <f t="shared" si="115"/>
        <v>19974</v>
      </c>
      <c r="AP102" s="288">
        <f t="shared" si="115"/>
        <v>35701</v>
      </c>
      <c r="AQ102" s="288">
        <f t="shared" si="115"/>
        <v>12281</v>
      </c>
      <c r="AR102" s="288">
        <f t="shared" si="115"/>
        <v>46491</v>
      </c>
      <c r="AS102" s="288">
        <f t="shared" si="115"/>
        <v>12596</v>
      </c>
      <c r="AT102" s="288">
        <f t="shared" si="115"/>
        <v>74829</v>
      </c>
      <c r="AU102" s="288">
        <f t="shared" si="115"/>
        <v>79594</v>
      </c>
      <c r="AV102" s="288">
        <f t="shared" si="115"/>
        <v>54659</v>
      </c>
      <c r="AW102" s="288">
        <f t="shared" si="115"/>
        <v>26267</v>
      </c>
      <c r="AX102" s="240">
        <f t="shared" si="115"/>
        <v>380430</v>
      </c>
      <c r="AY102" s="288">
        <f t="shared" si="115"/>
        <v>35288</v>
      </c>
      <c r="AZ102" s="288">
        <f t="shared" si="115"/>
        <v>158813</v>
      </c>
      <c r="BA102" s="288">
        <f t="shared" si="115"/>
        <v>55395</v>
      </c>
      <c r="BB102" s="288">
        <f t="shared" si="115"/>
        <v>94564</v>
      </c>
      <c r="BC102" s="288">
        <f t="shared" si="115"/>
        <v>36370</v>
      </c>
      <c r="BD102" s="240">
        <f t="shared" si="115"/>
        <v>761003</v>
      </c>
      <c r="BE102" s="288">
        <f t="shared" si="115"/>
        <v>128910</v>
      </c>
      <c r="BF102" s="288">
        <f t="shared" si="115"/>
        <v>91785</v>
      </c>
      <c r="BG102" s="288">
        <f t="shared" si="115"/>
        <v>94836</v>
      </c>
      <c r="BH102" s="288">
        <f t="shared" si="115"/>
        <v>82257</v>
      </c>
      <c r="BI102" s="288">
        <f t="shared" si="115"/>
        <v>101949</v>
      </c>
      <c r="BJ102" s="288">
        <f t="shared" si="115"/>
        <v>95136</v>
      </c>
      <c r="BK102" s="288">
        <f t="shared" si="115"/>
        <v>88639</v>
      </c>
      <c r="BL102" s="288">
        <f t="shared" si="115"/>
        <v>77491</v>
      </c>
      <c r="BM102" s="240">
        <f t="shared" si="115"/>
        <v>217862</v>
      </c>
      <c r="BN102" s="288">
        <f t="shared" si="115"/>
        <v>44279</v>
      </c>
      <c r="BO102" s="288">
        <f t="shared" ref="BO102:DO102" si="116">BO52+BO77</f>
        <v>39859</v>
      </c>
      <c r="BP102" s="288">
        <f t="shared" si="116"/>
        <v>35086</v>
      </c>
      <c r="BQ102" s="288">
        <f t="shared" si="116"/>
        <v>19206</v>
      </c>
      <c r="BR102" s="288">
        <f t="shared" si="116"/>
        <v>79432</v>
      </c>
      <c r="BS102" s="240">
        <f t="shared" si="116"/>
        <v>410410</v>
      </c>
      <c r="BT102" s="288">
        <f t="shared" si="116"/>
        <v>25029</v>
      </c>
      <c r="BU102" s="288">
        <f t="shared" si="116"/>
        <v>44425</v>
      </c>
      <c r="BV102" s="288">
        <f t="shared" si="116"/>
        <v>16571</v>
      </c>
      <c r="BW102" s="288">
        <f t="shared" si="116"/>
        <v>8538</v>
      </c>
      <c r="BX102" s="288">
        <f t="shared" si="116"/>
        <v>30495</v>
      </c>
      <c r="BY102" s="288">
        <f t="shared" si="116"/>
        <v>104449</v>
      </c>
      <c r="BZ102" s="288">
        <f t="shared" si="116"/>
        <v>30429</v>
      </c>
      <c r="CA102" s="288">
        <f t="shared" si="116"/>
        <v>23349</v>
      </c>
      <c r="CB102" s="288">
        <f t="shared" si="116"/>
        <v>48707</v>
      </c>
      <c r="CC102" s="288">
        <f t="shared" si="116"/>
        <v>26173</v>
      </c>
      <c r="CD102" s="288">
        <f t="shared" si="116"/>
        <v>27462</v>
      </c>
      <c r="CE102" s="288">
        <f t="shared" si="116"/>
        <v>24783</v>
      </c>
      <c r="CF102" s="240">
        <f t="shared" si="116"/>
        <v>404029</v>
      </c>
      <c r="CG102" s="288">
        <f t="shared" si="116"/>
        <v>11058</v>
      </c>
      <c r="CH102" s="288">
        <f t="shared" si="116"/>
        <v>26836</v>
      </c>
      <c r="CI102" s="288">
        <f t="shared" si="116"/>
        <v>20049</v>
      </c>
      <c r="CJ102" s="288">
        <f t="shared" si="116"/>
        <v>52416</v>
      </c>
      <c r="CK102" s="288">
        <f t="shared" si="116"/>
        <v>89907</v>
      </c>
      <c r="CL102" s="288">
        <f t="shared" si="116"/>
        <v>14510</v>
      </c>
      <c r="CM102" s="288">
        <f t="shared" si="116"/>
        <v>75685</v>
      </c>
      <c r="CN102" s="288">
        <f t="shared" si="116"/>
        <v>12919</v>
      </c>
      <c r="CO102" s="288">
        <f t="shared" si="116"/>
        <v>5445</v>
      </c>
      <c r="CP102" s="288">
        <f t="shared" si="116"/>
        <v>16800</v>
      </c>
      <c r="CQ102" s="288">
        <f t="shared" si="116"/>
        <v>32932</v>
      </c>
      <c r="CR102" s="288">
        <f t="shared" si="116"/>
        <v>27554</v>
      </c>
      <c r="CS102" s="288">
        <f t="shared" si="116"/>
        <v>17918</v>
      </c>
      <c r="CT102" s="240">
        <f t="shared" si="116"/>
        <v>245153</v>
      </c>
      <c r="CU102" s="288">
        <f t="shared" si="116"/>
        <v>89684</v>
      </c>
      <c r="CV102" s="288">
        <f t="shared" si="116"/>
        <v>51419</v>
      </c>
      <c r="CW102" s="288">
        <f t="shared" si="116"/>
        <v>20425</v>
      </c>
      <c r="CX102" s="288">
        <f t="shared" si="116"/>
        <v>37311</v>
      </c>
      <c r="CY102" s="288">
        <f t="shared" si="116"/>
        <v>46314</v>
      </c>
      <c r="CZ102" s="240">
        <f t="shared" si="116"/>
        <v>346469</v>
      </c>
      <c r="DA102" s="288">
        <f t="shared" si="116"/>
        <v>12295</v>
      </c>
      <c r="DB102" s="288">
        <f t="shared" si="116"/>
        <v>10350</v>
      </c>
      <c r="DC102" s="288">
        <f t="shared" si="116"/>
        <v>75345</v>
      </c>
      <c r="DD102" s="288">
        <f t="shared" si="116"/>
        <v>134335</v>
      </c>
      <c r="DE102" s="288">
        <f t="shared" si="116"/>
        <v>75422</v>
      </c>
      <c r="DF102" s="288">
        <f t="shared" si="116"/>
        <v>38722</v>
      </c>
      <c r="DG102" s="240">
        <f t="shared" si="116"/>
        <v>4279193</v>
      </c>
      <c r="DH102" s="240">
        <f t="shared" si="116"/>
        <v>75859</v>
      </c>
      <c r="DI102" s="288">
        <f t="shared" si="116"/>
        <v>31478</v>
      </c>
      <c r="DJ102" s="288">
        <f t="shared" si="116"/>
        <v>31549</v>
      </c>
      <c r="DK102" s="288">
        <f t="shared" si="116"/>
        <v>12832</v>
      </c>
      <c r="DL102" s="243">
        <f t="shared" si="116"/>
        <v>70751</v>
      </c>
      <c r="DM102" s="288">
        <f t="shared" si="116"/>
        <v>63680</v>
      </c>
      <c r="DN102" s="288">
        <f t="shared" si="116"/>
        <v>7071</v>
      </c>
      <c r="DO102" s="240">
        <f t="shared" si="116"/>
        <v>4425803</v>
      </c>
    </row>
    <row r="103" spans="1:134" s="4" customFormat="1" ht="16.5" customHeight="1" x14ac:dyDescent="0.15">
      <c r="A103" s="55" t="s">
        <v>44</v>
      </c>
      <c r="B103" s="240">
        <f t="shared" si="106"/>
        <v>484520</v>
      </c>
      <c r="C103" s="288">
        <f t="shared" ref="C103:BN103" si="117">C53+C78</f>
        <v>39353</v>
      </c>
      <c r="D103" s="288">
        <f t="shared" si="117"/>
        <v>23632</v>
      </c>
      <c r="E103" s="288">
        <f t="shared" si="117"/>
        <v>23810</v>
      </c>
      <c r="F103" s="288">
        <f t="shared" si="117"/>
        <v>11087</v>
      </c>
      <c r="G103" s="288">
        <f t="shared" si="117"/>
        <v>33700</v>
      </c>
      <c r="H103" s="288">
        <f t="shared" si="117"/>
        <v>75472</v>
      </c>
      <c r="I103" s="288">
        <f t="shared" si="117"/>
        <v>46387</v>
      </c>
      <c r="J103" s="288">
        <f t="shared" si="117"/>
        <v>16138</v>
      </c>
      <c r="K103" s="288">
        <f t="shared" si="117"/>
        <v>42634</v>
      </c>
      <c r="L103" s="288">
        <f t="shared" si="117"/>
        <v>96595</v>
      </c>
      <c r="M103" s="288">
        <f t="shared" si="117"/>
        <v>28632</v>
      </c>
      <c r="N103" s="288">
        <f t="shared" si="117"/>
        <v>47080</v>
      </c>
      <c r="O103" s="240">
        <f t="shared" si="117"/>
        <v>185800</v>
      </c>
      <c r="P103" s="288">
        <f t="shared" si="117"/>
        <v>33719</v>
      </c>
      <c r="Q103" s="288">
        <f t="shared" si="117"/>
        <v>32369</v>
      </c>
      <c r="R103" s="288">
        <f t="shared" si="117"/>
        <v>17763</v>
      </c>
      <c r="S103" s="288">
        <f t="shared" si="117"/>
        <v>15136</v>
      </c>
      <c r="T103" s="288">
        <f t="shared" si="117"/>
        <v>16450</v>
      </c>
      <c r="U103" s="288">
        <f t="shared" si="117"/>
        <v>38452</v>
      </c>
      <c r="V103" s="288">
        <f t="shared" si="117"/>
        <v>23006</v>
      </c>
      <c r="W103" s="288">
        <f t="shared" si="117"/>
        <v>8905</v>
      </c>
      <c r="X103" s="240">
        <f t="shared" si="117"/>
        <v>224018</v>
      </c>
      <c r="Y103" s="288">
        <f t="shared" si="117"/>
        <v>42709</v>
      </c>
      <c r="Z103" s="288">
        <f t="shared" si="117"/>
        <v>64124</v>
      </c>
      <c r="AA103" s="288">
        <f t="shared" si="117"/>
        <v>61449</v>
      </c>
      <c r="AB103" s="288">
        <f t="shared" si="117"/>
        <v>55736</v>
      </c>
      <c r="AC103" s="240">
        <f t="shared" si="117"/>
        <v>165614</v>
      </c>
      <c r="AD103" s="288">
        <f t="shared" si="117"/>
        <v>21220</v>
      </c>
      <c r="AE103" s="288">
        <f t="shared" si="117"/>
        <v>26987</v>
      </c>
      <c r="AF103" s="288">
        <f t="shared" si="117"/>
        <v>15753</v>
      </c>
      <c r="AG103" s="288">
        <f t="shared" si="117"/>
        <v>37865</v>
      </c>
      <c r="AH103" s="288">
        <f t="shared" si="117"/>
        <v>22656</v>
      </c>
      <c r="AI103" s="288">
        <f t="shared" si="117"/>
        <v>41133</v>
      </c>
      <c r="AJ103" s="240">
        <f t="shared" si="117"/>
        <v>22561</v>
      </c>
      <c r="AK103" s="288">
        <f t="shared" si="117"/>
        <v>10422</v>
      </c>
      <c r="AL103" s="288">
        <f t="shared" si="117"/>
        <v>12139</v>
      </c>
      <c r="AM103" s="240">
        <f t="shared" si="117"/>
        <v>365541</v>
      </c>
      <c r="AN103" s="288">
        <f t="shared" si="117"/>
        <v>18611</v>
      </c>
      <c r="AO103" s="288">
        <f t="shared" si="117"/>
        <v>19231</v>
      </c>
      <c r="AP103" s="288">
        <f t="shared" si="117"/>
        <v>34378</v>
      </c>
      <c r="AQ103" s="288">
        <f t="shared" si="117"/>
        <v>12049</v>
      </c>
      <c r="AR103" s="288">
        <f t="shared" si="117"/>
        <v>45394</v>
      </c>
      <c r="AS103" s="288">
        <f t="shared" si="117"/>
        <v>12805</v>
      </c>
      <c r="AT103" s="288">
        <f t="shared" si="117"/>
        <v>72256</v>
      </c>
      <c r="AU103" s="288">
        <f t="shared" si="117"/>
        <v>73654</v>
      </c>
      <c r="AV103" s="288">
        <f t="shared" si="117"/>
        <v>50982</v>
      </c>
      <c r="AW103" s="288">
        <f t="shared" si="117"/>
        <v>26181</v>
      </c>
      <c r="AX103" s="240">
        <f t="shared" si="117"/>
        <v>362487</v>
      </c>
      <c r="AY103" s="288">
        <f t="shared" si="117"/>
        <v>34855</v>
      </c>
      <c r="AZ103" s="288">
        <f t="shared" si="117"/>
        <v>150030</v>
      </c>
      <c r="BA103" s="288">
        <f t="shared" si="117"/>
        <v>49912</v>
      </c>
      <c r="BB103" s="288">
        <f t="shared" si="117"/>
        <v>92423</v>
      </c>
      <c r="BC103" s="288">
        <f t="shared" si="117"/>
        <v>35267</v>
      </c>
      <c r="BD103" s="240">
        <f t="shared" si="117"/>
        <v>656260</v>
      </c>
      <c r="BE103" s="288">
        <f t="shared" si="117"/>
        <v>112215</v>
      </c>
      <c r="BF103" s="288">
        <f t="shared" si="117"/>
        <v>80404</v>
      </c>
      <c r="BG103" s="288">
        <f t="shared" si="117"/>
        <v>81015</v>
      </c>
      <c r="BH103" s="288">
        <f t="shared" si="117"/>
        <v>71724</v>
      </c>
      <c r="BI103" s="288">
        <f t="shared" si="117"/>
        <v>85675</v>
      </c>
      <c r="BJ103" s="288">
        <f t="shared" si="117"/>
        <v>79422</v>
      </c>
      <c r="BK103" s="288">
        <f t="shared" si="117"/>
        <v>77369</v>
      </c>
      <c r="BL103" s="288">
        <f t="shared" si="117"/>
        <v>68436</v>
      </c>
      <c r="BM103" s="240">
        <f t="shared" si="117"/>
        <v>216337</v>
      </c>
      <c r="BN103" s="288">
        <f t="shared" si="117"/>
        <v>44630</v>
      </c>
      <c r="BO103" s="288">
        <f t="shared" ref="BO103:DO103" si="118">BO53+BO78</f>
        <v>38632</v>
      </c>
      <c r="BP103" s="288">
        <f t="shared" si="118"/>
        <v>35685</v>
      </c>
      <c r="BQ103" s="288">
        <f t="shared" si="118"/>
        <v>19664</v>
      </c>
      <c r="BR103" s="288">
        <f t="shared" si="118"/>
        <v>77726</v>
      </c>
      <c r="BS103" s="240">
        <f t="shared" si="118"/>
        <v>405402</v>
      </c>
      <c r="BT103" s="288">
        <f t="shared" si="118"/>
        <v>25105</v>
      </c>
      <c r="BU103" s="288">
        <f t="shared" si="118"/>
        <v>46894</v>
      </c>
      <c r="BV103" s="288">
        <f t="shared" si="118"/>
        <v>17337</v>
      </c>
      <c r="BW103" s="288">
        <f t="shared" si="118"/>
        <v>9405</v>
      </c>
      <c r="BX103" s="288">
        <f t="shared" si="118"/>
        <v>31924</v>
      </c>
      <c r="BY103" s="288">
        <f t="shared" si="118"/>
        <v>96641</v>
      </c>
      <c r="BZ103" s="288">
        <f t="shared" si="118"/>
        <v>29974</v>
      </c>
      <c r="CA103" s="288">
        <f t="shared" si="118"/>
        <v>22963</v>
      </c>
      <c r="CB103" s="288">
        <f t="shared" si="118"/>
        <v>46735</v>
      </c>
      <c r="CC103" s="288">
        <f t="shared" si="118"/>
        <v>25806</v>
      </c>
      <c r="CD103" s="288">
        <f t="shared" si="118"/>
        <v>27964</v>
      </c>
      <c r="CE103" s="288">
        <f t="shared" si="118"/>
        <v>24654</v>
      </c>
      <c r="CF103" s="240">
        <f t="shared" si="118"/>
        <v>387679</v>
      </c>
      <c r="CG103" s="288">
        <f t="shared" si="118"/>
        <v>11199</v>
      </c>
      <c r="CH103" s="288">
        <f t="shared" si="118"/>
        <v>26376</v>
      </c>
      <c r="CI103" s="288">
        <f t="shared" si="118"/>
        <v>20207</v>
      </c>
      <c r="CJ103" s="288">
        <f t="shared" si="118"/>
        <v>51411</v>
      </c>
      <c r="CK103" s="288">
        <f t="shared" si="118"/>
        <v>78228</v>
      </c>
      <c r="CL103" s="288">
        <f t="shared" si="118"/>
        <v>14553</v>
      </c>
      <c r="CM103" s="288">
        <f t="shared" si="118"/>
        <v>71961</v>
      </c>
      <c r="CN103" s="288">
        <f t="shared" si="118"/>
        <v>14066</v>
      </c>
      <c r="CO103" s="288">
        <f t="shared" si="118"/>
        <v>5639</v>
      </c>
      <c r="CP103" s="288">
        <f t="shared" si="118"/>
        <v>17145</v>
      </c>
      <c r="CQ103" s="288">
        <f t="shared" si="118"/>
        <v>32482</v>
      </c>
      <c r="CR103" s="288">
        <f t="shared" si="118"/>
        <v>27241</v>
      </c>
      <c r="CS103" s="288">
        <f t="shared" si="118"/>
        <v>17171</v>
      </c>
      <c r="CT103" s="240">
        <f t="shared" si="118"/>
        <v>238114</v>
      </c>
      <c r="CU103" s="288">
        <f t="shared" si="118"/>
        <v>83487</v>
      </c>
      <c r="CV103" s="288">
        <f t="shared" si="118"/>
        <v>50070</v>
      </c>
      <c r="CW103" s="288">
        <f t="shared" si="118"/>
        <v>19782</v>
      </c>
      <c r="CX103" s="288">
        <f t="shared" si="118"/>
        <v>36708</v>
      </c>
      <c r="CY103" s="288">
        <f t="shared" si="118"/>
        <v>48067</v>
      </c>
      <c r="CZ103" s="240">
        <f t="shared" si="118"/>
        <v>326839</v>
      </c>
      <c r="DA103" s="288">
        <f t="shared" si="118"/>
        <v>12372</v>
      </c>
      <c r="DB103" s="288">
        <f t="shared" si="118"/>
        <v>10672</v>
      </c>
      <c r="DC103" s="288">
        <f t="shared" si="118"/>
        <v>70195</v>
      </c>
      <c r="DD103" s="288">
        <f t="shared" si="118"/>
        <v>123890</v>
      </c>
      <c r="DE103" s="288">
        <f t="shared" si="118"/>
        <v>73186</v>
      </c>
      <c r="DF103" s="288">
        <f t="shared" si="118"/>
        <v>36524</v>
      </c>
      <c r="DG103" s="240">
        <f t="shared" si="118"/>
        <v>4041172</v>
      </c>
      <c r="DH103" s="240">
        <f t="shared" si="118"/>
        <v>67724</v>
      </c>
      <c r="DI103" s="288">
        <f t="shared" si="118"/>
        <v>28059</v>
      </c>
      <c r="DJ103" s="288">
        <f t="shared" si="118"/>
        <v>29202</v>
      </c>
      <c r="DK103" s="288">
        <f t="shared" si="118"/>
        <v>10463</v>
      </c>
      <c r="DL103" s="243">
        <f t="shared" si="118"/>
        <v>56587</v>
      </c>
      <c r="DM103" s="288">
        <f t="shared" si="118"/>
        <v>51671</v>
      </c>
      <c r="DN103" s="288">
        <f t="shared" si="118"/>
        <v>4916</v>
      </c>
      <c r="DO103" s="240">
        <f t="shared" si="118"/>
        <v>4165483</v>
      </c>
    </row>
    <row r="104" spans="1:134" s="4" customFormat="1" ht="16.5" customHeight="1" x14ac:dyDescent="0.15">
      <c r="A104" s="55" t="s">
        <v>45</v>
      </c>
      <c r="B104" s="240">
        <f t="shared" si="106"/>
        <v>885300</v>
      </c>
      <c r="C104" s="288">
        <f t="shared" ref="C104:BN104" si="119">C54+C79</f>
        <v>68276</v>
      </c>
      <c r="D104" s="288">
        <f t="shared" si="119"/>
        <v>48636</v>
      </c>
      <c r="E104" s="288">
        <f t="shared" si="119"/>
        <v>45747</v>
      </c>
      <c r="F104" s="288">
        <f t="shared" si="119"/>
        <v>21960</v>
      </c>
      <c r="G104" s="288">
        <f t="shared" si="119"/>
        <v>62977</v>
      </c>
      <c r="H104" s="288">
        <f t="shared" si="119"/>
        <v>132232</v>
      </c>
      <c r="I104" s="288">
        <f t="shared" si="119"/>
        <v>90665</v>
      </c>
      <c r="J104" s="288">
        <f t="shared" si="119"/>
        <v>31039</v>
      </c>
      <c r="K104" s="288">
        <f t="shared" si="119"/>
        <v>81163</v>
      </c>
      <c r="L104" s="288">
        <f t="shared" si="119"/>
        <v>169782</v>
      </c>
      <c r="M104" s="288">
        <f t="shared" si="119"/>
        <v>51313</v>
      </c>
      <c r="N104" s="288">
        <f t="shared" si="119"/>
        <v>81510</v>
      </c>
      <c r="O104" s="240">
        <f t="shared" si="119"/>
        <v>357611</v>
      </c>
      <c r="P104" s="288">
        <f t="shared" si="119"/>
        <v>62951</v>
      </c>
      <c r="Q104" s="288">
        <f t="shared" si="119"/>
        <v>59511</v>
      </c>
      <c r="R104" s="288">
        <f t="shared" si="119"/>
        <v>33489</v>
      </c>
      <c r="S104" s="288">
        <f t="shared" si="119"/>
        <v>32355</v>
      </c>
      <c r="T104" s="288">
        <f t="shared" si="119"/>
        <v>31454</v>
      </c>
      <c r="U104" s="288">
        <f t="shared" si="119"/>
        <v>76447</v>
      </c>
      <c r="V104" s="288">
        <f t="shared" si="119"/>
        <v>45569</v>
      </c>
      <c r="W104" s="288">
        <f t="shared" si="119"/>
        <v>15835</v>
      </c>
      <c r="X104" s="240">
        <f t="shared" si="119"/>
        <v>428537</v>
      </c>
      <c r="Y104" s="288">
        <f t="shared" si="119"/>
        <v>87146</v>
      </c>
      <c r="Z104" s="288">
        <f t="shared" si="119"/>
        <v>122152</v>
      </c>
      <c r="AA104" s="288">
        <f t="shared" si="119"/>
        <v>110420</v>
      </c>
      <c r="AB104" s="288">
        <f t="shared" si="119"/>
        <v>108819</v>
      </c>
      <c r="AC104" s="240">
        <f t="shared" si="119"/>
        <v>318954</v>
      </c>
      <c r="AD104" s="288">
        <f t="shared" si="119"/>
        <v>42460</v>
      </c>
      <c r="AE104" s="288">
        <f t="shared" si="119"/>
        <v>50280</v>
      </c>
      <c r="AF104" s="288">
        <f t="shared" si="119"/>
        <v>32105</v>
      </c>
      <c r="AG104" s="288">
        <f t="shared" si="119"/>
        <v>73610</v>
      </c>
      <c r="AH104" s="288">
        <f t="shared" si="119"/>
        <v>44001</v>
      </c>
      <c r="AI104" s="288">
        <f t="shared" si="119"/>
        <v>76498</v>
      </c>
      <c r="AJ104" s="240">
        <f t="shared" si="119"/>
        <v>44114</v>
      </c>
      <c r="AK104" s="288">
        <f t="shared" si="119"/>
        <v>20716</v>
      </c>
      <c r="AL104" s="288">
        <f t="shared" si="119"/>
        <v>23398</v>
      </c>
      <c r="AM104" s="240">
        <f t="shared" si="119"/>
        <v>654931</v>
      </c>
      <c r="AN104" s="288">
        <f t="shared" si="119"/>
        <v>34223</v>
      </c>
      <c r="AO104" s="288">
        <f t="shared" si="119"/>
        <v>37242</v>
      </c>
      <c r="AP104" s="288">
        <f t="shared" si="119"/>
        <v>64384</v>
      </c>
      <c r="AQ104" s="288">
        <f t="shared" si="119"/>
        <v>23484</v>
      </c>
      <c r="AR104" s="288">
        <f t="shared" si="119"/>
        <v>81731</v>
      </c>
      <c r="AS104" s="288">
        <f t="shared" si="119"/>
        <v>24548</v>
      </c>
      <c r="AT104" s="288">
        <f t="shared" si="119"/>
        <v>122974</v>
      </c>
      <c r="AU104" s="288">
        <f t="shared" si="119"/>
        <v>126379</v>
      </c>
      <c r="AV104" s="288">
        <f t="shared" si="119"/>
        <v>89728</v>
      </c>
      <c r="AW104" s="288">
        <f t="shared" si="119"/>
        <v>50238</v>
      </c>
      <c r="AX104" s="240">
        <f t="shared" si="119"/>
        <v>656141</v>
      </c>
      <c r="AY104" s="288">
        <f t="shared" si="119"/>
        <v>64520</v>
      </c>
      <c r="AZ104" s="288">
        <f t="shared" si="119"/>
        <v>268071</v>
      </c>
      <c r="BA104" s="288">
        <f t="shared" si="119"/>
        <v>87680</v>
      </c>
      <c r="BB104" s="288">
        <f t="shared" si="119"/>
        <v>169586</v>
      </c>
      <c r="BC104" s="288">
        <f t="shared" si="119"/>
        <v>66284</v>
      </c>
      <c r="BD104" s="240">
        <f t="shared" si="119"/>
        <v>1053966</v>
      </c>
      <c r="BE104" s="288">
        <f t="shared" si="119"/>
        <v>198713</v>
      </c>
      <c r="BF104" s="288">
        <f t="shared" si="119"/>
        <v>130257</v>
      </c>
      <c r="BG104" s="288">
        <f t="shared" si="119"/>
        <v>131729</v>
      </c>
      <c r="BH104" s="288">
        <f t="shared" si="119"/>
        <v>111031</v>
      </c>
      <c r="BI104" s="288">
        <f t="shared" si="119"/>
        <v>134587</v>
      </c>
      <c r="BJ104" s="288">
        <f t="shared" si="119"/>
        <v>123408</v>
      </c>
      <c r="BK104" s="288">
        <f t="shared" si="119"/>
        <v>118886</v>
      </c>
      <c r="BL104" s="288">
        <f t="shared" si="119"/>
        <v>105355</v>
      </c>
      <c r="BM104" s="240">
        <f t="shared" si="119"/>
        <v>410525</v>
      </c>
      <c r="BN104" s="288">
        <f t="shared" si="119"/>
        <v>88222</v>
      </c>
      <c r="BO104" s="288">
        <f t="shared" ref="BO104:DO104" si="120">BO54+BO79</f>
        <v>70314</v>
      </c>
      <c r="BP104" s="288">
        <f t="shared" si="120"/>
        <v>68011</v>
      </c>
      <c r="BQ104" s="288">
        <f t="shared" si="120"/>
        <v>39203</v>
      </c>
      <c r="BR104" s="288">
        <f t="shared" si="120"/>
        <v>144775</v>
      </c>
      <c r="BS104" s="240">
        <f t="shared" si="120"/>
        <v>798039</v>
      </c>
      <c r="BT104" s="288">
        <f t="shared" si="120"/>
        <v>49058</v>
      </c>
      <c r="BU104" s="288">
        <f t="shared" si="120"/>
        <v>101899</v>
      </c>
      <c r="BV104" s="288">
        <f t="shared" si="120"/>
        <v>35479</v>
      </c>
      <c r="BW104" s="288">
        <f t="shared" si="120"/>
        <v>19089</v>
      </c>
      <c r="BX104" s="288">
        <f t="shared" si="120"/>
        <v>65533</v>
      </c>
      <c r="BY104" s="288">
        <f t="shared" si="120"/>
        <v>181107</v>
      </c>
      <c r="BZ104" s="288">
        <f t="shared" si="120"/>
        <v>60365</v>
      </c>
      <c r="CA104" s="288">
        <f t="shared" si="120"/>
        <v>45616</v>
      </c>
      <c r="CB104" s="288">
        <f t="shared" si="120"/>
        <v>88627</v>
      </c>
      <c r="CC104" s="288">
        <f t="shared" si="120"/>
        <v>47882</v>
      </c>
      <c r="CD104" s="288">
        <f t="shared" si="120"/>
        <v>53302</v>
      </c>
      <c r="CE104" s="288">
        <f t="shared" si="120"/>
        <v>50082</v>
      </c>
      <c r="CF104" s="240">
        <f t="shared" si="120"/>
        <v>743275</v>
      </c>
      <c r="CG104" s="288">
        <f t="shared" si="120"/>
        <v>21993</v>
      </c>
      <c r="CH104" s="288">
        <f t="shared" si="120"/>
        <v>54582</v>
      </c>
      <c r="CI104" s="288">
        <f t="shared" si="120"/>
        <v>40317</v>
      </c>
      <c r="CJ104" s="288">
        <f t="shared" si="120"/>
        <v>98488</v>
      </c>
      <c r="CK104" s="288">
        <f t="shared" si="120"/>
        <v>132822</v>
      </c>
      <c r="CL104" s="288">
        <f t="shared" si="120"/>
        <v>28208</v>
      </c>
      <c r="CM104" s="288">
        <f t="shared" si="120"/>
        <v>143038</v>
      </c>
      <c r="CN104" s="288">
        <f t="shared" si="120"/>
        <v>28514</v>
      </c>
      <c r="CO104" s="288">
        <f t="shared" si="120"/>
        <v>10851</v>
      </c>
      <c r="CP104" s="288">
        <f t="shared" si="120"/>
        <v>33424</v>
      </c>
      <c r="CQ104" s="288">
        <f t="shared" si="120"/>
        <v>67074</v>
      </c>
      <c r="CR104" s="288">
        <f t="shared" si="120"/>
        <v>52035</v>
      </c>
      <c r="CS104" s="288">
        <f t="shared" si="120"/>
        <v>31929</v>
      </c>
      <c r="CT104" s="240">
        <f t="shared" si="120"/>
        <v>451184</v>
      </c>
      <c r="CU104" s="288">
        <f t="shared" si="120"/>
        <v>153349</v>
      </c>
      <c r="CV104" s="288">
        <f t="shared" si="120"/>
        <v>92977</v>
      </c>
      <c r="CW104" s="288">
        <f t="shared" si="120"/>
        <v>36717</v>
      </c>
      <c r="CX104" s="288">
        <f t="shared" si="120"/>
        <v>69503</v>
      </c>
      <c r="CY104" s="288">
        <f t="shared" si="120"/>
        <v>98638</v>
      </c>
      <c r="CZ104" s="240">
        <f t="shared" si="120"/>
        <v>615467</v>
      </c>
      <c r="DA104" s="288">
        <f t="shared" si="120"/>
        <v>23660</v>
      </c>
      <c r="DB104" s="288">
        <f t="shared" si="120"/>
        <v>19808</v>
      </c>
      <c r="DC104" s="288">
        <f t="shared" si="120"/>
        <v>131313</v>
      </c>
      <c r="DD104" s="288">
        <f t="shared" si="120"/>
        <v>224905</v>
      </c>
      <c r="DE104" s="288">
        <f t="shared" si="120"/>
        <v>147160</v>
      </c>
      <c r="DF104" s="288">
        <f t="shared" si="120"/>
        <v>68621</v>
      </c>
      <c r="DG104" s="240">
        <f t="shared" si="120"/>
        <v>7418044</v>
      </c>
      <c r="DH104" s="240">
        <f t="shared" si="120"/>
        <v>102463</v>
      </c>
      <c r="DI104" s="288">
        <f t="shared" si="120"/>
        <v>44894</v>
      </c>
      <c r="DJ104" s="288">
        <f t="shared" si="120"/>
        <v>44575</v>
      </c>
      <c r="DK104" s="288">
        <f t="shared" si="120"/>
        <v>12994</v>
      </c>
      <c r="DL104" s="243">
        <f t="shared" si="120"/>
        <v>79801</v>
      </c>
      <c r="DM104" s="288">
        <f t="shared" si="120"/>
        <v>74532</v>
      </c>
      <c r="DN104" s="288">
        <f t="shared" si="120"/>
        <v>5269</v>
      </c>
      <c r="DO104" s="240">
        <f t="shared" si="120"/>
        <v>7600308</v>
      </c>
    </row>
    <row r="105" spans="1:134" s="4" customFormat="1" ht="16.5" customHeight="1" x14ac:dyDescent="0.15">
      <c r="A105" s="55" t="s">
        <v>46</v>
      </c>
      <c r="B105" s="240">
        <f t="shared" si="106"/>
        <v>528431</v>
      </c>
      <c r="C105" s="288">
        <f t="shared" ref="C105:BN105" si="121">C55+C80</f>
        <v>38319</v>
      </c>
      <c r="D105" s="288">
        <f t="shared" si="121"/>
        <v>30181</v>
      </c>
      <c r="E105" s="288">
        <f t="shared" si="121"/>
        <v>27278</v>
      </c>
      <c r="F105" s="288">
        <f t="shared" si="121"/>
        <v>12841</v>
      </c>
      <c r="G105" s="288">
        <f t="shared" si="121"/>
        <v>38464</v>
      </c>
      <c r="H105" s="288">
        <f t="shared" si="121"/>
        <v>78205</v>
      </c>
      <c r="I105" s="288">
        <f t="shared" si="121"/>
        <v>55101</v>
      </c>
      <c r="J105" s="288">
        <f t="shared" si="121"/>
        <v>17442</v>
      </c>
      <c r="K105" s="288">
        <f t="shared" si="121"/>
        <v>46301</v>
      </c>
      <c r="L105" s="288">
        <f t="shared" si="121"/>
        <v>106820</v>
      </c>
      <c r="M105" s="288">
        <f t="shared" si="121"/>
        <v>30035</v>
      </c>
      <c r="N105" s="288">
        <f t="shared" si="121"/>
        <v>47444</v>
      </c>
      <c r="O105" s="240">
        <f t="shared" si="121"/>
        <v>206783</v>
      </c>
      <c r="P105" s="288">
        <f t="shared" si="121"/>
        <v>35907</v>
      </c>
      <c r="Q105" s="288">
        <f t="shared" si="121"/>
        <v>35205</v>
      </c>
      <c r="R105" s="288">
        <f t="shared" si="121"/>
        <v>19888</v>
      </c>
      <c r="S105" s="288">
        <f t="shared" si="121"/>
        <v>18750</v>
      </c>
      <c r="T105" s="288">
        <f t="shared" si="121"/>
        <v>17094</v>
      </c>
      <c r="U105" s="288">
        <f t="shared" si="121"/>
        <v>45911</v>
      </c>
      <c r="V105" s="288">
        <f t="shared" si="121"/>
        <v>25175</v>
      </c>
      <c r="W105" s="288">
        <f t="shared" si="121"/>
        <v>8853</v>
      </c>
      <c r="X105" s="240">
        <f t="shared" si="121"/>
        <v>239987</v>
      </c>
      <c r="Y105" s="288">
        <f t="shared" si="121"/>
        <v>49465</v>
      </c>
      <c r="Z105" s="288">
        <f t="shared" si="121"/>
        <v>67593</v>
      </c>
      <c r="AA105" s="288">
        <f t="shared" si="121"/>
        <v>62497</v>
      </c>
      <c r="AB105" s="288">
        <f t="shared" si="121"/>
        <v>60432</v>
      </c>
      <c r="AC105" s="240">
        <f t="shared" si="121"/>
        <v>182504</v>
      </c>
      <c r="AD105" s="288">
        <f t="shared" si="121"/>
        <v>24397</v>
      </c>
      <c r="AE105" s="288">
        <f t="shared" si="121"/>
        <v>27135</v>
      </c>
      <c r="AF105" s="288">
        <f t="shared" si="121"/>
        <v>19698</v>
      </c>
      <c r="AG105" s="288">
        <f t="shared" si="121"/>
        <v>42132</v>
      </c>
      <c r="AH105" s="288">
        <f t="shared" si="121"/>
        <v>25614</v>
      </c>
      <c r="AI105" s="288">
        <f t="shared" si="121"/>
        <v>43528</v>
      </c>
      <c r="AJ105" s="240">
        <f t="shared" si="121"/>
        <v>28951</v>
      </c>
      <c r="AK105" s="288">
        <f t="shared" si="121"/>
        <v>13946</v>
      </c>
      <c r="AL105" s="288">
        <f t="shared" si="121"/>
        <v>15005</v>
      </c>
      <c r="AM105" s="240">
        <f t="shared" si="121"/>
        <v>351417</v>
      </c>
      <c r="AN105" s="288">
        <f t="shared" si="121"/>
        <v>17524</v>
      </c>
      <c r="AO105" s="288">
        <f t="shared" si="121"/>
        <v>20917</v>
      </c>
      <c r="AP105" s="288">
        <f t="shared" si="121"/>
        <v>34315</v>
      </c>
      <c r="AQ105" s="288">
        <f t="shared" si="121"/>
        <v>13248</v>
      </c>
      <c r="AR105" s="288">
        <f t="shared" si="121"/>
        <v>44129</v>
      </c>
      <c r="AS105" s="288">
        <f t="shared" si="121"/>
        <v>12253</v>
      </c>
      <c r="AT105" s="288">
        <f t="shared" si="121"/>
        <v>65030</v>
      </c>
      <c r="AU105" s="288">
        <f t="shared" si="121"/>
        <v>67935</v>
      </c>
      <c r="AV105" s="288">
        <f t="shared" si="121"/>
        <v>49125</v>
      </c>
      <c r="AW105" s="288">
        <f t="shared" si="121"/>
        <v>26941</v>
      </c>
      <c r="AX105" s="240">
        <f t="shared" si="121"/>
        <v>330530</v>
      </c>
      <c r="AY105" s="288">
        <f t="shared" si="121"/>
        <v>32794</v>
      </c>
      <c r="AZ105" s="288">
        <f t="shared" si="121"/>
        <v>135748</v>
      </c>
      <c r="BA105" s="288">
        <f t="shared" si="121"/>
        <v>43945</v>
      </c>
      <c r="BB105" s="288">
        <f t="shared" si="121"/>
        <v>82540</v>
      </c>
      <c r="BC105" s="288">
        <f t="shared" si="121"/>
        <v>35503</v>
      </c>
      <c r="BD105" s="240">
        <f t="shared" si="121"/>
        <v>588583</v>
      </c>
      <c r="BE105" s="288">
        <f t="shared" si="121"/>
        <v>120040</v>
      </c>
      <c r="BF105" s="288">
        <f t="shared" si="121"/>
        <v>66443</v>
      </c>
      <c r="BG105" s="288">
        <f t="shared" si="121"/>
        <v>80825</v>
      </c>
      <c r="BH105" s="288">
        <f t="shared" si="121"/>
        <v>64091</v>
      </c>
      <c r="BI105" s="288">
        <f t="shared" si="121"/>
        <v>79523</v>
      </c>
      <c r="BJ105" s="288">
        <f t="shared" si="121"/>
        <v>59207</v>
      </c>
      <c r="BK105" s="288">
        <f t="shared" si="121"/>
        <v>66111</v>
      </c>
      <c r="BL105" s="288">
        <f t="shared" si="121"/>
        <v>52343</v>
      </c>
      <c r="BM105" s="240">
        <f t="shared" si="121"/>
        <v>223444</v>
      </c>
      <c r="BN105" s="288">
        <f t="shared" si="121"/>
        <v>47615</v>
      </c>
      <c r="BO105" s="288">
        <f t="shared" ref="BO105:DO105" si="122">BO55+BO80</f>
        <v>35806</v>
      </c>
      <c r="BP105" s="288">
        <f t="shared" si="122"/>
        <v>38679</v>
      </c>
      <c r="BQ105" s="288">
        <f t="shared" si="122"/>
        <v>22240</v>
      </c>
      <c r="BR105" s="288">
        <f t="shared" si="122"/>
        <v>79104</v>
      </c>
      <c r="BS105" s="240">
        <f t="shared" si="122"/>
        <v>462027</v>
      </c>
      <c r="BT105" s="288">
        <f t="shared" si="122"/>
        <v>27961</v>
      </c>
      <c r="BU105" s="288">
        <f t="shared" si="122"/>
        <v>59390</v>
      </c>
      <c r="BV105" s="288">
        <f t="shared" si="122"/>
        <v>20835</v>
      </c>
      <c r="BW105" s="288">
        <f t="shared" si="122"/>
        <v>10466</v>
      </c>
      <c r="BX105" s="288">
        <f t="shared" si="122"/>
        <v>38299</v>
      </c>
      <c r="BY105" s="288">
        <f t="shared" si="122"/>
        <v>100779</v>
      </c>
      <c r="BZ105" s="288">
        <f t="shared" si="122"/>
        <v>34127</v>
      </c>
      <c r="CA105" s="288">
        <f t="shared" si="122"/>
        <v>28584</v>
      </c>
      <c r="CB105" s="288">
        <f t="shared" si="122"/>
        <v>54960</v>
      </c>
      <c r="CC105" s="288">
        <f t="shared" si="122"/>
        <v>27650</v>
      </c>
      <c r="CD105" s="288">
        <f t="shared" si="122"/>
        <v>30114</v>
      </c>
      <c r="CE105" s="288">
        <f t="shared" si="122"/>
        <v>28862</v>
      </c>
      <c r="CF105" s="240">
        <f t="shared" si="122"/>
        <v>443536</v>
      </c>
      <c r="CG105" s="288">
        <f t="shared" si="122"/>
        <v>12725</v>
      </c>
      <c r="CH105" s="288">
        <f t="shared" si="122"/>
        <v>32298</v>
      </c>
      <c r="CI105" s="288">
        <f t="shared" si="122"/>
        <v>24478</v>
      </c>
      <c r="CJ105" s="288">
        <f t="shared" si="122"/>
        <v>57118</v>
      </c>
      <c r="CK105" s="288">
        <f t="shared" si="122"/>
        <v>77041</v>
      </c>
      <c r="CL105" s="288">
        <f t="shared" si="122"/>
        <v>17163</v>
      </c>
      <c r="CM105" s="288">
        <f t="shared" si="122"/>
        <v>87281</v>
      </c>
      <c r="CN105" s="288">
        <f t="shared" si="122"/>
        <v>16864</v>
      </c>
      <c r="CO105" s="288">
        <f t="shared" si="122"/>
        <v>6139</v>
      </c>
      <c r="CP105" s="288">
        <f t="shared" si="122"/>
        <v>19790</v>
      </c>
      <c r="CQ105" s="288">
        <f t="shared" si="122"/>
        <v>42887</v>
      </c>
      <c r="CR105" s="288">
        <f t="shared" si="122"/>
        <v>31341</v>
      </c>
      <c r="CS105" s="288">
        <f t="shared" si="122"/>
        <v>18411</v>
      </c>
      <c r="CT105" s="240">
        <f t="shared" si="122"/>
        <v>250512</v>
      </c>
      <c r="CU105" s="288">
        <f t="shared" si="122"/>
        <v>82967</v>
      </c>
      <c r="CV105" s="288">
        <f t="shared" si="122"/>
        <v>52626</v>
      </c>
      <c r="CW105" s="288">
        <f t="shared" si="122"/>
        <v>20839</v>
      </c>
      <c r="CX105" s="288">
        <f t="shared" si="122"/>
        <v>39425</v>
      </c>
      <c r="CY105" s="288">
        <f t="shared" si="122"/>
        <v>54655</v>
      </c>
      <c r="CZ105" s="240">
        <f t="shared" si="122"/>
        <v>405359</v>
      </c>
      <c r="DA105" s="288">
        <f t="shared" si="122"/>
        <v>14747</v>
      </c>
      <c r="DB105" s="288">
        <f t="shared" si="122"/>
        <v>11561</v>
      </c>
      <c r="DC105" s="288">
        <f t="shared" si="122"/>
        <v>92965</v>
      </c>
      <c r="DD105" s="288">
        <f t="shared" si="122"/>
        <v>142962</v>
      </c>
      <c r="DE105" s="288">
        <f t="shared" si="122"/>
        <v>100942</v>
      </c>
      <c r="DF105" s="288">
        <f t="shared" si="122"/>
        <v>42182</v>
      </c>
      <c r="DG105" s="240">
        <f t="shared" si="122"/>
        <v>4242064</v>
      </c>
      <c r="DH105" s="240">
        <f t="shared" si="122"/>
        <v>55049</v>
      </c>
      <c r="DI105" s="288">
        <f t="shared" si="122"/>
        <v>24546</v>
      </c>
      <c r="DJ105" s="288">
        <f t="shared" si="122"/>
        <v>25526</v>
      </c>
      <c r="DK105" s="288">
        <f t="shared" si="122"/>
        <v>4977</v>
      </c>
      <c r="DL105" s="243">
        <f t="shared" si="122"/>
        <v>36926</v>
      </c>
      <c r="DM105" s="288">
        <f t="shared" si="122"/>
        <v>34846</v>
      </c>
      <c r="DN105" s="288">
        <f t="shared" si="122"/>
        <v>2080</v>
      </c>
      <c r="DO105" s="240">
        <f t="shared" si="122"/>
        <v>4334039</v>
      </c>
    </row>
    <row r="106" spans="1:134" s="4" customFormat="1" ht="16.5" customHeight="1" x14ac:dyDescent="0.15">
      <c r="A106" s="55" t="s">
        <v>47</v>
      </c>
      <c r="B106" s="240">
        <f t="shared" si="106"/>
        <v>275548</v>
      </c>
      <c r="C106" s="288">
        <f t="shared" ref="C106:BN106" si="123">C56+C81</f>
        <v>18832</v>
      </c>
      <c r="D106" s="288">
        <f t="shared" si="123"/>
        <v>17436</v>
      </c>
      <c r="E106" s="288">
        <f t="shared" si="123"/>
        <v>13852</v>
      </c>
      <c r="F106" s="288">
        <f t="shared" si="123"/>
        <v>7629</v>
      </c>
      <c r="G106" s="288">
        <f t="shared" si="123"/>
        <v>19125</v>
      </c>
      <c r="H106" s="288">
        <f t="shared" si="123"/>
        <v>38533</v>
      </c>
      <c r="I106" s="288">
        <f t="shared" si="123"/>
        <v>30898</v>
      </c>
      <c r="J106" s="288">
        <f t="shared" si="123"/>
        <v>9531</v>
      </c>
      <c r="K106" s="288">
        <f t="shared" si="123"/>
        <v>24625</v>
      </c>
      <c r="L106" s="288">
        <f t="shared" si="123"/>
        <v>57324</v>
      </c>
      <c r="M106" s="288">
        <f t="shared" si="123"/>
        <v>15671</v>
      </c>
      <c r="N106" s="288">
        <f t="shared" si="123"/>
        <v>22092</v>
      </c>
      <c r="O106" s="240">
        <f t="shared" si="123"/>
        <v>112635</v>
      </c>
      <c r="P106" s="288">
        <f t="shared" si="123"/>
        <v>19499</v>
      </c>
      <c r="Q106" s="288">
        <f t="shared" si="123"/>
        <v>18090</v>
      </c>
      <c r="R106" s="288">
        <f t="shared" si="123"/>
        <v>10653</v>
      </c>
      <c r="S106" s="288">
        <f t="shared" si="123"/>
        <v>10937</v>
      </c>
      <c r="T106" s="288">
        <f t="shared" si="123"/>
        <v>8853</v>
      </c>
      <c r="U106" s="288">
        <f t="shared" si="123"/>
        <v>25719</v>
      </c>
      <c r="V106" s="288">
        <f t="shared" si="123"/>
        <v>14411</v>
      </c>
      <c r="W106" s="288">
        <f t="shared" si="123"/>
        <v>4473</v>
      </c>
      <c r="X106" s="240">
        <f t="shared" si="123"/>
        <v>136200</v>
      </c>
      <c r="Y106" s="288">
        <f t="shared" si="123"/>
        <v>28363</v>
      </c>
      <c r="Z106" s="288">
        <f t="shared" si="123"/>
        <v>38952</v>
      </c>
      <c r="AA106" s="288">
        <f t="shared" si="123"/>
        <v>35674</v>
      </c>
      <c r="AB106" s="288">
        <f t="shared" si="123"/>
        <v>33211</v>
      </c>
      <c r="AC106" s="240">
        <f t="shared" si="123"/>
        <v>103885</v>
      </c>
      <c r="AD106" s="288">
        <f t="shared" si="123"/>
        <v>13820</v>
      </c>
      <c r="AE106" s="288">
        <f t="shared" si="123"/>
        <v>15233</v>
      </c>
      <c r="AF106" s="288">
        <f t="shared" si="123"/>
        <v>11633</v>
      </c>
      <c r="AG106" s="288">
        <f t="shared" si="123"/>
        <v>23835</v>
      </c>
      <c r="AH106" s="288">
        <f t="shared" si="123"/>
        <v>15773</v>
      </c>
      <c r="AI106" s="288">
        <f t="shared" si="123"/>
        <v>23591</v>
      </c>
      <c r="AJ106" s="240">
        <f t="shared" si="123"/>
        <v>13188</v>
      </c>
      <c r="AK106" s="288">
        <f t="shared" si="123"/>
        <v>6532</v>
      </c>
      <c r="AL106" s="288">
        <f t="shared" si="123"/>
        <v>6656</v>
      </c>
      <c r="AM106" s="240">
        <f t="shared" si="123"/>
        <v>185734</v>
      </c>
      <c r="AN106" s="288">
        <f t="shared" si="123"/>
        <v>10000</v>
      </c>
      <c r="AO106" s="288">
        <f t="shared" si="123"/>
        <v>11519</v>
      </c>
      <c r="AP106" s="288">
        <f t="shared" si="123"/>
        <v>18053</v>
      </c>
      <c r="AQ106" s="288">
        <f t="shared" si="123"/>
        <v>7310</v>
      </c>
      <c r="AR106" s="288">
        <f t="shared" si="123"/>
        <v>24238</v>
      </c>
      <c r="AS106" s="288">
        <f t="shared" si="123"/>
        <v>6979</v>
      </c>
      <c r="AT106" s="288">
        <f t="shared" si="123"/>
        <v>33550</v>
      </c>
      <c r="AU106" s="288">
        <f t="shared" si="123"/>
        <v>34076</v>
      </c>
      <c r="AV106" s="288">
        <f t="shared" si="123"/>
        <v>24842</v>
      </c>
      <c r="AW106" s="288">
        <f t="shared" si="123"/>
        <v>15167</v>
      </c>
      <c r="AX106" s="240">
        <f t="shared" si="123"/>
        <v>174181</v>
      </c>
      <c r="AY106" s="288">
        <f t="shared" si="123"/>
        <v>17813</v>
      </c>
      <c r="AZ106" s="288">
        <f t="shared" si="123"/>
        <v>71812</v>
      </c>
      <c r="BA106" s="288">
        <f t="shared" si="123"/>
        <v>21432</v>
      </c>
      <c r="BB106" s="288">
        <f t="shared" si="123"/>
        <v>44369</v>
      </c>
      <c r="BC106" s="288">
        <f t="shared" si="123"/>
        <v>18755</v>
      </c>
      <c r="BD106" s="240">
        <f t="shared" si="123"/>
        <v>295339</v>
      </c>
      <c r="BE106" s="288">
        <f t="shared" si="123"/>
        <v>59257</v>
      </c>
      <c r="BF106" s="288">
        <f t="shared" si="123"/>
        <v>31890</v>
      </c>
      <c r="BG106" s="288">
        <f t="shared" si="123"/>
        <v>39729</v>
      </c>
      <c r="BH106" s="288">
        <f t="shared" si="123"/>
        <v>32488</v>
      </c>
      <c r="BI106" s="288">
        <f t="shared" si="123"/>
        <v>43425</v>
      </c>
      <c r="BJ106" s="288">
        <f t="shared" si="123"/>
        <v>27287</v>
      </c>
      <c r="BK106" s="288">
        <f t="shared" si="123"/>
        <v>36144</v>
      </c>
      <c r="BL106" s="288">
        <f t="shared" si="123"/>
        <v>25119</v>
      </c>
      <c r="BM106" s="240">
        <f t="shared" si="123"/>
        <v>124041</v>
      </c>
      <c r="BN106" s="288">
        <f t="shared" si="123"/>
        <v>26124</v>
      </c>
      <c r="BO106" s="288">
        <f t="shared" ref="BO106:DO106" si="124">BO56+BO81</f>
        <v>17419</v>
      </c>
      <c r="BP106" s="288">
        <f t="shared" si="124"/>
        <v>23851</v>
      </c>
      <c r="BQ106" s="288">
        <f t="shared" si="124"/>
        <v>13635</v>
      </c>
      <c r="BR106" s="288">
        <f t="shared" si="124"/>
        <v>43012</v>
      </c>
      <c r="BS106" s="240">
        <f t="shared" si="124"/>
        <v>265436</v>
      </c>
      <c r="BT106" s="288">
        <f t="shared" si="124"/>
        <v>16607</v>
      </c>
      <c r="BU106" s="288">
        <f t="shared" si="124"/>
        <v>32279</v>
      </c>
      <c r="BV106" s="288">
        <f t="shared" si="124"/>
        <v>12449</v>
      </c>
      <c r="BW106" s="288">
        <f t="shared" si="124"/>
        <v>6778</v>
      </c>
      <c r="BX106" s="288">
        <f t="shared" si="124"/>
        <v>22613</v>
      </c>
      <c r="BY106" s="288">
        <f t="shared" si="124"/>
        <v>55140</v>
      </c>
      <c r="BZ106" s="288">
        <f t="shared" si="124"/>
        <v>18323</v>
      </c>
      <c r="CA106" s="288">
        <f t="shared" si="124"/>
        <v>16091</v>
      </c>
      <c r="CB106" s="288">
        <f t="shared" si="124"/>
        <v>31973</v>
      </c>
      <c r="CC106" s="288">
        <f t="shared" si="124"/>
        <v>16978</v>
      </c>
      <c r="CD106" s="288">
        <f t="shared" si="124"/>
        <v>18686</v>
      </c>
      <c r="CE106" s="288">
        <f t="shared" si="124"/>
        <v>17519</v>
      </c>
      <c r="CF106" s="240">
        <f t="shared" si="124"/>
        <v>242576</v>
      </c>
      <c r="CG106" s="288">
        <f t="shared" si="124"/>
        <v>7758</v>
      </c>
      <c r="CH106" s="288">
        <f t="shared" si="124"/>
        <v>17029</v>
      </c>
      <c r="CI106" s="288">
        <f t="shared" si="124"/>
        <v>15374</v>
      </c>
      <c r="CJ106" s="288">
        <f t="shared" si="124"/>
        <v>28200</v>
      </c>
      <c r="CK106" s="288">
        <f t="shared" si="124"/>
        <v>41755</v>
      </c>
      <c r="CL106" s="288">
        <f t="shared" si="124"/>
        <v>10571</v>
      </c>
      <c r="CM106" s="288">
        <f t="shared" si="124"/>
        <v>43651</v>
      </c>
      <c r="CN106" s="288">
        <f t="shared" si="124"/>
        <v>10139</v>
      </c>
      <c r="CO106" s="288">
        <f t="shared" si="124"/>
        <v>3619</v>
      </c>
      <c r="CP106" s="288">
        <f t="shared" si="124"/>
        <v>11716</v>
      </c>
      <c r="CQ106" s="288">
        <f t="shared" si="124"/>
        <v>22777</v>
      </c>
      <c r="CR106" s="288">
        <f t="shared" si="124"/>
        <v>19358</v>
      </c>
      <c r="CS106" s="288">
        <f t="shared" si="124"/>
        <v>10629</v>
      </c>
      <c r="CT106" s="240">
        <f t="shared" si="124"/>
        <v>143865</v>
      </c>
      <c r="CU106" s="288">
        <f t="shared" si="124"/>
        <v>44812</v>
      </c>
      <c r="CV106" s="288">
        <f t="shared" si="124"/>
        <v>33443</v>
      </c>
      <c r="CW106" s="288">
        <f t="shared" si="124"/>
        <v>13521</v>
      </c>
      <c r="CX106" s="288">
        <f t="shared" si="124"/>
        <v>22987</v>
      </c>
      <c r="CY106" s="288">
        <f t="shared" si="124"/>
        <v>29102</v>
      </c>
      <c r="CZ106" s="240">
        <f t="shared" si="124"/>
        <v>204422</v>
      </c>
      <c r="DA106" s="288">
        <f t="shared" si="124"/>
        <v>7503</v>
      </c>
      <c r="DB106" s="288">
        <f t="shared" si="124"/>
        <v>5733</v>
      </c>
      <c r="DC106" s="288">
        <f t="shared" si="124"/>
        <v>50344</v>
      </c>
      <c r="DD106" s="288">
        <f t="shared" si="124"/>
        <v>70375</v>
      </c>
      <c r="DE106" s="288">
        <f t="shared" si="124"/>
        <v>49602</v>
      </c>
      <c r="DF106" s="288">
        <f t="shared" si="124"/>
        <v>20865</v>
      </c>
      <c r="DG106" s="240">
        <f t="shared" si="124"/>
        <v>2277050</v>
      </c>
      <c r="DH106" s="240">
        <f t="shared" si="124"/>
        <v>25330</v>
      </c>
      <c r="DI106" s="288">
        <f t="shared" si="124"/>
        <v>11557</v>
      </c>
      <c r="DJ106" s="288">
        <f t="shared" si="124"/>
        <v>12101</v>
      </c>
      <c r="DK106" s="288">
        <f t="shared" si="124"/>
        <v>1672</v>
      </c>
      <c r="DL106" s="243">
        <f t="shared" si="124"/>
        <v>13870</v>
      </c>
      <c r="DM106" s="288">
        <f t="shared" si="124"/>
        <v>13258</v>
      </c>
      <c r="DN106" s="288">
        <f t="shared" si="124"/>
        <v>612</v>
      </c>
      <c r="DO106" s="240">
        <f t="shared" si="124"/>
        <v>2316250</v>
      </c>
    </row>
    <row r="107" spans="1:134" s="4" customFormat="1" ht="16.5" customHeight="1" x14ac:dyDescent="0.15">
      <c r="A107" s="58" t="s">
        <v>48</v>
      </c>
      <c r="B107" s="240">
        <f t="shared" si="106"/>
        <v>8153233</v>
      </c>
      <c r="C107" s="288">
        <f t="shared" ref="C107:BN107" si="125">C57+C82</f>
        <v>665391</v>
      </c>
      <c r="D107" s="288">
        <f t="shared" si="125"/>
        <v>331757</v>
      </c>
      <c r="E107" s="288">
        <f t="shared" si="125"/>
        <v>330865</v>
      </c>
      <c r="F107" s="288">
        <f t="shared" si="125"/>
        <v>143280</v>
      </c>
      <c r="G107" s="288">
        <f t="shared" si="125"/>
        <v>524506</v>
      </c>
      <c r="H107" s="288">
        <f t="shared" si="125"/>
        <v>1285915</v>
      </c>
      <c r="I107" s="288">
        <f t="shared" si="125"/>
        <v>767549</v>
      </c>
      <c r="J107" s="288">
        <f t="shared" si="125"/>
        <v>227224</v>
      </c>
      <c r="K107" s="288">
        <f t="shared" si="125"/>
        <v>672494</v>
      </c>
      <c r="L107" s="288">
        <f t="shared" si="125"/>
        <v>1912073</v>
      </c>
      <c r="M107" s="288">
        <f t="shared" si="125"/>
        <v>442054</v>
      </c>
      <c r="N107" s="288">
        <f t="shared" si="125"/>
        <v>850125</v>
      </c>
      <c r="O107" s="240">
        <f t="shared" si="125"/>
        <v>2785393</v>
      </c>
      <c r="P107" s="288">
        <f t="shared" si="125"/>
        <v>534424</v>
      </c>
      <c r="Q107" s="288">
        <f t="shared" si="125"/>
        <v>547572</v>
      </c>
      <c r="R107" s="288">
        <f t="shared" si="125"/>
        <v>257128</v>
      </c>
      <c r="S107" s="288">
        <f t="shared" si="125"/>
        <v>199373</v>
      </c>
      <c r="T107" s="288">
        <f t="shared" si="125"/>
        <v>232531</v>
      </c>
      <c r="U107" s="288">
        <f t="shared" si="125"/>
        <v>546577</v>
      </c>
      <c r="V107" s="288">
        <f t="shared" si="125"/>
        <v>330074</v>
      </c>
      <c r="W107" s="288">
        <f t="shared" si="125"/>
        <v>137714</v>
      </c>
      <c r="X107" s="240">
        <f t="shared" si="125"/>
        <v>3402932</v>
      </c>
      <c r="Y107" s="288">
        <f t="shared" si="125"/>
        <v>601354</v>
      </c>
      <c r="Z107" s="288">
        <f t="shared" si="125"/>
        <v>922797</v>
      </c>
      <c r="AA107" s="288">
        <f t="shared" si="125"/>
        <v>1107860</v>
      </c>
      <c r="AB107" s="288">
        <f t="shared" si="125"/>
        <v>770921</v>
      </c>
      <c r="AC107" s="240">
        <f t="shared" si="125"/>
        <v>2564915</v>
      </c>
      <c r="AD107" s="288">
        <f t="shared" si="125"/>
        <v>296904</v>
      </c>
      <c r="AE107" s="288">
        <f t="shared" si="125"/>
        <v>427776</v>
      </c>
      <c r="AF107" s="288">
        <f t="shared" si="125"/>
        <v>215031</v>
      </c>
      <c r="AG107" s="288">
        <f t="shared" si="125"/>
        <v>613406</v>
      </c>
      <c r="AH107" s="288">
        <f t="shared" si="125"/>
        <v>325598</v>
      </c>
      <c r="AI107" s="288">
        <f t="shared" si="125"/>
        <v>686200</v>
      </c>
      <c r="AJ107" s="240">
        <f t="shared" si="125"/>
        <v>349465</v>
      </c>
      <c r="AK107" s="288">
        <f t="shared" si="125"/>
        <v>162314</v>
      </c>
      <c r="AL107" s="288">
        <f t="shared" si="125"/>
        <v>187151</v>
      </c>
      <c r="AM107" s="240">
        <f t="shared" si="125"/>
        <v>5542094</v>
      </c>
      <c r="AN107" s="288">
        <f t="shared" si="125"/>
        <v>265285</v>
      </c>
      <c r="AO107" s="288">
        <f t="shared" si="125"/>
        <v>311083</v>
      </c>
      <c r="AP107" s="288">
        <f t="shared" si="125"/>
        <v>562545</v>
      </c>
      <c r="AQ107" s="288">
        <f t="shared" si="125"/>
        <v>166343</v>
      </c>
      <c r="AR107" s="288">
        <f t="shared" si="125"/>
        <v>731006</v>
      </c>
      <c r="AS107" s="288">
        <f t="shared" si="125"/>
        <v>178156</v>
      </c>
      <c r="AT107" s="288">
        <f t="shared" si="125"/>
        <v>1044398</v>
      </c>
      <c r="AU107" s="288">
        <f t="shared" si="125"/>
        <v>1156546</v>
      </c>
      <c r="AV107" s="288">
        <f t="shared" si="125"/>
        <v>768557</v>
      </c>
      <c r="AW107" s="288">
        <f t="shared" si="125"/>
        <v>358175</v>
      </c>
      <c r="AX107" s="240">
        <f t="shared" si="125"/>
        <v>5987172</v>
      </c>
      <c r="AY107" s="288">
        <f t="shared" si="125"/>
        <v>524403</v>
      </c>
      <c r="AZ107" s="288">
        <f t="shared" si="125"/>
        <v>2606873</v>
      </c>
      <c r="BA107" s="288">
        <f t="shared" si="125"/>
        <v>833013</v>
      </c>
      <c r="BB107" s="288">
        <f t="shared" si="125"/>
        <v>1456555</v>
      </c>
      <c r="BC107" s="288">
        <f t="shared" si="125"/>
        <v>566328</v>
      </c>
      <c r="BD107" s="240">
        <f t="shared" si="125"/>
        <v>12395148</v>
      </c>
      <c r="BE107" s="288">
        <f t="shared" si="125"/>
        <v>2139907</v>
      </c>
      <c r="BF107" s="288">
        <f t="shared" si="125"/>
        <v>1443796</v>
      </c>
      <c r="BG107" s="288">
        <f t="shared" si="125"/>
        <v>1463709</v>
      </c>
      <c r="BH107" s="288">
        <f t="shared" si="125"/>
        <v>1315404</v>
      </c>
      <c r="BI107" s="288">
        <f t="shared" si="125"/>
        <v>1643080</v>
      </c>
      <c r="BJ107" s="288">
        <f t="shared" si="125"/>
        <v>1678367</v>
      </c>
      <c r="BK107" s="288">
        <f t="shared" si="125"/>
        <v>1434351</v>
      </c>
      <c r="BL107" s="288">
        <f t="shared" si="125"/>
        <v>1276534</v>
      </c>
      <c r="BM107" s="240">
        <f t="shared" si="125"/>
        <v>3307286</v>
      </c>
      <c r="BN107" s="288">
        <f t="shared" si="125"/>
        <v>695310</v>
      </c>
      <c r="BO107" s="288">
        <f t="shared" ref="BO107:DO107" si="126">BO57+BO82</f>
        <v>593885</v>
      </c>
      <c r="BP107" s="288">
        <f t="shared" si="126"/>
        <v>491281</v>
      </c>
      <c r="BQ107" s="288">
        <f t="shared" si="126"/>
        <v>273214</v>
      </c>
      <c r="BR107" s="288">
        <f t="shared" si="126"/>
        <v>1253596</v>
      </c>
      <c r="BS107" s="240">
        <f t="shared" si="126"/>
        <v>6081985</v>
      </c>
      <c r="BT107" s="288">
        <f t="shared" si="126"/>
        <v>350298</v>
      </c>
      <c r="BU107" s="288">
        <f t="shared" si="126"/>
        <v>659482</v>
      </c>
      <c r="BV107" s="288">
        <f t="shared" si="126"/>
        <v>238445</v>
      </c>
      <c r="BW107" s="288">
        <f t="shared" si="126"/>
        <v>113711</v>
      </c>
      <c r="BX107" s="288">
        <f t="shared" si="126"/>
        <v>411087</v>
      </c>
      <c r="BY107" s="288">
        <f t="shared" si="126"/>
        <v>1681330</v>
      </c>
      <c r="BZ107" s="288">
        <f t="shared" si="126"/>
        <v>422332</v>
      </c>
      <c r="CA107" s="288">
        <f t="shared" si="126"/>
        <v>329135</v>
      </c>
      <c r="CB107" s="288">
        <f t="shared" si="126"/>
        <v>691770</v>
      </c>
      <c r="CC107" s="288">
        <f t="shared" si="126"/>
        <v>374426</v>
      </c>
      <c r="CD107" s="288">
        <f t="shared" si="126"/>
        <v>440164</v>
      </c>
      <c r="CE107" s="288">
        <f t="shared" si="126"/>
        <v>369805</v>
      </c>
      <c r="CF107" s="240">
        <f t="shared" si="126"/>
        <v>6053548</v>
      </c>
      <c r="CG107" s="288">
        <f t="shared" si="126"/>
        <v>153126</v>
      </c>
      <c r="CH107" s="288">
        <f t="shared" si="126"/>
        <v>379844</v>
      </c>
      <c r="CI107" s="288">
        <f t="shared" si="126"/>
        <v>280254</v>
      </c>
      <c r="CJ107" s="288">
        <f t="shared" si="126"/>
        <v>753436</v>
      </c>
      <c r="CK107" s="288">
        <f t="shared" si="126"/>
        <v>1452055</v>
      </c>
      <c r="CL107" s="288">
        <f t="shared" si="126"/>
        <v>192279</v>
      </c>
      <c r="CM107" s="288">
        <f t="shared" si="126"/>
        <v>1217787</v>
      </c>
      <c r="CN107" s="288">
        <f t="shared" si="126"/>
        <v>174522</v>
      </c>
      <c r="CO107" s="288">
        <f t="shared" si="126"/>
        <v>76573</v>
      </c>
      <c r="CP107" s="288">
        <f t="shared" si="126"/>
        <v>231014</v>
      </c>
      <c r="CQ107" s="288">
        <f t="shared" si="126"/>
        <v>485396</v>
      </c>
      <c r="CR107" s="288">
        <f t="shared" si="126"/>
        <v>393046</v>
      </c>
      <c r="CS107" s="288">
        <f t="shared" si="126"/>
        <v>264216</v>
      </c>
      <c r="CT107" s="240">
        <f t="shared" si="126"/>
        <v>3873096</v>
      </c>
      <c r="CU107" s="288">
        <f t="shared" si="126"/>
        <v>1478101</v>
      </c>
      <c r="CV107" s="288">
        <f t="shared" si="126"/>
        <v>825241</v>
      </c>
      <c r="CW107" s="288">
        <f t="shared" si="126"/>
        <v>305870</v>
      </c>
      <c r="CX107" s="288">
        <f t="shared" si="126"/>
        <v>564588</v>
      </c>
      <c r="CY107" s="288">
        <f t="shared" si="126"/>
        <v>699296</v>
      </c>
      <c r="CZ107" s="240">
        <f t="shared" si="126"/>
        <v>5131187</v>
      </c>
      <c r="DA107" s="288">
        <f t="shared" si="126"/>
        <v>165582</v>
      </c>
      <c r="DB107" s="288">
        <f t="shared" si="126"/>
        <v>141059</v>
      </c>
      <c r="DC107" s="288">
        <f t="shared" si="126"/>
        <v>1103555</v>
      </c>
      <c r="DD107" s="288">
        <f t="shared" si="126"/>
        <v>2062499</v>
      </c>
      <c r="DE107" s="288">
        <f t="shared" si="126"/>
        <v>1095564</v>
      </c>
      <c r="DF107" s="288">
        <f t="shared" si="126"/>
        <v>562928</v>
      </c>
      <c r="DG107" s="240">
        <f t="shared" si="126"/>
        <v>65627454</v>
      </c>
      <c r="DH107" s="240">
        <f t="shared" si="126"/>
        <v>1017748</v>
      </c>
      <c r="DI107" s="288">
        <f t="shared" si="126"/>
        <v>372939</v>
      </c>
      <c r="DJ107" s="288">
        <f t="shared" si="126"/>
        <v>350373</v>
      </c>
      <c r="DK107" s="288">
        <f t="shared" si="126"/>
        <v>294436</v>
      </c>
      <c r="DL107" s="243">
        <f t="shared" si="126"/>
        <v>1168194</v>
      </c>
      <c r="DM107" s="288">
        <f t="shared" si="126"/>
        <v>868846</v>
      </c>
      <c r="DN107" s="288">
        <f t="shared" si="126"/>
        <v>299348</v>
      </c>
      <c r="DO107" s="240">
        <f t="shared" si="126"/>
        <v>67813396</v>
      </c>
      <c r="DP107" s="25"/>
      <c r="DQ107" s="25"/>
      <c r="DR107" s="25"/>
      <c r="DS107" s="25"/>
      <c r="DT107" s="25"/>
      <c r="DU107" s="25"/>
      <c r="DV107" s="25"/>
      <c r="DW107" s="25"/>
      <c r="DX107" s="25"/>
      <c r="DY107" s="25"/>
      <c r="DZ107" s="25"/>
      <c r="EA107" s="25"/>
      <c r="EB107" s="25"/>
      <c r="EC107" s="25"/>
      <c r="ED107" s="25"/>
    </row>
    <row r="108" spans="1:134" s="4" customFormat="1" ht="16.5" customHeight="1" x14ac:dyDescent="0.15">
      <c r="A108" s="55" t="s">
        <v>22</v>
      </c>
      <c r="B108" s="240">
        <f t="shared" si="106"/>
        <v>525063</v>
      </c>
      <c r="C108" s="288">
        <f t="shared" ref="C108:BN108" si="127">C58+C83</f>
        <v>46905</v>
      </c>
      <c r="D108" s="288">
        <f t="shared" si="127"/>
        <v>16861</v>
      </c>
      <c r="E108" s="288">
        <f t="shared" si="127"/>
        <v>17929</v>
      </c>
      <c r="F108" s="288">
        <f t="shared" si="127"/>
        <v>6448</v>
      </c>
      <c r="G108" s="288">
        <f t="shared" si="127"/>
        <v>32380</v>
      </c>
      <c r="H108" s="288">
        <f t="shared" si="127"/>
        <v>84044</v>
      </c>
      <c r="I108" s="288">
        <f t="shared" si="127"/>
        <v>49116</v>
      </c>
      <c r="J108" s="288">
        <f t="shared" si="127"/>
        <v>12503</v>
      </c>
      <c r="K108" s="288">
        <f t="shared" si="127"/>
        <v>38865</v>
      </c>
      <c r="L108" s="288">
        <f t="shared" si="127"/>
        <v>134132</v>
      </c>
      <c r="M108" s="288">
        <f t="shared" si="127"/>
        <v>26372</v>
      </c>
      <c r="N108" s="288">
        <f t="shared" si="127"/>
        <v>59508</v>
      </c>
      <c r="O108" s="240">
        <f t="shared" si="127"/>
        <v>157942</v>
      </c>
      <c r="P108" s="288">
        <f t="shared" si="127"/>
        <v>30709</v>
      </c>
      <c r="Q108" s="288">
        <f t="shared" si="127"/>
        <v>34070</v>
      </c>
      <c r="R108" s="288">
        <f t="shared" si="127"/>
        <v>14356</v>
      </c>
      <c r="S108" s="288">
        <f t="shared" si="127"/>
        <v>9622</v>
      </c>
      <c r="T108" s="288">
        <f t="shared" si="127"/>
        <v>12656</v>
      </c>
      <c r="U108" s="288">
        <f t="shared" si="127"/>
        <v>29812</v>
      </c>
      <c r="V108" s="288">
        <f t="shared" si="127"/>
        <v>18245</v>
      </c>
      <c r="W108" s="288">
        <f t="shared" si="127"/>
        <v>8472</v>
      </c>
      <c r="X108" s="240">
        <f t="shared" si="127"/>
        <v>194382</v>
      </c>
      <c r="Y108" s="288">
        <f t="shared" si="127"/>
        <v>31980</v>
      </c>
      <c r="Z108" s="288">
        <f t="shared" si="127"/>
        <v>49780</v>
      </c>
      <c r="AA108" s="288">
        <f t="shared" si="127"/>
        <v>71192</v>
      </c>
      <c r="AB108" s="288">
        <f t="shared" si="127"/>
        <v>41430</v>
      </c>
      <c r="AC108" s="240">
        <f t="shared" si="127"/>
        <v>155786</v>
      </c>
      <c r="AD108" s="288">
        <f t="shared" si="127"/>
        <v>16079</v>
      </c>
      <c r="AE108" s="288">
        <f t="shared" si="127"/>
        <v>27769</v>
      </c>
      <c r="AF108" s="288">
        <f t="shared" si="127"/>
        <v>10806</v>
      </c>
      <c r="AG108" s="288">
        <f t="shared" si="127"/>
        <v>36658</v>
      </c>
      <c r="AH108" s="288">
        <f t="shared" si="127"/>
        <v>17910</v>
      </c>
      <c r="AI108" s="288">
        <f t="shared" si="127"/>
        <v>46564</v>
      </c>
      <c r="AJ108" s="240">
        <f t="shared" si="127"/>
        <v>19354</v>
      </c>
      <c r="AK108" s="288">
        <f t="shared" si="127"/>
        <v>9483</v>
      </c>
      <c r="AL108" s="288">
        <f t="shared" si="127"/>
        <v>9871</v>
      </c>
      <c r="AM108" s="240">
        <f t="shared" si="127"/>
        <v>327871</v>
      </c>
      <c r="AN108" s="288">
        <f t="shared" si="127"/>
        <v>15692</v>
      </c>
      <c r="AO108" s="288">
        <f t="shared" si="127"/>
        <v>19521</v>
      </c>
      <c r="AP108" s="288">
        <f t="shared" si="127"/>
        <v>34757</v>
      </c>
      <c r="AQ108" s="288">
        <f t="shared" si="127"/>
        <v>8704</v>
      </c>
      <c r="AR108" s="288">
        <f t="shared" si="127"/>
        <v>42613</v>
      </c>
      <c r="AS108" s="288">
        <f t="shared" si="127"/>
        <v>9618</v>
      </c>
      <c r="AT108" s="288">
        <f t="shared" si="127"/>
        <v>61535</v>
      </c>
      <c r="AU108" s="288">
        <f t="shared" si="127"/>
        <v>70235</v>
      </c>
      <c r="AV108" s="288">
        <f t="shared" si="127"/>
        <v>46458</v>
      </c>
      <c r="AW108" s="288">
        <f t="shared" si="127"/>
        <v>18738</v>
      </c>
      <c r="AX108" s="240">
        <f t="shared" si="127"/>
        <v>391974</v>
      </c>
      <c r="AY108" s="288">
        <f t="shared" si="127"/>
        <v>32350</v>
      </c>
      <c r="AZ108" s="288">
        <f t="shared" si="127"/>
        <v>176890</v>
      </c>
      <c r="BA108" s="288">
        <f t="shared" si="127"/>
        <v>57553</v>
      </c>
      <c r="BB108" s="288">
        <f t="shared" si="127"/>
        <v>92464</v>
      </c>
      <c r="BC108" s="288">
        <f t="shared" si="127"/>
        <v>32717</v>
      </c>
      <c r="BD108" s="240">
        <f t="shared" si="127"/>
        <v>929181</v>
      </c>
      <c r="BE108" s="288">
        <f t="shared" si="127"/>
        <v>122626</v>
      </c>
      <c r="BF108" s="288">
        <f t="shared" si="127"/>
        <v>107727</v>
      </c>
      <c r="BG108" s="288">
        <f t="shared" si="127"/>
        <v>108251</v>
      </c>
      <c r="BH108" s="288">
        <f t="shared" si="127"/>
        <v>102432</v>
      </c>
      <c r="BI108" s="288">
        <f t="shared" si="127"/>
        <v>121839</v>
      </c>
      <c r="BJ108" s="288">
        <f t="shared" si="127"/>
        <v>148540</v>
      </c>
      <c r="BK108" s="288">
        <f t="shared" si="127"/>
        <v>109815</v>
      </c>
      <c r="BL108" s="288">
        <f t="shared" si="127"/>
        <v>107951</v>
      </c>
      <c r="BM108" s="240">
        <f t="shared" si="127"/>
        <v>198891</v>
      </c>
      <c r="BN108" s="288">
        <f t="shared" si="127"/>
        <v>39178</v>
      </c>
      <c r="BO108" s="288">
        <f t="shared" ref="BO108:DO108" si="128">BO58+BO83</f>
        <v>38373</v>
      </c>
      <c r="BP108" s="288">
        <f t="shared" si="128"/>
        <v>26124</v>
      </c>
      <c r="BQ108" s="288">
        <f t="shared" si="128"/>
        <v>14440</v>
      </c>
      <c r="BR108" s="288">
        <f t="shared" si="128"/>
        <v>80776</v>
      </c>
      <c r="BS108" s="240">
        <f t="shared" si="128"/>
        <v>328413</v>
      </c>
      <c r="BT108" s="288">
        <f t="shared" si="128"/>
        <v>17881</v>
      </c>
      <c r="BU108" s="288">
        <f t="shared" si="128"/>
        <v>31400</v>
      </c>
      <c r="BV108" s="288">
        <f t="shared" si="128"/>
        <v>11562</v>
      </c>
      <c r="BW108" s="288">
        <f t="shared" si="128"/>
        <v>4941</v>
      </c>
      <c r="BX108" s="288">
        <f t="shared" si="128"/>
        <v>18533</v>
      </c>
      <c r="BY108" s="288">
        <f t="shared" si="128"/>
        <v>103131</v>
      </c>
      <c r="BZ108" s="288">
        <f t="shared" si="128"/>
        <v>21849</v>
      </c>
      <c r="CA108" s="288">
        <f t="shared" si="128"/>
        <v>17436</v>
      </c>
      <c r="CB108" s="288">
        <f t="shared" si="128"/>
        <v>36602</v>
      </c>
      <c r="CC108" s="288">
        <f t="shared" si="128"/>
        <v>20687</v>
      </c>
      <c r="CD108" s="288">
        <f t="shared" si="128"/>
        <v>24498</v>
      </c>
      <c r="CE108" s="288">
        <f t="shared" si="128"/>
        <v>19893</v>
      </c>
      <c r="CF108" s="240">
        <f t="shared" si="128"/>
        <v>349155</v>
      </c>
      <c r="CG108" s="288">
        <f t="shared" si="128"/>
        <v>7589</v>
      </c>
      <c r="CH108" s="288">
        <f t="shared" si="128"/>
        <v>20178</v>
      </c>
      <c r="CI108" s="288">
        <f t="shared" si="128"/>
        <v>13753</v>
      </c>
      <c r="CJ108" s="288">
        <f t="shared" si="128"/>
        <v>44368</v>
      </c>
      <c r="CK108" s="288">
        <f t="shared" si="128"/>
        <v>94855</v>
      </c>
      <c r="CL108" s="288">
        <f t="shared" si="128"/>
        <v>9252</v>
      </c>
      <c r="CM108" s="288">
        <f t="shared" si="128"/>
        <v>73460</v>
      </c>
      <c r="CN108" s="288">
        <f t="shared" si="128"/>
        <v>7789</v>
      </c>
      <c r="CO108" s="288">
        <f t="shared" si="128"/>
        <v>3815</v>
      </c>
      <c r="CP108" s="288">
        <f t="shared" si="128"/>
        <v>11086</v>
      </c>
      <c r="CQ108" s="288">
        <f t="shared" si="128"/>
        <v>26500</v>
      </c>
      <c r="CR108" s="288">
        <f t="shared" si="128"/>
        <v>20894</v>
      </c>
      <c r="CS108" s="288">
        <f t="shared" si="128"/>
        <v>15616</v>
      </c>
      <c r="CT108" s="240">
        <f t="shared" si="128"/>
        <v>238471</v>
      </c>
      <c r="CU108" s="288">
        <f t="shared" si="128"/>
        <v>99033</v>
      </c>
      <c r="CV108" s="288">
        <f t="shared" si="128"/>
        <v>48122</v>
      </c>
      <c r="CW108" s="288">
        <f t="shared" si="128"/>
        <v>18199</v>
      </c>
      <c r="CX108" s="288">
        <f t="shared" si="128"/>
        <v>34531</v>
      </c>
      <c r="CY108" s="288">
        <f t="shared" si="128"/>
        <v>38586</v>
      </c>
      <c r="CZ108" s="240">
        <f t="shared" si="128"/>
        <v>313460</v>
      </c>
      <c r="DA108" s="288">
        <f t="shared" si="128"/>
        <v>8600</v>
      </c>
      <c r="DB108" s="288">
        <f t="shared" si="128"/>
        <v>7358</v>
      </c>
      <c r="DC108" s="288">
        <f t="shared" si="128"/>
        <v>65065</v>
      </c>
      <c r="DD108" s="288">
        <f t="shared" si="128"/>
        <v>137158</v>
      </c>
      <c r="DE108" s="288">
        <f t="shared" si="128"/>
        <v>59911</v>
      </c>
      <c r="DF108" s="288">
        <f t="shared" si="128"/>
        <v>35368</v>
      </c>
      <c r="DG108" s="240">
        <f t="shared" si="128"/>
        <v>4129943</v>
      </c>
      <c r="DH108" s="240">
        <f t="shared" si="128"/>
        <v>77740</v>
      </c>
      <c r="DI108" s="288">
        <f t="shared" si="128"/>
        <v>22290</v>
      </c>
      <c r="DJ108" s="288">
        <f t="shared" si="128"/>
        <v>19033</v>
      </c>
      <c r="DK108" s="288">
        <f t="shared" si="128"/>
        <v>36417</v>
      </c>
      <c r="DL108" s="243">
        <f t="shared" si="128"/>
        <v>125427</v>
      </c>
      <c r="DM108" s="288">
        <f t="shared" si="128"/>
        <v>69605</v>
      </c>
      <c r="DN108" s="288">
        <f t="shared" si="128"/>
        <v>55822</v>
      </c>
      <c r="DO108" s="240">
        <f t="shared" si="128"/>
        <v>4333110</v>
      </c>
    </row>
    <row r="109" spans="1:134" s="4" customFormat="1" ht="16.5" customHeight="1" x14ac:dyDescent="0.15">
      <c r="A109" s="55" t="s">
        <v>23</v>
      </c>
      <c r="B109" s="240">
        <f t="shared" si="106"/>
        <v>1122316</v>
      </c>
      <c r="C109" s="288">
        <f t="shared" ref="C109:BN109" si="129">C59+C84</f>
        <v>99335</v>
      </c>
      <c r="D109" s="288">
        <f t="shared" si="129"/>
        <v>38701</v>
      </c>
      <c r="E109" s="288">
        <f t="shared" si="129"/>
        <v>42375</v>
      </c>
      <c r="F109" s="288">
        <f t="shared" si="129"/>
        <v>15772</v>
      </c>
      <c r="G109" s="288">
        <f t="shared" si="129"/>
        <v>73750</v>
      </c>
      <c r="H109" s="288">
        <f t="shared" si="129"/>
        <v>184533</v>
      </c>
      <c r="I109" s="288">
        <f t="shared" si="129"/>
        <v>106555</v>
      </c>
      <c r="J109" s="288">
        <f t="shared" si="129"/>
        <v>29380</v>
      </c>
      <c r="K109" s="288">
        <f t="shared" si="129"/>
        <v>84816</v>
      </c>
      <c r="L109" s="288">
        <f t="shared" si="129"/>
        <v>268039</v>
      </c>
      <c r="M109" s="288">
        <f t="shared" si="129"/>
        <v>58153</v>
      </c>
      <c r="N109" s="288">
        <f t="shared" si="129"/>
        <v>120907</v>
      </c>
      <c r="O109" s="240">
        <f t="shared" si="129"/>
        <v>360345</v>
      </c>
      <c r="P109" s="288">
        <f t="shared" si="129"/>
        <v>66125</v>
      </c>
      <c r="Q109" s="288">
        <f t="shared" si="129"/>
        <v>77491</v>
      </c>
      <c r="R109" s="288">
        <f t="shared" si="129"/>
        <v>33206</v>
      </c>
      <c r="S109" s="288">
        <f t="shared" si="129"/>
        <v>22067</v>
      </c>
      <c r="T109" s="288">
        <f t="shared" si="129"/>
        <v>30837</v>
      </c>
      <c r="U109" s="288">
        <f t="shared" si="129"/>
        <v>68825</v>
      </c>
      <c r="V109" s="288">
        <f t="shared" si="129"/>
        <v>43639</v>
      </c>
      <c r="W109" s="288">
        <f t="shared" si="129"/>
        <v>18155</v>
      </c>
      <c r="X109" s="240">
        <f t="shared" si="129"/>
        <v>449596</v>
      </c>
      <c r="Y109" s="288">
        <f t="shared" si="129"/>
        <v>77596</v>
      </c>
      <c r="Z109" s="288">
        <f t="shared" si="129"/>
        <v>115716</v>
      </c>
      <c r="AA109" s="288">
        <f t="shared" si="129"/>
        <v>157518</v>
      </c>
      <c r="AB109" s="288">
        <f t="shared" si="129"/>
        <v>98766</v>
      </c>
      <c r="AC109" s="240">
        <f t="shared" si="129"/>
        <v>345421</v>
      </c>
      <c r="AD109" s="288">
        <f t="shared" si="129"/>
        <v>35996</v>
      </c>
      <c r="AE109" s="288">
        <f t="shared" si="129"/>
        <v>62978</v>
      </c>
      <c r="AF109" s="288">
        <f t="shared" si="129"/>
        <v>24704</v>
      </c>
      <c r="AG109" s="288">
        <f t="shared" si="129"/>
        <v>80231</v>
      </c>
      <c r="AH109" s="288">
        <f t="shared" si="129"/>
        <v>42341</v>
      </c>
      <c r="AI109" s="288">
        <f t="shared" si="129"/>
        <v>99171</v>
      </c>
      <c r="AJ109" s="240">
        <f t="shared" si="129"/>
        <v>41223</v>
      </c>
      <c r="AK109" s="288">
        <f t="shared" si="129"/>
        <v>19321</v>
      </c>
      <c r="AL109" s="288">
        <f t="shared" si="129"/>
        <v>21902</v>
      </c>
      <c r="AM109" s="240">
        <f t="shared" si="129"/>
        <v>718512</v>
      </c>
      <c r="AN109" s="288">
        <f t="shared" si="129"/>
        <v>35253</v>
      </c>
      <c r="AO109" s="288">
        <f t="shared" si="129"/>
        <v>43528</v>
      </c>
      <c r="AP109" s="288">
        <f t="shared" si="129"/>
        <v>75918</v>
      </c>
      <c r="AQ109" s="288">
        <f t="shared" si="129"/>
        <v>20061</v>
      </c>
      <c r="AR109" s="288">
        <f t="shared" si="129"/>
        <v>94151</v>
      </c>
      <c r="AS109" s="288">
        <f t="shared" si="129"/>
        <v>23211</v>
      </c>
      <c r="AT109" s="288">
        <f t="shared" si="129"/>
        <v>133135</v>
      </c>
      <c r="AU109" s="288">
        <f t="shared" si="129"/>
        <v>147208</v>
      </c>
      <c r="AV109" s="288">
        <f t="shared" si="129"/>
        <v>101299</v>
      </c>
      <c r="AW109" s="288">
        <f t="shared" si="129"/>
        <v>44748</v>
      </c>
      <c r="AX109" s="240">
        <f t="shared" si="129"/>
        <v>871390</v>
      </c>
      <c r="AY109" s="288">
        <f t="shared" si="129"/>
        <v>76493</v>
      </c>
      <c r="AZ109" s="288">
        <f t="shared" si="129"/>
        <v>381156</v>
      </c>
      <c r="BA109" s="288">
        <f t="shared" si="129"/>
        <v>125353</v>
      </c>
      <c r="BB109" s="288">
        <f t="shared" si="129"/>
        <v>212259</v>
      </c>
      <c r="BC109" s="288">
        <f t="shared" si="129"/>
        <v>76129</v>
      </c>
      <c r="BD109" s="240">
        <f t="shared" si="129"/>
        <v>1771799</v>
      </c>
      <c r="BE109" s="288">
        <f t="shared" si="129"/>
        <v>210827</v>
      </c>
      <c r="BF109" s="288">
        <f t="shared" si="129"/>
        <v>226418</v>
      </c>
      <c r="BG109" s="288">
        <f t="shared" si="129"/>
        <v>224462</v>
      </c>
      <c r="BH109" s="288">
        <f t="shared" si="129"/>
        <v>202877</v>
      </c>
      <c r="BI109" s="288">
        <f t="shared" si="129"/>
        <v>223839</v>
      </c>
      <c r="BJ109" s="288">
        <f t="shared" si="129"/>
        <v>272346</v>
      </c>
      <c r="BK109" s="288">
        <f t="shared" si="129"/>
        <v>203802</v>
      </c>
      <c r="BL109" s="288">
        <f t="shared" si="129"/>
        <v>207228</v>
      </c>
      <c r="BM109" s="240">
        <f t="shared" si="129"/>
        <v>445385</v>
      </c>
      <c r="BN109" s="288">
        <f t="shared" si="129"/>
        <v>90104</v>
      </c>
      <c r="BO109" s="288">
        <f t="shared" ref="BO109:DO109" si="130">BO59+BO84</f>
        <v>87851</v>
      </c>
      <c r="BP109" s="288">
        <f t="shared" si="130"/>
        <v>61872</v>
      </c>
      <c r="BQ109" s="288">
        <f t="shared" si="130"/>
        <v>34352</v>
      </c>
      <c r="BR109" s="288">
        <f t="shared" si="130"/>
        <v>171206</v>
      </c>
      <c r="BS109" s="240">
        <f t="shared" si="130"/>
        <v>748294</v>
      </c>
      <c r="BT109" s="288">
        <f t="shared" si="130"/>
        <v>42281</v>
      </c>
      <c r="BU109" s="288">
        <f t="shared" si="130"/>
        <v>76646</v>
      </c>
      <c r="BV109" s="288">
        <f t="shared" si="130"/>
        <v>27367</v>
      </c>
      <c r="BW109" s="288">
        <f t="shared" si="130"/>
        <v>12050</v>
      </c>
      <c r="BX109" s="288">
        <f t="shared" si="130"/>
        <v>45306</v>
      </c>
      <c r="BY109" s="288">
        <f t="shared" si="130"/>
        <v>217967</v>
      </c>
      <c r="BZ109" s="288">
        <f t="shared" si="130"/>
        <v>51729</v>
      </c>
      <c r="CA109" s="288">
        <f t="shared" si="130"/>
        <v>41178</v>
      </c>
      <c r="CB109" s="288">
        <f t="shared" si="130"/>
        <v>83223</v>
      </c>
      <c r="CC109" s="288">
        <f t="shared" si="130"/>
        <v>50349</v>
      </c>
      <c r="CD109" s="288">
        <f t="shared" si="130"/>
        <v>56261</v>
      </c>
      <c r="CE109" s="288">
        <f t="shared" si="130"/>
        <v>43937</v>
      </c>
      <c r="CF109" s="240">
        <f t="shared" si="130"/>
        <v>770030</v>
      </c>
      <c r="CG109" s="288">
        <f t="shared" si="130"/>
        <v>18307</v>
      </c>
      <c r="CH109" s="288">
        <f t="shared" si="130"/>
        <v>47576</v>
      </c>
      <c r="CI109" s="288">
        <f t="shared" si="130"/>
        <v>32871</v>
      </c>
      <c r="CJ109" s="288">
        <f t="shared" si="130"/>
        <v>97822</v>
      </c>
      <c r="CK109" s="288">
        <f t="shared" si="130"/>
        <v>191444</v>
      </c>
      <c r="CL109" s="288">
        <f t="shared" si="130"/>
        <v>22686</v>
      </c>
      <c r="CM109" s="288">
        <f t="shared" si="130"/>
        <v>156054</v>
      </c>
      <c r="CN109" s="288">
        <f t="shared" si="130"/>
        <v>18789</v>
      </c>
      <c r="CO109" s="288">
        <f t="shared" si="130"/>
        <v>9161</v>
      </c>
      <c r="CP109" s="288">
        <f t="shared" si="130"/>
        <v>25960</v>
      </c>
      <c r="CQ109" s="288">
        <f t="shared" si="130"/>
        <v>60699</v>
      </c>
      <c r="CR109" s="288">
        <f t="shared" si="130"/>
        <v>50499</v>
      </c>
      <c r="CS109" s="288">
        <f t="shared" si="130"/>
        <v>38162</v>
      </c>
      <c r="CT109" s="240">
        <f t="shared" si="130"/>
        <v>544062</v>
      </c>
      <c r="CU109" s="288">
        <f t="shared" si="130"/>
        <v>211297</v>
      </c>
      <c r="CV109" s="288">
        <f t="shared" si="130"/>
        <v>117125</v>
      </c>
      <c r="CW109" s="288">
        <f t="shared" si="130"/>
        <v>43922</v>
      </c>
      <c r="CX109" s="288">
        <f t="shared" si="130"/>
        <v>77815</v>
      </c>
      <c r="CY109" s="288">
        <f t="shared" si="130"/>
        <v>93903</v>
      </c>
      <c r="CZ109" s="240">
        <f t="shared" si="130"/>
        <v>651361</v>
      </c>
      <c r="DA109" s="288">
        <f t="shared" si="130"/>
        <v>20052</v>
      </c>
      <c r="DB109" s="288">
        <f t="shared" si="130"/>
        <v>17492</v>
      </c>
      <c r="DC109" s="288">
        <f t="shared" si="130"/>
        <v>133843</v>
      </c>
      <c r="DD109" s="288">
        <f t="shared" si="130"/>
        <v>271755</v>
      </c>
      <c r="DE109" s="288">
        <f t="shared" si="130"/>
        <v>131344</v>
      </c>
      <c r="DF109" s="288">
        <f t="shared" si="130"/>
        <v>76875</v>
      </c>
      <c r="DG109" s="240">
        <f t="shared" si="130"/>
        <v>8839734</v>
      </c>
      <c r="DH109" s="240">
        <f t="shared" si="130"/>
        <v>159924</v>
      </c>
      <c r="DI109" s="288">
        <f t="shared" si="130"/>
        <v>50429</v>
      </c>
      <c r="DJ109" s="288">
        <f t="shared" si="130"/>
        <v>42526</v>
      </c>
      <c r="DK109" s="288">
        <f t="shared" si="130"/>
        <v>66969</v>
      </c>
      <c r="DL109" s="243">
        <f t="shared" si="130"/>
        <v>233457</v>
      </c>
      <c r="DM109" s="288">
        <f t="shared" si="130"/>
        <v>144365</v>
      </c>
      <c r="DN109" s="288">
        <f t="shared" si="130"/>
        <v>89092</v>
      </c>
      <c r="DO109" s="240">
        <f t="shared" si="130"/>
        <v>9233115</v>
      </c>
    </row>
    <row r="110" spans="1:134" s="4" customFormat="1" ht="16.5" customHeight="1" x14ac:dyDescent="0.15">
      <c r="A110" s="55" t="s">
        <v>24</v>
      </c>
      <c r="B110" s="240">
        <f t="shared" si="106"/>
        <v>973572</v>
      </c>
      <c r="C110" s="288">
        <f t="shared" ref="C110:BN110" si="131">C60+C85</f>
        <v>71656</v>
      </c>
      <c r="D110" s="288">
        <f t="shared" si="131"/>
        <v>33763</v>
      </c>
      <c r="E110" s="288">
        <f t="shared" si="131"/>
        <v>31375</v>
      </c>
      <c r="F110" s="288">
        <f t="shared" si="131"/>
        <v>13223</v>
      </c>
      <c r="G110" s="288">
        <f t="shared" si="131"/>
        <v>55662</v>
      </c>
      <c r="H110" s="288">
        <f t="shared" si="131"/>
        <v>163630</v>
      </c>
      <c r="I110" s="288">
        <f t="shared" si="131"/>
        <v>91467</v>
      </c>
      <c r="J110" s="288">
        <f t="shared" si="131"/>
        <v>23277</v>
      </c>
      <c r="K110" s="288">
        <f t="shared" si="131"/>
        <v>83333</v>
      </c>
      <c r="L110" s="288">
        <f t="shared" si="131"/>
        <v>267205</v>
      </c>
      <c r="M110" s="288">
        <f t="shared" si="131"/>
        <v>49037</v>
      </c>
      <c r="N110" s="288">
        <f t="shared" si="131"/>
        <v>89944</v>
      </c>
      <c r="O110" s="240">
        <f t="shared" si="131"/>
        <v>313278</v>
      </c>
      <c r="P110" s="288">
        <f t="shared" si="131"/>
        <v>71333</v>
      </c>
      <c r="Q110" s="288">
        <f t="shared" si="131"/>
        <v>69538</v>
      </c>
      <c r="R110" s="288">
        <f t="shared" si="131"/>
        <v>26537</v>
      </c>
      <c r="S110" s="288">
        <f t="shared" si="131"/>
        <v>19076</v>
      </c>
      <c r="T110" s="288">
        <f t="shared" si="131"/>
        <v>23900</v>
      </c>
      <c r="U110" s="288">
        <f t="shared" si="131"/>
        <v>53672</v>
      </c>
      <c r="V110" s="288">
        <f t="shared" si="131"/>
        <v>32337</v>
      </c>
      <c r="W110" s="288">
        <f t="shared" si="131"/>
        <v>16885</v>
      </c>
      <c r="X110" s="240">
        <f t="shared" si="131"/>
        <v>395317</v>
      </c>
      <c r="Y110" s="288">
        <f t="shared" si="131"/>
        <v>61305</v>
      </c>
      <c r="Z110" s="288">
        <f t="shared" si="131"/>
        <v>105415</v>
      </c>
      <c r="AA110" s="288">
        <f t="shared" si="131"/>
        <v>149709</v>
      </c>
      <c r="AB110" s="288">
        <f t="shared" si="131"/>
        <v>78888</v>
      </c>
      <c r="AC110" s="240">
        <f t="shared" si="131"/>
        <v>284122</v>
      </c>
      <c r="AD110" s="288">
        <f t="shared" si="131"/>
        <v>28874</v>
      </c>
      <c r="AE110" s="288">
        <f t="shared" si="131"/>
        <v>45692</v>
      </c>
      <c r="AF110" s="288">
        <f t="shared" si="131"/>
        <v>20802</v>
      </c>
      <c r="AG110" s="288">
        <f t="shared" si="131"/>
        <v>75720</v>
      </c>
      <c r="AH110" s="288">
        <f t="shared" si="131"/>
        <v>32405</v>
      </c>
      <c r="AI110" s="288">
        <f t="shared" si="131"/>
        <v>80629</v>
      </c>
      <c r="AJ110" s="240">
        <f t="shared" si="131"/>
        <v>33584</v>
      </c>
      <c r="AK110" s="288">
        <f t="shared" si="131"/>
        <v>13345</v>
      </c>
      <c r="AL110" s="288">
        <f t="shared" si="131"/>
        <v>20239</v>
      </c>
      <c r="AM110" s="240">
        <f t="shared" si="131"/>
        <v>653662</v>
      </c>
      <c r="AN110" s="288">
        <f t="shared" si="131"/>
        <v>28456</v>
      </c>
      <c r="AO110" s="288">
        <f t="shared" si="131"/>
        <v>37227</v>
      </c>
      <c r="AP110" s="288">
        <f t="shared" si="131"/>
        <v>72390</v>
      </c>
      <c r="AQ110" s="288">
        <f t="shared" si="131"/>
        <v>16649</v>
      </c>
      <c r="AR110" s="288">
        <f t="shared" si="131"/>
        <v>99505</v>
      </c>
      <c r="AS110" s="288">
        <f t="shared" si="131"/>
        <v>18719</v>
      </c>
      <c r="AT110" s="288">
        <f t="shared" si="131"/>
        <v>114116</v>
      </c>
      <c r="AU110" s="288">
        <f t="shared" si="131"/>
        <v>145663</v>
      </c>
      <c r="AV110" s="288">
        <f t="shared" si="131"/>
        <v>83730</v>
      </c>
      <c r="AW110" s="288">
        <f t="shared" si="131"/>
        <v>37207</v>
      </c>
      <c r="AX110" s="240">
        <f t="shared" si="131"/>
        <v>759644</v>
      </c>
      <c r="AY110" s="288">
        <f t="shared" si="131"/>
        <v>59335</v>
      </c>
      <c r="AZ110" s="288">
        <f t="shared" si="131"/>
        <v>353264</v>
      </c>
      <c r="BA110" s="288">
        <f t="shared" si="131"/>
        <v>97102</v>
      </c>
      <c r="BB110" s="288">
        <f t="shared" si="131"/>
        <v>175337</v>
      </c>
      <c r="BC110" s="288">
        <f t="shared" si="131"/>
        <v>74606</v>
      </c>
      <c r="BD110" s="240">
        <f t="shared" si="131"/>
        <v>1576785</v>
      </c>
      <c r="BE110" s="288">
        <f t="shared" si="131"/>
        <v>277508</v>
      </c>
      <c r="BF110" s="288">
        <f t="shared" si="131"/>
        <v>182764</v>
      </c>
      <c r="BG110" s="288">
        <f t="shared" si="131"/>
        <v>177839</v>
      </c>
      <c r="BH110" s="288">
        <f t="shared" si="131"/>
        <v>168958</v>
      </c>
      <c r="BI110" s="288">
        <f t="shared" si="131"/>
        <v>200856</v>
      </c>
      <c r="BJ110" s="288">
        <f t="shared" si="131"/>
        <v>220107</v>
      </c>
      <c r="BK110" s="288">
        <f t="shared" si="131"/>
        <v>184529</v>
      </c>
      <c r="BL110" s="288">
        <f t="shared" si="131"/>
        <v>164224</v>
      </c>
      <c r="BM110" s="240">
        <f t="shared" si="131"/>
        <v>384972</v>
      </c>
      <c r="BN110" s="288">
        <f t="shared" si="131"/>
        <v>87981</v>
      </c>
      <c r="BO110" s="288">
        <f t="shared" ref="BO110:DO110" si="132">BO60+BO85</f>
        <v>64033</v>
      </c>
      <c r="BP110" s="288">
        <f t="shared" si="132"/>
        <v>48733</v>
      </c>
      <c r="BQ110" s="288">
        <f t="shared" si="132"/>
        <v>28399</v>
      </c>
      <c r="BR110" s="288">
        <f t="shared" si="132"/>
        <v>155826</v>
      </c>
      <c r="BS110" s="240">
        <f t="shared" si="132"/>
        <v>669328</v>
      </c>
      <c r="BT110" s="288">
        <f t="shared" si="132"/>
        <v>35212</v>
      </c>
      <c r="BU110" s="288">
        <f t="shared" si="132"/>
        <v>64596</v>
      </c>
      <c r="BV110" s="288">
        <f t="shared" si="132"/>
        <v>24273</v>
      </c>
      <c r="BW110" s="288">
        <f t="shared" si="132"/>
        <v>9735</v>
      </c>
      <c r="BX110" s="288">
        <f t="shared" si="132"/>
        <v>37152</v>
      </c>
      <c r="BY110" s="288">
        <f t="shared" si="132"/>
        <v>212003</v>
      </c>
      <c r="BZ110" s="288">
        <f t="shared" si="132"/>
        <v>38914</v>
      </c>
      <c r="CA110" s="288">
        <f t="shared" si="132"/>
        <v>33247</v>
      </c>
      <c r="CB110" s="288">
        <f t="shared" si="132"/>
        <v>71050</v>
      </c>
      <c r="CC110" s="288">
        <f t="shared" si="132"/>
        <v>39103</v>
      </c>
      <c r="CD110" s="288">
        <f t="shared" si="132"/>
        <v>60199</v>
      </c>
      <c r="CE110" s="288">
        <f t="shared" si="132"/>
        <v>43844</v>
      </c>
      <c r="CF110" s="240">
        <f t="shared" si="132"/>
        <v>695759</v>
      </c>
      <c r="CG110" s="288">
        <f t="shared" si="132"/>
        <v>14183</v>
      </c>
      <c r="CH110" s="288">
        <f t="shared" si="132"/>
        <v>37232</v>
      </c>
      <c r="CI110" s="288">
        <f t="shared" si="132"/>
        <v>27406</v>
      </c>
      <c r="CJ110" s="288">
        <f t="shared" si="132"/>
        <v>81062</v>
      </c>
      <c r="CK110" s="288">
        <f t="shared" si="132"/>
        <v>201059</v>
      </c>
      <c r="CL110" s="288">
        <f t="shared" si="132"/>
        <v>17409</v>
      </c>
      <c r="CM110" s="288">
        <f t="shared" si="132"/>
        <v>153634</v>
      </c>
      <c r="CN110" s="288">
        <f t="shared" si="132"/>
        <v>14565</v>
      </c>
      <c r="CO110" s="288">
        <f t="shared" si="132"/>
        <v>7735</v>
      </c>
      <c r="CP110" s="288">
        <f t="shared" si="132"/>
        <v>24411</v>
      </c>
      <c r="CQ110" s="288">
        <f t="shared" si="132"/>
        <v>48918</v>
      </c>
      <c r="CR110" s="288">
        <f t="shared" si="132"/>
        <v>40523</v>
      </c>
      <c r="CS110" s="288">
        <f t="shared" si="132"/>
        <v>27622</v>
      </c>
      <c r="CT110" s="240">
        <f t="shared" si="132"/>
        <v>466677</v>
      </c>
      <c r="CU110" s="288">
        <f t="shared" si="132"/>
        <v>184987</v>
      </c>
      <c r="CV110" s="288">
        <f t="shared" si="132"/>
        <v>109808</v>
      </c>
      <c r="CW110" s="288">
        <f t="shared" si="132"/>
        <v>34947</v>
      </c>
      <c r="CX110" s="288">
        <f t="shared" si="132"/>
        <v>66679</v>
      </c>
      <c r="CY110" s="288">
        <f t="shared" si="132"/>
        <v>70256</v>
      </c>
      <c r="CZ110" s="240">
        <f t="shared" si="132"/>
        <v>553962</v>
      </c>
      <c r="DA110" s="288">
        <f t="shared" si="132"/>
        <v>15346</v>
      </c>
      <c r="DB110" s="288">
        <f t="shared" si="132"/>
        <v>12821</v>
      </c>
      <c r="DC110" s="288">
        <f t="shared" si="132"/>
        <v>114713</v>
      </c>
      <c r="DD110" s="288">
        <f t="shared" si="132"/>
        <v>243481</v>
      </c>
      <c r="DE110" s="288">
        <f t="shared" si="132"/>
        <v>108181</v>
      </c>
      <c r="DF110" s="288">
        <f t="shared" si="132"/>
        <v>59420</v>
      </c>
      <c r="DG110" s="240">
        <f t="shared" si="132"/>
        <v>7760662</v>
      </c>
      <c r="DH110" s="240">
        <f t="shared" si="132"/>
        <v>127443</v>
      </c>
      <c r="DI110" s="288">
        <f t="shared" si="132"/>
        <v>42621</v>
      </c>
      <c r="DJ110" s="288">
        <f t="shared" si="132"/>
        <v>36858</v>
      </c>
      <c r="DK110" s="288">
        <f t="shared" si="132"/>
        <v>47964</v>
      </c>
      <c r="DL110" s="243">
        <f t="shared" si="132"/>
        <v>160149</v>
      </c>
      <c r="DM110" s="288">
        <f t="shared" si="132"/>
        <v>114271</v>
      </c>
      <c r="DN110" s="288">
        <f t="shared" si="132"/>
        <v>45878</v>
      </c>
      <c r="DO110" s="240">
        <f t="shared" si="132"/>
        <v>8048254</v>
      </c>
    </row>
    <row r="111" spans="1:134" s="4" customFormat="1" ht="16.5" customHeight="1" x14ac:dyDescent="0.15">
      <c r="A111" s="55" t="s">
        <v>25</v>
      </c>
      <c r="B111" s="240">
        <f t="shared" si="106"/>
        <v>3946062</v>
      </c>
      <c r="C111" s="288">
        <f t="shared" ref="C111:BN111" si="133">C61+C86</f>
        <v>330711</v>
      </c>
      <c r="D111" s="288">
        <f t="shared" si="133"/>
        <v>149928</v>
      </c>
      <c r="E111" s="288">
        <f t="shared" si="133"/>
        <v>156228</v>
      </c>
      <c r="F111" s="288">
        <f t="shared" si="133"/>
        <v>66922</v>
      </c>
      <c r="G111" s="288">
        <f t="shared" si="133"/>
        <v>248804</v>
      </c>
      <c r="H111" s="288">
        <f t="shared" si="133"/>
        <v>621815</v>
      </c>
      <c r="I111" s="288">
        <f t="shared" si="133"/>
        <v>353332</v>
      </c>
      <c r="J111" s="288">
        <f t="shared" si="133"/>
        <v>106940</v>
      </c>
      <c r="K111" s="288">
        <f t="shared" si="133"/>
        <v>321621</v>
      </c>
      <c r="L111" s="288">
        <f t="shared" si="133"/>
        <v>933727</v>
      </c>
      <c r="M111" s="288">
        <f t="shared" si="133"/>
        <v>216789</v>
      </c>
      <c r="N111" s="288">
        <f t="shared" si="133"/>
        <v>439245</v>
      </c>
      <c r="O111" s="240">
        <f t="shared" si="133"/>
        <v>1310842</v>
      </c>
      <c r="P111" s="288">
        <f t="shared" si="133"/>
        <v>254350</v>
      </c>
      <c r="Q111" s="288">
        <f t="shared" si="133"/>
        <v>260964</v>
      </c>
      <c r="R111" s="288">
        <f t="shared" si="133"/>
        <v>122077</v>
      </c>
      <c r="S111" s="288">
        <f t="shared" si="133"/>
        <v>88677</v>
      </c>
      <c r="T111" s="288">
        <f t="shared" si="133"/>
        <v>110640</v>
      </c>
      <c r="U111" s="288">
        <f t="shared" si="133"/>
        <v>252570</v>
      </c>
      <c r="V111" s="288">
        <f t="shared" si="133"/>
        <v>154659</v>
      </c>
      <c r="W111" s="288">
        <f t="shared" si="133"/>
        <v>66905</v>
      </c>
      <c r="X111" s="240">
        <f t="shared" si="133"/>
        <v>1601554</v>
      </c>
      <c r="Y111" s="288">
        <f t="shared" si="133"/>
        <v>272899</v>
      </c>
      <c r="Z111" s="288">
        <f t="shared" si="133"/>
        <v>434292</v>
      </c>
      <c r="AA111" s="288">
        <f t="shared" si="133"/>
        <v>535760</v>
      </c>
      <c r="AB111" s="288">
        <f t="shared" si="133"/>
        <v>358603</v>
      </c>
      <c r="AC111" s="240">
        <f t="shared" si="133"/>
        <v>1206267</v>
      </c>
      <c r="AD111" s="288">
        <f t="shared" si="133"/>
        <v>138456</v>
      </c>
      <c r="AE111" s="288">
        <f t="shared" si="133"/>
        <v>204377</v>
      </c>
      <c r="AF111" s="288">
        <f t="shared" si="133"/>
        <v>97710</v>
      </c>
      <c r="AG111" s="288">
        <f t="shared" si="133"/>
        <v>289119</v>
      </c>
      <c r="AH111" s="288">
        <f t="shared" si="133"/>
        <v>151536</v>
      </c>
      <c r="AI111" s="288">
        <f t="shared" si="133"/>
        <v>325069</v>
      </c>
      <c r="AJ111" s="240">
        <f t="shared" si="133"/>
        <v>172844</v>
      </c>
      <c r="AK111" s="288">
        <f t="shared" si="133"/>
        <v>80682</v>
      </c>
      <c r="AL111" s="288">
        <f t="shared" si="133"/>
        <v>92162</v>
      </c>
      <c r="AM111" s="240">
        <f t="shared" si="133"/>
        <v>2716995</v>
      </c>
      <c r="AN111" s="288">
        <f t="shared" si="133"/>
        <v>127447</v>
      </c>
      <c r="AO111" s="288">
        <f t="shared" si="133"/>
        <v>145219</v>
      </c>
      <c r="AP111" s="288">
        <f t="shared" si="133"/>
        <v>269996</v>
      </c>
      <c r="AQ111" s="288">
        <f t="shared" si="133"/>
        <v>78648</v>
      </c>
      <c r="AR111" s="288">
        <f t="shared" si="133"/>
        <v>353661</v>
      </c>
      <c r="AS111" s="288">
        <f t="shared" si="133"/>
        <v>84906</v>
      </c>
      <c r="AT111" s="288">
        <f t="shared" si="133"/>
        <v>526193</v>
      </c>
      <c r="AU111" s="288">
        <f t="shared" si="133"/>
        <v>579090</v>
      </c>
      <c r="AV111" s="288">
        <f t="shared" si="133"/>
        <v>382395</v>
      </c>
      <c r="AW111" s="288">
        <f t="shared" si="133"/>
        <v>169440</v>
      </c>
      <c r="AX111" s="240">
        <f t="shared" si="133"/>
        <v>2882858</v>
      </c>
      <c r="AY111" s="288">
        <f t="shared" si="133"/>
        <v>247989</v>
      </c>
      <c r="AZ111" s="288">
        <f t="shared" si="133"/>
        <v>1254731</v>
      </c>
      <c r="BA111" s="288">
        <f t="shared" si="133"/>
        <v>411047</v>
      </c>
      <c r="BB111" s="288">
        <f t="shared" si="133"/>
        <v>699358</v>
      </c>
      <c r="BC111" s="288">
        <f t="shared" si="133"/>
        <v>269733</v>
      </c>
      <c r="BD111" s="240">
        <f t="shared" si="133"/>
        <v>6336495</v>
      </c>
      <c r="BE111" s="288">
        <f t="shared" si="133"/>
        <v>1171831</v>
      </c>
      <c r="BF111" s="288">
        <f t="shared" si="133"/>
        <v>718608</v>
      </c>
      <c r="BG111" s="288">
        <f t="shared" si="133"/>
        <v>721025</v>
      </c>
      <c r="BH111" s="288">
        <f t="shared" si="133"/>
        <v>651357</v>
      </c>
      <c r="BI111" s="288">
        <f t="shared" si="133"/>
        <v>858282</v>
      </c>
      <c r="BJ111" s="288">
        <f t="shared" si="133"/>
        <v>850381</v>
      </c>
      <c r="BK111" s="288">
        <f t="shared" si="133"/>
        <v>733109</v>
      </c>
      <c r="BL111" s="288">
        <f t="shared" si="133"/>
        <v>631902</v>
      </c>
      <c r="BM111" s="240">
        <f t="shared" si="133"/>
        <v>1561374</v>
      </c>
      <c r="BN111" s="288">
        <f t="shared" si="133"/>
        <v>324780</v>
      </c>
      <c r="BO111" s="288">
        <f t="shared" ref="BO111:DO111" si="134">BO61+BO86</f>
        <v>287923</v>
      </c>
      <c r="BP111" s="288">
        <f t="shared" si="134"/>
        <v>229939</v>
      </c>
      <c r="BQ111" s="288">
        <f t="shared" si="134"/>
        <v>124102</v>
      </c>
      <c r="BR111" s="288">
        <f t="shared" si="134"/>
        <v>594630</v>
      </c>
      <c r="BS111" s="240">
        <f t="shared" si="134"/>
        <v>2881601</v>
      </c>
      <c r="BT111" s="288">
        <f t="shared" si="134"/>
        <v>165255</v>
      </c>
      <c r="BU111" s="288">
        <f t="shared" si="134"/>
        <v>300690</v>
      </c>
      <c r="BV111" s="288">
        <f t="shared" si="134"/>
        <v>109235</v>
      </c>
      <c r="BW111" s="288">
        <f t="shared" si="134"/>
        <v>51871</v>
      </c>
      <c r="BX111" s="288">
        <f t="shared" si="134"/>
        <v>188038</v>
      </c>
      <c r="BY111" s="288">
        <f t="shared" si="134"/>
        <v>831086</v>
      </c>
      <c r="BZ111" s="288">
        <f t="shared" si="134"/>
        <v>201847</v>
      </c>
      <c r="CA111" s="288">
        <f t="shared" si="134"/>
        <v>150888</v>
      </c>
      <c r="CB111" s="288">
        <f t="shared" si="134"/>
        <v>333132</v>
      </c>
      <c r="CC111" s="288">
        <f t="shared" si="134"/>
        <v>176708</v>
      </c>
      <c r="CD111" s="288">
        <f t="shared" si="134"/>
        <v>202696</v>
      </c>
      <c r="CE111" s="288">
        <f t="shared" si="134"/>
        <v>170155</v>
      </c>
      <c r="CF111" s="240">
        <f t="shared" si="134"/>
        <v>2880738</v>
      </c>
      <c r="CG111" s="288">
        <f t="shared" si="134"/>
        <v>72246</v>
      </c>
      <c r="CH111" s="288">
        <f t="shared" si="134"/>
        <v>175451</v>
      </c>
      <c r="CI111" s="288">
        <f t="shared" si="134"/>
        <v>129239</v>
      </c>
      <c r="CJ111" s="288">
        <f t="shared" si="134"/>
        <v>355426</v>
      </c>
      <c r="CK111" s="288">
        <f t="shared" si="134"/>
        <v>730617</v>
      </c>
      <c r="CL111" s="288">
        <f t="shared" si="134"/>
        <v>89190</v>
      </c>
      <c r="CM111" s="288">
        <f t="shared" si="134"/>
        <v>574960</v>
      </c>
      <c r="CN111" s="288">
        <f t="shared" si="134"/>
        <v>79624</v>
      </c>
      <c r="CO111" s="288">
        <f t="shared" si="134"/>
        <v>36178</v>
      </c>
      <c r="CP111" s="288">
        <f t="shared" si="134"/>
        <v>107173</v>
      </c>
      <c r="CQ111" s="288">
        <f t="shared" si="134"/>
        <v>222146</v>
      </c>
      <c r="CR111" s="288">
        <f t="shared" si="134"/>
        <v>183147</v>
      </c>
      <c r="CS111" s="288">
        <f t="shared" si="134"/>
        <v>125341</v>
      </c>
      <c r="CT111" s="240">
        <f t="shared" si="134"/>
        <v>1829886</v>
      </c>
      <c r="CU111" s="288">
        <f t="shared" si="134"/>
        <v>721118</v>
      </c>
      <c r="CV111" s="288">
        <f t="shared" si="134"/>
        <v>382863</v>
      </c>
      <c r="CW111" s="288">
        <f t="shared" si="134"/>
        <v>142006</v>
      </c>
      <c r="CX111" s="288">
        <f t="shared" si="134"/>
        <v>260865</v>
      </c>
      <c r="CY111" s="288">
        <f t="shared" si="134"/>
        <v>323034</v>
      </c>
      <c r="CZ111" s="240">
        <f t="shared" si="134"/>
        <v>2446191</v>
      </c>
      <c r="DA111" s="288">
        <f t="shared" si="134"/>
        <v>77546</v>
      </c>
      <c r="DB111" s="288">
        <f t="shared" si="134"/>
        <v>67879</v>
      </c>
      <c r="DC111" s="288">
        <f t="shared" si="134"/>
        <v>527807</v>
      </c>
      <c r="DD111" s="288">
        <f t="shared" si="134"/>
        <v>996138</v>
      </c>
      <c r="DE111" s="288">
        <f t="shared" si="134"/>
        <v>510332</v>
      </c>
      <c r="DF111" s="288">
        <f t="shared" si="134"/>
        <v>266489</v>
      </c>
      <c r="DG111" s="240">
        <f t="shared" si="134"/>
        <v>31773707</v>
      </c>
      <c r="DH111" s="240">
        <f t="shared" si="134"/>
        <v>485275</v>
      </c>
      <c r="DI111" s="288">
        <f t="shared" si="134"/>
        <v>181938</v>
      </c>
      <c r="DJ111" s="288">
        <f t="shared" si="134"/>
        <v>173961</v>
      </c>
      <c r="DK111" s="288">
        <f t="shared" si="134"/>
        <v>129376</v>
      </c>
      <c r="DL111" s="243">
        <f t="shared" si="134"/>
        <v>539003</v>
      </c>
      <c r="DM111" s="288">
        <f t="shared" si="134"/>
        <v>431692</v>
      </c>
      <c r="DN111" s="288">
        <f t="shared" si="134"/>
        <v>107311</v>
      </c>
      <c r="DO111" s="240">
        <f t="shared" si="134"/>
        <v>32797985</v>
      </c>
    </row>
    <row r="112" spans="1:134" s="4" customFormat="1" ht="16.5" customHeight="1" x14ac:dyDescent="0.15">
      <c r="A112" s="55" t="s">
        <v>26</v>
      </c>
      <c r="B112" s="240">
        <f t="shared" si="106"/>
        <v>1689279</v>
      </c>
      <c r="C112" s="288">
        <f t="shared" ref="C112:BN112" si="135">C62+C87</f>
        <v>125427</v>
      </c>
      <c r="D112" s="288">
        <f t="shared" si="135"/>
        <v>96253</v>
      </c>
      <c r="E112" s="288">
        <f t="shared" si="135"/>
        <v>86877</v>
      </c>
      <c r="F112" s="288">
        <f t="shared" si="135"/>
        <v>42430</v>
      </c>
      <c r="G112" s="288">
        <f t="shared" si="135"/>
        <v>120566</v>
      </c>
      <c r="H112" s="288">
        <f t="shared" si="135"/>
        <v>248970</v>
      </c>
      <c r="I112" s="288">
        <f t="shared" si="135"/>
        <v>176664</v>
      </c>
      <c r="J112" s="288">
        <f t="shared" si="135"/>
        <v>58012</v>
      </c>
      <c r="K112" s="288">
        <f t="shared" si="135"/>
        <v>152089</v>
      </c>
      <c r="L112" s="288">
        <f t="shared" si="135"/>
        <v>333926</v>
      </c>
      <c r="M112" s="288">
        <f t="shared" si="135"/>
        <v>97019</v>
      </c>
      <c r="N112" s="288">
        <f t="shared" si="135"/>
        <v>151046</v>
      </c>
      <c r="O112" s="240">
        <f t="shared" si="135"/>
        <v>677029</v>
      </c>
      <c r="P112" s="288">
        <f t="shared" si="135"/>
        <v>118357</v>
      </c>
      <c r="Q112" s="288">
        <f t="shared" si="135"/>
        <v>112806</v>
      </c>
      <c r="R112" s="288">
        <f t="shared" si="135"/>
        <v>64030</v>
      </c>
      <c r="S112" s="288">
        <f t="shared" si="135"/>
        <v>62042</v>
      </c>
      <c r="T112" s="288">
        <f t="shared" si="135"/>
        <v>57401</v>
      </c>
      <c r="U112" s="288">
        <f t="shared" si="135"/>
        <v>148077</v>
      </c>
      <c r="V112" s="288">
        <f t="shared" si="135"/>
        <v>85155</v>
      </c>
      <c r="W112" s="288">
        <f t="shared" si="135"/>
        <v>29161</v>
      </c>
      <c r="X112" s="240">
        <f t="shared" si="135"/>
        <v>804724</v>
      </c>
      <c r="Y112" s="288">
        <f t="shared" si="135"/>
        <v>164974</v>
      </c>
      <c r="Z112" s="288">
        <f t="shared" si="135"/>
        <v>228697</v>
      </c>
      <c r="AA112" s="288">
        <f t="shared" si="135"/>
        <v>208591</v>
      </c>
      <c r="AB112" s="288">
        <f t="shared" si="135"/>
        <v>202462</v>
      </c>
      <c r="AC112" s="240">
        <f t="shared" si="135"/>
        <v>605343</v>
      </c>
      <c r="AD112" s="288">
        <f t="shared" si="135"/>
        <v>80677</v>
      </c>
      <c r="AE112" s="288">
        <f t="shared" si="135"/>
        <v>92648</v>
      </c>
      <c r="AF112" s="288">
        <f t="shared" si="135"/>
        <v>63436</v>
      </c>
      <c r="AG112" s="288">
        <f t="shared" si="135"/>
        <v>139577</v>
      </c>
      <c r="AH112" s="288">
        <f t="shared" si="135"/>
        <v>85388</v>
      </c>
      <c r="AI112" s="288">
        <f t="shared" si="135"/>
        <v>143617</v>
      </c>
      <c r="AJ112" s="240">
        <f t="shared" si="135"/>
        <v>86253</v>
      </c>
      <c r="AK112" s="288">
        <f t="shared" si="135"/>
        <v>41194</v>
      </c>
      <c r="AL112" s="288">
        <f t="shared" si="135"/>
        <v>45059</v>
      </c>
      <c r="AM112" s="240">
        <f t="shared" si="135"/>
        <v>1192082</v>
      </c>
      <c r="AN112" s="288">
        <f t="shared" si="135"/>
        <v>61747</v>
      </c>
      <c r="AO112" s="288">
        <f t="shared" si="135"/>
        <v>69678</v>
      </c>
      <c r="AP112" s="288">
        <f t="shared" si="135"/>
        <v>116752</v>
      </c>
      <c r="AQ112" s="288">
        <f t="shared" si="135"/>
        <v>44042</v>
      </c>
      <c r="AR112" s="288">
        <f t="shared" si="135"/>
        <v>150098</v>
      </c>
      <c r="AS112" s="288">
        <f t="shared" si="135"/>
        <v>43780</v>
      </c>
      <c r="AT112" s="288">
        <f t="shared" si="135"/>
        <v>221554</v>
      </c>
      <c r="AU112" s="288">
        <f t="shared" si="135"/>
        <v>228390</v>
      </c>
      <c r="AV112" s="288">
        <f t="shared" si="135"/>
        <v>163695</v>
      </c>
      <c r="AW112" s="288">
        <f t="shared" si="135"/>
        <v>92346</v>
      </c>
      <c r="AX112" s="240">
        <f t="shared" si="135"/>
        <v>1160852</v>
      </c>
      <c r="AY112" s="288">
        <f t="shared" si="135"/>
        <v>115127</v>
      </c>
      <c r="AZ112" s="288">
        <f t="shared" si="135"/>
        <v>475631</v>
      </c>
      <c r="BA112" s="288">
        <f t="shared" si="135"/>
        <v>153057</v>
      </c>
      <c r="BB112" s="288">
        <f t="shared" si="135"/>
        <v>296495</v>
      </c>
      <c r="BC112" s="288">
        <f t="shared" si="135"/>
        <v>120542</v>
      </c>
      <c r="BD112" s="240">
        <f t="shared" si="135"/>
        <v>1937888</v>
      </c>
      <c r="BE112" s="288">
        <f t="shared" si="135"/>
        <v>378010</v>
      </c>
      <c r="BF112" s="288">
        <f t="shared" si="135"/>
        <v>228590</v>
      </c>
      <c r="BG112" s="288">
        <f t="shared" si="135"/>
        <v>252283</v>
      </c>
      <c r="BH112" s="288">
        <f t="shared" si="135"/>
        <v>207610</v>
      </c>
      <c r="BI112" s="288">
        <f t="shared" si="135"/>
        <v>257535</v>
      </c>
      <c r="BJ112" s="288">
        <f t="shared" si="135"/>
        <v>209902</v>
      </c>
      <c r="BK112" s="288">
        <f t="shared" si="135"/>
        <v>221141</v>
      </c>
      <c r="BL112" s="288">
        <f t="shared" si="135"/>
        <v>182817</v>
      </c>
      <c r="BM112" s="240">
        <f t="shared" si="135"/>
        <v>758010</v>
      </c>
      <c r="BN112" s="288">
        <f t="shared" si="135"/>
        <v>161961</v>
      </c>
      <c r="BO112" s="288">
        <f t="shared" ref="BO112:DO112" si="136">BO62+BO87</f>
        <v>123539</v>
      </c>
      <c r="BP112" s="288">
        <f t="shared" si="136"/>
        <v>130541</v>
      </c>
      <c r="BQ112" s="288">
        <f t="shared" si="136"/>
        <v>75078</v>
      </c>
      <c r="BR112" s="288">
        <f t="shared" si="136"/>
        <v>266891</v>
      </c>
      <c r="BS112" s="240">
        <f t="shared" si="136"/>
        <v>1525502</v>
      </c>
      <c r="BT112" s="288">
        <f t="shared" si="136"/>
        <v>93626</v>
      </c>
      <c r="BU112" s="288">
        <f t="shared" si="136"/>
        <v>193568</v>
      </c>
      <c r="BV112" s="288">
        <f t="shared" si="136"/>
        <v>68763</v>
      </c>
      <c r="BW112" s="288">
        <f t="shared" si="136"/>
        <v>36333</v>
      </c>
      <c r="BX112" s="288">
        <f t="shared" si="136"/>
        <v>126445</v>
      </c>
      <c r="BY112" s="288">
        <f t="shared" si="136"/>
        <v>337026</v>
      </c>
      <c r="BZ112" s="288">
        <f t="shared" si="136"/>
        <v>112815</v>
      </c>
      <c r="CA112" s="288">
        <f t="shared" si="136"/>
        <v>90291</v>
      </c>
      <c r="CB112" s="288">
        <f t="shared" si="136"/>
        <v>175560</v>
      </c>
      <c r="CC112" s="288">
        <f t="shared" si="136"/>
        <v>92510</v>
      </c>
      <c r="CD112" s="288">
        <f t="shared" si="136"/>
        <v>102102</v>
      </c>
      <c r="CE112" s="288">
        <f t="shared" si="136"/>
        <v>96463</v>
      </c>
      <c r="CF112" s="240">
        <f t="shared" si="136"/>
        <v>1429387</v>
      </c>
      <c r="CG112" s="288">
        <f t="shared" si="136"/>
        <v>42476</v>
      </c>
      <c r="CH112" s="288">
        <f t="shared" si="136"/>
        <v>103909</v>
      </c>
      <c r="CI112" s="288">
        <f t="shared" si="136"/>
        <v>80169</v>
      </c>
      <c r="CJ112" s="288">
        <f t="shared" si="136"/>
        <v>183806</v>
      </c>
      <c r="CK112" s="288">
        <f t="shared" si="136"/>
        <v>251618</v>
      </c>
      <c r="CL112" s="288">
        <f t="shared" si="136"/>
        <v>55942</v>
      </c>
      <c r="CM112" s="288">
        <f t="shared" si="136"/>
        <v>273970</v>
      </c>
      <c r="CN112" s="288">
        <f t="shared" si="136"/>
        <v>55517</v>
      </c>
      <c r="CO112" s="288">
        <f t="shared" si="136"/>
        <v>20609</v>
      </c>
      <c r="CP112" s="288">
        <f t="shared" si="136"/>
        <v>64930</v>
      </c>
      <c r="CQ112" s="288">
        <f t="shared" si="136"/>
        <v>132738</v>
      </c>
      <c r="CR112" s="288">
        <f t="shared" si="136"/>
        <v>102734</v>
      </c>
      <c r="CS112" s="288">
        <f t="shared" si="136"/>
        <v>60969</v>
      </c>
      <c r="CT112" s="240">
        <f t="shared" si="136"/>
        <v>845561</v>
      </c>
      <c r="CU112" s="288">
        <f t="shared" si="136"/>
        <v>281128</v>
      </c>
      <c r="CV112" s="288">
        <f t="shared" si="136"/>
        <v>179046</v>
      </c>
      <c r="CW112" s="288">
        <f t="shared" si="136"/>
        <v>71077</v>
      </c>
      <c r="CX112" s="288">
        <f t="shared" si="136"/>
        <v>131915</v>
      </c>
      <c r="CY112" s="288">
        <f t="shared" si="136"/>
        <v>182395</v>
      </c>
      <c r="CZ112" s="240">
        <f t="shared" si="136"/>
        <v>1225248</v>
      </c>
      <c r="DA112" s="288">
        <f t="shared" si="136"/>
        <v>45910</v>
      </c>
      <c r="DB112" s="288">
        <f t="shared" si="136"/>
        <v>37102</v>
      </c>
      <c r="DC112" s="288">
        <f t="shared" si="136"/>
        <v>274622</v>
      </c>
      <c r="DD112" s="288">
        <f t="shared" si="136"/>
        <v>438242</v>
      </c>
      <c r="DE112" s="288">
        <f t="shared" si="136"/>
        <v>297704</v>
      </c>
      <c r="DF112" s="288">
        <f t="shared" si="136"/>
        <v>131668</v>
      </c>
      <c r="DG112" s="240">
        <f t="shared" si="136"/>
        <v>13937158</v>
      </c>
      <c r="DH112" s="240">
        <f t="shared" si="136"/>
        <v>182842</v>
      </c>
      <c r="DI112" s="288">
        <f t="shared" si="136"/>
        <v>80997</v>
      </c>
      <c r="DJ112" s="288">
        <f t="shared" si="136"/>
        <v>82202</v>
      </c>
      <c r="DK112" s="288">
        <f t="shared" si="136"/>
        <v>19643</v>
      </c>
      <c r="DL112" s="243">
        <f t="shared" si="136"/>
        <v>130597</v>
      </c>
      <c r="DM112" s="288">
        <f t="shared" si="136"/>
        <v>122636</v>
      </c>
      <c r="DN112" s="288">
        <f t="shared" si="136"/>
        <v>7961</v>
      </c>
      <c r="DO112" s="240">
        <f t="shared" si="136"/>
        <v>14250597</v>
      </c>
    </row>
    <row r="113" spans="1:133" s="4" customFormat="1" ht="16.5" customHeight="1" x14ac:dyDescent="0.15">
      <c r="A113" s="44" t="s">
        <v>27</v>
      </c>
      <c r="B113" s="240">
        <f t="shared" si="106"/>
        <v>803979</v>
      </c>
      <c r="C113" s="288">
        <f t="shared" ref="C113:BN113" si="137">C63+C88</f>
        <v>57151</v>
      </c>
      <c r="D113" s="288">
        <f t="shared" si="137"/>
        <v>47617</v>
      </c>
      <c r="E113" s="288">
        <f t="shared" si="137"/>
        <v>41130</v>
      </c>
      <c r="F113" s="288">
        <f t="shared" si="137"/>
        <v>20470</v>
      </c>
      <c r="G113" s="288">
        <f t="shared" si="137"/>
        <v>57589</v>
      </c>
      <c r="H113" s="288">
        <f t="shared" si="137"/>
        <v>116738</v>
      </c>
      <c r="I113" s="288">
        <f t="shared" si="137"/>
        <v>85999</v>
      </c>
      <c r="J113" s="288">
        <f t="shared" si="137"/>
        <v>26973</v>
      </c>
      <c r="K113" s="288">
        <f t="shared" si="137"/>
        <v>70926</v>
      </c>
      <c r="L113" s="288">
        <f t="shared" si="137"/>
        <v>164144</v>
      </c>
      <c r="M113" s="288">
        <f t="shared" si="137"/>
        <v>45706</v>
      </c>
      <c r="N113" s="288">
        <f t="shared" si="137"/>
        <v>69536</v>
      </c>
      <c r="O113" s="240">
        <f t="shared" si="137"/>
        <v>319418</v>
      </c>
      <c r="P113" s="288">
        <f t="shared" si="137"/>
        <v>55406</v>
      </c>
      <c r="Q113" s="288">
        <f t="shared" si="137"/>
        <v>53295</v>
      </c>
      <c r="R113" s="288">
        <f t="shared" si="137"/>
        <v>30541</v>
      </c>
      <c r="S113" s="288">
        <f t="shared" si="137"/>
        <v>29687</v>
      </c>
      <c r="T113" s="288">
        <f t="shared" si="137"/>
        <v>25947</v>
      </c>
      <c r="U113" s="288">
        <f t="shared" si="137"/>
        <v>71630</v>
      </c>
      <c r="V113" s="288">
        <f t="shared" si="137"/>
        <v>39586</v>
      </c>
      <c r="W113" s="288">
        <f t="shared" si="137"/>
        <v>13326</v>
      </c>
      <c r="X113" s="240">
        <f t="shared" si="137"/>
        <v>376187</v>
      </c>
      <c r="Y113" s="288">
        <f t="shared" si="137"/>
        <v>77828</v>
      </c>
      <c r="Z113" s="288">
        <f t="shared" si="137"/>
        <v>106545</v>
      </c>
      <c r="AA113" s="288">
        <f t="shared" si="137"/>
        <v>98171</v>
      </c>
      <c r="AB113" s="288">
        <f t="shared" si="137"/>
        <v>93643</v>
      </c>
      <c r="AC113" s="240">
        <f t="shared" si="137"/>
        <v>286389</v>
      </c>
      <c r="AD113" s="288">
        <f t="shared" si="137"/>
        <v>38217</v>
      </c>
      <c r="AE113" s="288">
        <f t="shared" si="137"/>
        <v>42368</v>
      </c>
      <c r="AF113" s="288">
        <f t="shared" si="137"/>
        <v>31331</v>
      </c>
      <c r="AG113" s="288">
        <f t="shared" si="137"/>
        <v>65967</v>
      </c>
      <c r="AH113" s="288">
        <f t="shared" si="137"/>
        <v>41387</v>
      </c>
      <c r="AI113" s="288">
        <f t="shared" si="137"/>
        <v>67119</v>
      </c>
      <c r="AJ113" s="240">
        <f t="shared" si="137"/>
        <v>42139</v>
      </c>
      <c r="AK113" s="288">
        <f t="shared" si="137"/>
        <v>20478</v>
      </c>
      <c r="AL113" s="288">
        <f t="shared" si="137"/>
        <v>21661</v>
      </c>
      <c r="AM113" s="240">
        <f t="shared" si="137"/>
        <v>537151</v>
      </c>
      <c r="AN113" s="288">
        <f t="shared" si="137"/>
        <v>27524</v>
      </c>
      <c r="AO113" s="288">
        <f t="shared" si="137"/>
        <v>32436</v>
      </c>
      <c r="AP113" s="288">
        <f t="shared" si="137"/>
        <v>52368</v>
      </c>
      <c r="AQ113" s="288">
        <f t="shared" si="137"/>
        <v>20558</v>
      </c>
      <c r="AR113" s="288">
        <f t="shared" si="137"/>
        <v>68367</v>
      </c>
      <c r="AS113" s="288">
        <f t="shared" si="137"/>
        <v>19232</v>
      </c>
      <c r="AT113" s="288">
        <f t="shared" si="137"/>
        <v>98580</v>
      </c>
      <c r="AU113" s="288">
        <f t="shared" si="137"/>
        <v>102011</v>
      </c>
      <c r="AV113" s="288">
        <f t="shared" si="137"/>
        <v>73967</v>
      </c>
      <c r="AW113" s="288">
        <f t="shared" si="137"/>
        <v>42108</v>
      </c>
      <c r="AX113" s="240">
        <f t="shared" si="137"/>
        <v>504711</v>
      </c>
      <c r="AY113" s="288">
        <f t="shared" si="137"/>
        <v>50607</v>
      </c>
      <c r="AZ113" s="288">
        <f t="shared" si="137"/>
        <v>207560</v>
      </c>
      <c r="BA113" s="288">
        <f t="shared" si="137"/>
        <v>65377</v>
      </c>
      <c r="BB113" s="288">
        <f t="shared" si="137"/>
        <v>126909</v>
      </c>
      <c r="BC113" s="288">
        <f t="shared" si="137"/>
        <v>54258</v>
      </c>
      <c r="BD113" s="240">
        <f t="shared" si="137"/>
        <v>883922</v>
      </c>
      <c r="BE113" s="288">
        <f t="shared" si="137"/>
        <v>179297</v>
      </c>
      <c r="BF113" s="288">
        <f t="shared" si="137"/>
        <v>98333</v>
      </c>
      <c r="BG113" s="288">
        <f t="shared" si="137"/>
        <v>120554</v>
      </c>
      <c r="BH113" s="288">
        <f t="shared" si="137"/>
        <v>96579</v>
      </c>
      <c r="BI113" s="288">
        <f t="shared" si="137"/>
        <v>122948</v>
      </c>
      <c r="BJ113" s="288">
        <f t="shared" si="137"/>
        <v>86494</v>
      </c>
      <c r="BK113" s="288">
        <f t="shared" si="137"/>
        <v>102255</v>
      </c>
      <c r="BL113" s="288">
        <f t="shared" si="137"/>
        <v>77462</v>
      </c>
      <c r="BM113" s="240">
        <f t="shared" si="137"/>
        <v>347485</v>
      </c>
      <c r="BN113" s="288">
        <f t="shared" si="137"/>
        <v>73739</v>
      </c>
      <c r="BO113" s="288">
        <f t="shared" ref="BO113:DO113" si="138">BO63+BO88</f>
        <v>53225</v>
      </c>
      <c r="BP113" s="288">
        <f t="shared" si="138"/>
        <v>62530</v>
      </c>
      <c r="BQ113" s="288">
        <f t="shared" si="138"/>
        <v>35875</v>
      </c>
      <c r="BR113" s="288">
        <f t="shared" si="138"/>
        <v>122116</v>
      </c>
      <c r="BS113" s="240">
        <f t="shared" si="138"/>
        <v>727463</v>
      </c>
      <c r="BT113" s="288">
        <f t="shared" si="138"/>
        <v>44568</v>
      </c>
      <c r="BU113" s="288">
        <f t="shared" si="138"/>
        <v>91669</v>
      </c>
      <c r="BV113" s="288">
        <f t="shared" si="138"/>
        <v>33284</v>
      </c>
      <c r="BW113" s="288">
        <f t="shared" si="138"/>
        <v>17244</v>
      </c>
      <c r="BX113" s="288">
        <f t="shared" si="138"/>
        <v>60912</v>
      </c>
      <c r="BY113" s="288">
        <f t="shared" si="138"/>
        <v>155919</v>
      </c>
      <c r="BZ113" s="288">
        <f t="shared" si="138"/>
        <v>52450</v>
      </c>
      <c r="CA113" s="288">
        <f t="shared" si="138"/>
        <v>44675</v>
      </c>
      <c r="CB113" s="288">
        <f t="shared" si="138"/>
        <v>86933</v>
      </c>
      <c r="CC113" s="288">
        <f t="shared" si="138"/>
        <v>44628</v>
      </c>
      <c r="CD113" s="288">
        <f t="shared" si="138"/>
        <v>48800</v>
      </c>
      <c r="CE113" s="288">
        <f t="shared" si="138"/>
        <v>46381</v>
      </c>
      <c r="CF113" s="240">
        <f t="shared" si="138"/>
        <v>686112</v>
      </c>
      <c r="CG113" s="288">
        <f t="shared" si="138"/>
        <v>20483</v>
      </c>
      <c r="CH113" s="288">
        <f t="shared" si="138"/>
        <v>49327</v>
      </c>
      <c r="CI113" s="288">
        <f t="shared" si="138"/>
        <v>39852</v>
      </c>
      <c r="CJ113" s="288">
        <f t="shared" si="138"/>
        <v>85318</v>
      </c>
      <c r="CK113" s="288">
        <f t="shared" si="138"/>
        <v>118796</v>
      </c>
      <c r="CL113" s="288">
        <f t="shared" si="138"/>
        <v>27734</v>
      </c>
      <c r="CM113" s="288">
        <f t="shared" si="138"/>
        <v>130932</v>
      </c>
      <c r="CN113" s="288">
        <f t="shared" si="138"/>
        <v>27003</v>
      </c>
      <c r="CO113" s="288">
        <f t="shared" si="138"/>
        <v>9758</v>
      </c>
      <c r="CP113" s="288">
        <f t="shared" si="138"/>
        <v>31506</v>
      </c>
      <c r="CQ113" s="288">
        <f t="shared" si="138"/>
        <v>65664</v>
      </c>
      <c r="CR113" s="288">
        <f t="shared" si="138"/>
        <v>50699</v>
      </c>
      <c r="CS113" s="288">
        <f t="shared" si="138"/>
        <v>29040</v>
      </c>
      <c r="CT113" s="240">
        <f t="shared" si="138"/>
        <v>394377</v>
      </c>
      <c r="CU113" s="288">
        <f t="shared" si="138"/>
        <v>127779</v>
      </c>
      <c r="CV113" s="288">
        <f t="shared" si="138"/>
        <v>86069</v>
      </c>
      <c r="CW113" s="288">
        <f t="shared" si="138"/>
        <v>34360</v>
      </c>
      <c r="CX113" s="288">
        <f t="shared" si="138"/>
        <v>62412</v>
      </c>
      <c r="CY113" s="288">
        <f t="shared" si="138"/>
        <v>83757</v>
      </c>
      <c r="CZ113" s="240">
        <f t="shared" si="138"/>
        <v>609781</v>
      </c>
      <c r="DA113" s="288">
        <f t="shared" si="138"/>
        <v>22250</v>
      </c>
      <c r="DB113" s="288">
        <f t="shared" si="138"/>
        <v>17294</v>
      </c>
      <c r="DC113" s="288">
        <f t="shared" si="138"/>
        <v>143309</v>
      </c>
      <c r="DD113" s="288">
        <f t="shared" si="138"/>
        <v>213337</v>
      </c>
      <c r="DE113" s="288">
        <f t="shared" si="138"/>
        <v>150544</v>
      </c>
      <c r="DF113" s="288">
        <f t="shared" si="138"/>
        <v>63047</v>
      </c>
      <c r="DG113" s="240">
        <f t="shared" si="138"/>
        <v>6519114</v>
      </c>
      <c r="DH113" s="240">
        <f t="shared" si="138"/>
        <v>80379</v>
      </c>
      <c r="DI113" s="288">
        <f t="shared" si="138"/>
        <v>36103</v>
      </c>
      <c r="DJ113" s="288">
        <f t="shared" si="138"/>
        <v>37627</v>
      </c>
      <c r="DK113" s="288">
        <f t="shared" si="138"/>
        <v>6649</v>
      </c>
      <c r="DL113" s="243">
        <f t="shared" si="138"/>
        <v>50796</v>
      </c>
      <c r="DM113" s="288">
        <f t="shared" si="138"/>
        <v>48104</v>
      </c>
      <c r="DN113" s="288">
        <f t="shared" si="138"/>
        <v>2692</v>
      </c>
      <c r="DO113" s="240">
        <f t="shared" si="138"/>
        <v>6650289</v>
      </c>
    </row>
    <row r="114" spans="1:133" s="4" customFormat="1" ht="16.5" customHeight="1" x14ac:dyDescent="0.15">
      <c r="A114" s="156" t="s">
        <v>28</v>
      </c>
      <c r="B114" s="246">
        <f t="shared" si="106"/>
        <v>494649</v>
      </c>
      <c r="C114" s="289">
        <f t="shared" ref="C114:BN114" si="139">C64+C89</f>
        <v>34107</v>
      </c>
      <c r="D114" s="289">
        <f t="shared" si="139"/>
        <v>30219</v>
      </c>
      <c r="E114" s="289">
        <f t="shared" si="139"/>
        <v>25095</v>
      </c>
      <c r="F114" s="289">
        <f t="shared" si="139"/>
        <v>13224</v>
      </c>
      <c r="G114" s="289">
        <f t="shared" si="139"/>
        <v>35102</v>
      </c>
      <c r="H114" s="289">
        <f t="shared" si="139"/>
        <v>70657</v>
      </c>
      <c r="I114" s="289">
        <f t="shared" si="139"/>
        <v>53914</v>
      </c>
      <c r="J114" s="289">
        <f t="shared" si="139"/>
        <v>16902</v>
      </c>
      <c r="K114" s="289">
        <f t="shared" si="139"/>
        <v>43403</v>
      </c>
      <c r="L114" s="289">
        <f t="shared" si="139"/>
        <v>102422</v>
      </c>
      <c r="M114" s="289">
        <f t="shared" si="139"/>
        <v>28047</v>
      </c>
      <c r="N114" s="289">
        <f t="shared" si="139"/>
        <v>41557</v>
      </c>
      <c r="O114" s="246">
        <f t="shared" si="139"/>
        <v>199487</v>
      </c>
      <c r="P114" s="289">
        <f t="shared" si="139"/>
        <v>34531</v>
      </c>
      <c r="Q114" s="289">
        <f t="shared" si="139"/>
        <v>32743</v>
      </c>
      <c r="R114" s="289">
        <f t="shared" si="139"/>
        <v>18916</v>
      </c>
      <c r="S114" s="289">
        <f t="shared" si="139"/>
        <v>19203</v>
      </c>
      <c r="T114" s="289">
        <f t="shared" si="139"/>
        <v>15886</v>
      </c>
      <c r="U114" s="289">
        <f t="shared" si="139"/>
        <v>45012</v>
      </c>
      <c r="V114" s="289">
        <f t="shared" si="139"/>
        <v>24905</v>
      </c>
      <c r="W114" s="289">
        <f t="shared" si="139"/>
        <v>8291</v>
      </c>
      <c r="X114" s="246">
        <f t="shared" si="139"/>
        <v>239314</v>
      </c>
      <c r="Y114" s="289">
        <f t="shared" si="139"/>
        <v>49286</v>
      </c>
      <c r="Z114" s="289">
        <f t="shared" si="139"/>
        <v>68105</v>
      </c>
      <c r="AA114" s="289">
        <f t="shared" si="139"/>
        <v>63016</v>
      </c>
      <c r="AB114" s="289">
        <f t="shared" si="139"/>
        <v>58907</v>
      </c>
      <c r="AC114" s="246">
        <f t="shared" si="139"/>
        <v>180828</v>
      </c>
      <c r="AD114" s="289">
        <f t="shared" si="139"/>
        <v>24085</v>
      </c>
      <c r="AE114" s="289">
        <f t="shared" si="139"/>
        <v>26730</v>
      </c>
      <c r="AF114" s="289">
        <f t="shared" si="139"/>
        <v>19937</v>
      </c>
      <c r="AG114" s="289">
        <f t="shared" si="139"/>
        <v>41574</v>
      </c>
      <c r="AH114" s="289">
        <f t="shared" si="139"/>
        <v>26769</v>
      </c>
      <c r="AI114" s="289">
        <f t="shared" si="139"/>
        <v>41733</v>
      </c>
      <c r="AJ114" s="246">
        <f t="shared" si="139"/>
        <v>25676</v>
      </c>
      <c r="AK114" s="289">
        <f t="shared" si="139"/>
        <v>12661</v>
      </c>
      <c r="AL114" s="289">
        <f t="shared" si="139"/>
        <v>13015</v>
      </c>
      <c r="AM114" s="246">
        <f t="shared" si="139"/>
        <v>340490</v>
      </c>
      <c r="AN114" s="289">
        <f t="shared" si="139"/>
        <v>17536</v>
      </c>
      <c r="AO114" s="289">
        <f t="shared" si="139"/>
        <v>20140</v>
      </c>
      <c r="AP114" s="289">
        <f t="shared" si="139"/>
        <v>32333</v>
      </c>
      <c r="AQ114" s="289">
        <f t="shared" si="139"/>
        <v>13069</v>
      </c>
      <c r="AR114" s="289">
        <f t="shared" si="139"/>
        <v>43563</v>
      </c>
      <c r="AS114" s="289">
        <f t="shared" si="139"/>
        <v>12278</v>
      </c>
      <c r="AT114" s="289">
        <f t="shared" si="139"/>
        <v>63358</v>
      </c>
      <c r="AU114" s="289">
        <f t="shared" si="139"/>
        <v>64951</v>
      </c>
      <c r="AV114" s="289">
        <f t="shared" si="139"/>
        <v>46540</v>
      </c>
      <c r="AW114" s="289">
        <f t="shared" si="139"/>
        <v>26722</v>
      </c>
      <c r="AX114" s="246">
        <f t="shared" si="139"/>
        <v>309990</v>
      </c>
      <c r="AY114" s="289">
        <f t="shared" si="139"/>
        <v>31255</v>
      </c>
      <c r="AZ114" s="289">
        <f t="shared" si="139"/>
        <v>127833</v>
      </c>
      <c r="BA114" s="289">
        <f t="shared" si="139"/>
        <v>39010</v>
      </c>
      <c r="BB114" s="289">
        <f t="shared" si="139"/>
        <v>78536</v>
      </c>
      <c r="BC114" s="289">
        <f t="shared" si="139"/>
        <v>33356</v>
      </c>
      <c r="BD114" s="246">
        <f t="shared" si="139"/>
        <v>537562</v>
      </c>
      <c r="BE114" s="289">
        <f t="shared" si="139"/>
        <v>107534</v>
      </c>
      <c r="BF114" s="289">
        <f t="shared" si="139"/>
        <v>58855</v>
      </c>
      <c r="BG114" s="289">
        <f t="shared" si="139"/>
        <v>73210</v>
      </c>
      <c r="BH114" s="289">
        <f t="shared" si="139"/>
        <v>59065</v>
      </c>
      <c r="BI114" s="289">
        <f t="shared" si="139"/>
        <v>76956</v>
      </c>
      <c r="BJ114" s="289">
        <f t="shared" si="139"/>
        <v>51689</v>
      </c>
      <c r="BK114" s="289">
        <f t="shared" si="139"/>
        <v>63926</v>
      </c>
      <c r="BL114" s="289">
        <f t="shared" si="139"/>
        <v>46327</v>
      </c>
      <c r="BM114" s="246">
        <f t="shared" si="139"/>
        <v>218303</v>
      </c>
      <c r="BN114" s="289">
        <f t="shared" si="139"/>
        <v>46244</v>
      </c>
      <c r="BO114" s="289">
        <f t="shared" ref="BO114:DO114" si="140">BO64+BO89</f>
        <v>31965</v>
      </c>
      <c r="BP114" s="289">
        <f t="shared" si="140"/>
        <v>40714</v>
      </c>
      <c r="BQ114" s="289">
        <f t="shared" si="140"/>
        <v>23264</v>
      </c>
      <c r="BR114" s="289">
        <f t="shared" si="140"/>
        <v>76116</v>
      </c>
      <c r="BS114" s="246">
        <f t="shared" si="140"/>
        <v>458025</v>
      </c>
      <c r="BT114" s="289">
        <f t="shared" si="140"/>
        <v>28410</v>
      </c>
      <c r="BU114" s="289">
        <f t="shared" si="140"/>
        <v>56554</v>
      </c>
      <c r="BV114" s="289">
        <f t="shared" si="140"/>
        <v>21219</v>
      </c>
      <c r="BW114" s="289">
        <f t="shared" si="140"/>
        <v>11231</v>
      </c>
      <c r="BX114" s="289">
        <f t="shared" si="140"/>
        <v>38472</v>
      </c>
      <c r="BY114" s="289">
        <f t="shared" si="140"/>
        <v>95633</v>
      </c>
      <c r="BZ114" s="289">
        <f t="shared" si="140"/>
        <v>32422</v>
      </c>
      <c r="CA114" s="289">
        <f t="shared" si="140"/>
        <v>28128</v>
      </c>
      <c r="CB114" s="289">
        <f t="shared" si="140"/>
        <v>55781</v>
      </c>
      <c r="CC114" s="289">
        <f t="shared" si="140"/>
        <v>28944</v>
      </c>
      <c r="CD114" s="289">
        <f t="shared" si="140"/>
        <v>31795</v>
      </c>
      <c r="CE114" s="289">
        <f t="shared" si="140"/>
        <v>29436</v>
      </c>
      <c r="CF114" s="246">
        <f t="shared" si="140"/>
        <v>423907</v>
      </c>
      <c r="CG114" s="289">
        <f t="shared" si="140"/>
        <v>13039</v>
      </c>
      <c r="CH114" s="289">
        <f t="shared" si="140"/>
        <v>29547</v>
      </c>
      <c r="CI114" s="289">
        <f t="shared" si="140"/>
        <v>26093</v>
      </c>
      <c r="CJ114" s="289">
        <f t="shared" si="140"/>
        <v>50823</v>
      </c>
      <c r="CK114" s="289">
        <f t="shared" si="140"/>
        <v>72990</v>
      </c>
      <c r="CL114" s="289">
        <f t="shared" si="140"/>
        <v>17934</v>
      </c>
      <c r="CM114" s="289">
        <f t="shared" si="140"/>
        <v>77953</v>
      </c>
      <c r="CN114" s="289">
        <f t="shared" si="140"/>
        <v>17395</v>
      </c>
      <c r="CO114" s="289">
        <f t="shared" si="140"/>
        <v>6266</v>
      </c>
      <c r="CP114" s="289">
        <f t="shared" si="140"/>
        <v>20243</v>
      </c>
      <c r="CQ114" s="289">
        <f t="shared" si="140"/>
        <v>40570</v>
      </c>
      <c r="CR114" s="289">
        <f t="shared" si="140"/>
        <v>32740</v>
      </c>
      <c r="CS114" s="289">
        <f t="shared" si="140"/>
        <v>18314</v>
      </c>
      <c r="CT114" s="246">
        <f t="shared" si="140"/>
        <v>250716</v>
      </c>
      <c r="CU114" s="289">
        <f t="shared" si="140"/>
        <v>79691</v>
      </c>
      <c r="CV114" s="289">
        <f t="shared" si="140"/>
        <v>56201</v>
      </c>
      <c r="CW114" s="289">
        <f t="shared" si="140"/>
        <v>22796</v>
      </c>
      <c r="CX114" s="289">
        <f t="shared" si="140"/>
        <v>40038</v>
      </c>
      <c r="CY114" s="289">
        <f t="shared" si="140"/>
        <v>51990</v>
      </c>
      <c r="CZ114" s="246">
        <f t="shared" si="140"/>
        <v>372858</v>
      </c>
      <c r="DA114" s="289">
        <f t="shared" si="140"/>
        <v>13641</v>
      </c>
      <c r="DB114" s="289">
        <f t="shared" si="140"/>
        <v>10527</v>
      </c>
      <c r="DC114" s="289">
        <f t="shared" si="140"/>
        <v>89873</v>
      </c>
      <c r="DD114" s="289">
        <f t="shared" si="140"/>
        <v>129502</v>
      </c>
      <c r="DE114" s="289">
        <f t="shared" si="140"/>
        <v>91043</v>
      </c>
      <c r="DF114" s="289">
        <f t="shared" si="140"/>
        <v>38272</v>
      </c>
      <c r="DG114" s="246">
        <f t="shared" si="140"/>
        <v>4051805</v>
      </c>
      <c r="DH114" s="246">
        <f t="shared" si="140"/>
        <v>47597</v>
      </c>
      <c r="DI114" s="289">
        <f t="shared" si="140"/>
        <v>21240</v>
      </c>
      <c r="DJ114" s="289">
        <f t="shared" si="140"/>
        <v>22942</v>
      </c>
      <c r="DK114" s="289">
        <f t="shared" si="140"/>
        <v>3415</v>
      </c>
      <c r="DL114" s="247">
        <f t="shared" si="140"/>
        <v>28563</v>
      </c>
      <c r="DM114" s="289">
        <f t="shared" si="140"/>
        <v>27212</v>
      </c>
      <c r="DN114" s="289">
        <f t="shared" si="140"/>
        <v>1351</v>
      </c>
      <c r="DO114" s="246">
        <f t="shared" si="140"/>
        <v>4127965</v>
      </c>
    </row>
    <row r="115" spans="1:133" customFormat="1" ht="16.5" customHeight="1" x14ac:dyDescent="0.15">
      <c r="A115" s="119" t="s">
        <v>699</v>
      </c>
    </row>
    <row r="116" spans="1:133" customFormat="1" ht="16.5" customHeight="1" x14ac:dyDescent="0.15">
      <c r="A116" s="119"/>
      <c r="B116" s="410"/>
      <c r="C116" s="410"/>
    </row>
    <row r="117" spans="1:133" ht="16.5" customHeight="1" x14ac:dyDescent="0.2">
      <c r="A117" s="26" t="s">
        <v>178</v>
      </c>
      <c r="B117" s="128"/>
    </row>
    <row r="118" spans="1:133" ht="16.5" customHeight="1" x14ac:dyDescent="0.2">
      <c r="A118" s="31" t="s">
        <v>702</v>
      </c>
      <c r="B118" s="390"/>
    </row>
    <row r="119" spans="1:133" ht="16.5" customHeight="1" x14ac:dyDescent="0.2">
      <c r="A119" s="34" t="s">
        <v>703</v>
      </c>
    </row>
    <row r="120" spans="1:133" s="442" customFormat="1" ht="32.25" customHeight="1" x14ac:dyDescent="0.15">
      <c r="A120" s="437"/>
      <c r="B120" s="438" t="s">
        <v>489</v>
      </c>
      <c r="C120" s="439" t="s">
        <v>490</v>
      </c>
      <c r="D120" s="439" t="s">
        <v>491</v>
      </c>
      <c r="E120" s="439" t="s">
        <v>492</v>
      </c>
      <c r="F120" s="439" t="s">
        <v>493</v>
      </c>
      <c r="G120" s="439" t="s">
        <v>494</v>
      </c>
      <c r="H120" s="439" t="s">
        <v>495</v>
      </c>
      <c r="I120" s="439" t="s">
        <v>496</v>
      </c>
      <c r="J120" s="439" t="s">
        <v>497</v>
      </c>
      <c r="K120" s="439" t="s">
        <v>498</v>
      </c>
      <c r="L120" s="439" t="s">
        <v>499</v>
      </c>
      <c r="M120" s="439" t="s">
        <v>500</v>
      </c>
      <c r="N120" s="439" t="s">
        <v>501</v>
      </c>
      <c r="O120" s="438" t="s">
        <v>502</v>
      </c>
      <c r="P120" s="439" t="s">
        <v>503</v>
      </c>
      <c r="Q120" s="439" t="s">
        <v>504</v>
      </c>
      <c r="R120" s="439" t="s">
        <v>505</v>
      </c>
      <c r="S120" s="439" t="s">
        <v>506</v>
      </c>
      <c r="T120" s="439" t="s">
        <v>507</v>
      </c>
      <c r="U120" s="439" t="s">
        <v>508</v>
      </c>
      <c r="V120" s="439" t="s">
        <v>509</v>
      </c>
      <c r="W120" s="439" t="s">
        <v>510</v>
      </c>
      <c r="X120" s="438" t="s">
        <v>511</v>
      </c>
      <c r="Y120" s="439" t="s">
        <v>512</v>
      </c>
      <c r="Z120" s="439" t="s">
        <v>513</v>
      </c>
      <c r="AA120" s="439" t="s">
        <v>514</v>
      </c>
      <c r="AB120" s="439" t="s">
        <v>515</v>
      </c>
      <c r="AC120" s="438" t="s">
        <v>516</v>
      </c>
      <c r="AD120" s="439" t="s">
        <v>517</v>
      </c>
      <c r="AE120" s="439" t="s">
        <v>518</v>
      </c>
      <c r="AF120" s="439" t="s">
        <v>519</v>
      </c>
      <c r="AG120" s="439" t="s">
        <v>520</v>
      </c>
      <c r="AH120" s="439" t="s">
        <v>521</v>
      </c>
      <c r="AI120" s="439" t="s">
        <v>522</v>
      </c>
      <c r="AJ120" s="438" t="s">
        <v>523</v>
      </c>
      <c r="AK120" s="439" t="s">
        <v>524</v>
      </c>
      <c r="AL120" s="439" t="s">
        <v>525</v>
      </c>
      <c r="AM120" s="438" t="s">
        <v>526</v>
      </c>
      <c r="AN120" s="439" t="s">
        <v>527</v>
      </c>
      <c r="AO120" s="439" t="s">
        <v>528</v>
      </c>
      <c r="AP120" s="439" t="s">
        <v>529</v>
      </c>
      <c r="AQ120" s="439" t="s">
        <v>530</v>
      </c>
      <c r="AR120" s="439" t="s">
        <v>531</v>
      </c>
      <c r="AS120" s="439" t="s">
        <v>532</v>
      </c>
      <c r="AT120" s="439" t="s">
        <v>533</v>
      </c>
      <c r="AU120" s="439" t="s">
        <v>534</v>
      </c>
      <c r="AV120" s="439" t="s">
        <v>535</v>
      </c>
      <c r="AW120" s="439" t="s">
        <v>536</v>
      </c>
      <c r="AX120" s="438" t="s">
        <v>537</v>
      </c>
      <c r="AY120" s="439" t="s">
        <v>538</v>
      </c>
      <c r="AZ120" s="439" t="s">
        <v>539</v>
      </c>
      <c r="BA120" s="439" t="s">
        <v>540</v>
      </c>
      <c r="BB120" s="439" t="s">
        <v>541</v>
      </c>
      <c r="BC120" s="439" t="s">
        <v>542</v>
      </c>
      <c r="BD120" s="440" t="s">
        <v>543</v>
      </c>
      <c r="BE120" s="439" t="s">
        <v>544</v>
      </c>
      <c r="BF120" s="439" t="s">
        <v>545</v>
      </c>
      <c r="BG120" s="439" t="s">
        <v>546</v>
      </c>
      <c r="BH120" s="439" t="s">
        <v>547</v>
      </c>
      <c r="BI120" s="439" t="s">
        <v>548</v>
      </c>
      <c r="BJ120" s="439" t="s">
        <v>549</v>
      </c>
      <c r="BK120" s="439" t="s">
        <v>550</v>
      </c>
      <c r="BL120" s="439" t="s">
        <v>551</v>
      </c>
      <c r="BM120" s="438" t="s">
        <v>552</v>
      </c>
      <c r="BN120" s="439" t="s">
        <v>553</v>
      </c>
      <c r="BO120" s="439" t="s">
        <v>554</v>
      </c>
      <c r="BP120" s="439" t="s">
        <v>555</v>
      </c>
      <c r="BQ120" s="439" t="s">
        <v>556</v>
      </c>
      <c r="BR120" s="439" t="s">
        <v>557</v>
      </c>
      <c r="BS120" s="438" t="s">
        <v>558</v>
      </c>
      <c r="BT120" s="439" t="s">
        <v>559</v>
      </c>
      <c r="BU120" s="439" t="s">
        <v>560</v>
      </c>
      <c r="BV120" s="439" t="s">
        <v>561</v>
      </c>
      <c r="BW120" s="439" t="s">
        <v>562</v>
      </c>
      <c r="BX120" s="439" t="s">
        <v>563</v>
      </c>
      <c r="BY120" s="439" t="s">
        <v>564</v>
      </c>
      <c r="BZ120" s="439" t="s">
        <v>565</v>
      </c>
      <c r="CA120" s="439" t="s">
        <v>566</v>
      </c>
      <c r="CB120" s="439" t="s">
        <v>567</v>
      </c>
      <c r="CC120" s="439" t="s">
        <v>568</v>
      </c>
      <c r="CD120" s="439" t="s">
        <v>569</v>
      </c>
      <c r="CE120" s="439" t="s">
        <v>570</v>
      </c>
      <c r="CF120" s="438" t="s">
        <v>571</v>
      </c>
      <c r="CG120" s="439" t="s">
        <v>572</v>
      </c>
      <c r="CH120" s="439" t="s">
        <v>573</v>
      </c>
      <c r="CI120" s="439" t="s">
        <v>574</v>
      </c>
      <c r="CJ120" s="439" t="s">
        <v>575</v>
      </c>
      <c r="CK120" s="439" t="s">
        <v>576</v>
      </c>
      <c r="CL120" s="439" t="s">
        <v>577</v>
      </c>
      <c r="CM120" s="439" t="s">
        <v>578</v>
      </c>
      <c r="CN120" s="439" t="s">
        <v>579</v>
      </c>
      <c r="CO120" s="439" t="s">
        <v>580</v>
      </c>
      <c r="CP120" s="439" t="s">
        <v>581</v>
      </c>
      <c r="CQ120" s="439" t="s">
        <v>582</v>
      </c>
      <c r="CR120" s="439" t="s">
        <v>583</v>
      </c>
      <c r="CS120" s="439" t="s">
        <v>584</v>
      </c>
      <c r="CT120" s="438" t="s">
        <v>585</v>
      </c>
      <c r="CU120" s="439" t="s">
        <v>586</v>
      </c>
      <c r="CV120" s="439" t="s">
        <v>587</v>
      </c>
      <c r="CW120" s="439" t="s">
        <v>588</v>
      </c>
      <c r="CX120" s="439" t="s">
        <v>589</v>
      </c>
      <c r="CY120" s="439" t="s">
        <v>590</v>
      </c>
      <c r="CZ120" s="438" t="s">
        <v>591</v>
      </c>
      <c r="DA120" s="439" t="s">
        <v>592</v>
      </c>
      <c r="DB120" s="439" t="s">
        <v>593</v>
      </c>
      <c r="DC120" s="439" t="s">
        <v>594</v>
      </c>
      <c r="DD120" s="439" t="s">
        <v>595</v>
      </c>
      <c r="DE120" s="439" t="s">
        <v>596</v>
      </c>
      <c r="DF120" s="439" t="s">
        <v>597</v>
      </c>
      <c r="DG120" s="438" t="s">
        <v>598</v>
      </c>
      <c r="DH120" s="438" t="s">
        <v>599</v>
      </c>
      <c r="DI120" s="439" t="s">
        <v>600</v>
      </c>
      <c r="DJ120" s="439" t="s">
        <v>601</v>
      </c>
      <c r="DK120" s="439" t="s">
        <v>602</v>
      </c>
      <c r="DL120" s="438" t="s">
        <v>603</v>
      </c>
      <c r="DM120" s="439" t="s">
        <v>604</v>
      </c>
      <c r="DN120" s="441" t="s">
        <v>605</v>
      </c>
      <c r="DO120" s="438" t="s">
        <v>606</v>
      </c>
    </row>
    <row r="121" spans="1:133" s="4" customFormat="1" ht="16.5" customHeight="1" x14ac:dyDescent="0.15">
      <c r="A121" s="60" t="s">
        <v>667</v>
      </c>
      <c r="B121" s="261">
        <v>22610</v>
      </c>
      <c r="C121" s="277">
        <v>23490</v>
      </c>
      <c r="D121" s="277">
        <v>20570</v>
      </c>
      <c r="E121" s="277">
        <v>21010</v>
      </c>
      <c r="F121" s="277">
        <v>20690</v>
      </c>
      <c r="G121" s="277">
        <v>21260</v>
      </c>
      <c r="H121" s="277">
        <v>23030</v>
      </c>
      <c r="I121" s="277">
        <v>20930</v>
      </c>
      <c r="J121" s="277">
        <v>21000</v>
      </c>
      <c r="K121" s="277">
        <v>22100</v>
      </c>
      <c r="L121" s="277">
        <v>23190</v>
      </c>
      <c r="M121" s="277">
        <v>23210</v>
      </c>
      <c r="N121" s="277">
        <v>26540</v>
      </c>
      <c r="O121" s="261">
        <v>21640</v>
      </c>
      <c r="P121" s="277">
        <v>22590</v>
      </c>
      <c r="Q121" s="277">
        <v>22750</v>
      </c>
      <c r="R121" s="277">
        <v>21880</v>
      </c>
      <c r="S121" s="277">
        <v>20510</v>
      </c>
      <c r="T121" s="277">
        <v>20840</v>
      </c>
      <c r="U121" s="277">
        <v>21000</v>
      </c>
      <c r="V121" s="277">
        <v>20920</v>
      </c>
      <c r="W121" s="277">
        <v>22050</v>
      </c>
      <c r="X121" s="261">
        <v>21990</v>
      </c>
      <c r="Y121" s="277">
        <v>21450</v>
      </c>
      <c r="Z121" s="277">
        <v>21970</v>
      </c>
      <c r="AA121" s="277">
        <v>22460</v>
      </c>
      <c r="AB121" s="277">
        <v>21830</v>
      </c>
      <c r="AC121" s="261">
        <v>21710</v>
      </c>
      <c r="AD121" s="277">
        <v>21090</v>
      </c>
      <c r="AE121" s="277">
        <v>22180</v>
      </c>
      <c r="AF121" s="277">
        <v>20370</v>
      </c>
      <c r="AG121" s="277">
        <v>22000</v>
      </c>
      <c r="AH121" s="277">
        <v>21530</v>
      </c>
      <c r="AI121" s="277">
        <v>22050</v>
      </c>
      <c r="AJ121" s="261">
        <v>20950</v>
      </c>
      <c r="AK121" s="277">
        <v>21900</v>
      </c>
      <c r="AL121" s="277">
        <v>20150</v>
      </c>
      <c r="AM121" s="261">
        <v>21800</v>
      </c>
      <c r="AN121" s="277">
        <v>19840</v>
      </c>
      <c r="AO121" s="277">
        <v>20580</v>
      </c>
      <c r="AP121" s="277">
        <v>21750</v>
      </c>
      <c r="AQ121" s="277">
        <v>20420</v>
      </c>
      <c r="AR121" s="277">
        <v>21790</v>
      </c>
      <c r="AS121" s="277">
        <v>20830</v>
      </c>
      <c r="AT121" s="277">
        <v>21820</v>
      </c>
      <c r="AU121" s="277">
        <v>22860</v>
      </c>
      <c r="AV121" s="277">
        <v>23300</v>
      </c>
      <c r="AW121" s="277">
        <v>20420</v>
      </c>
      <c r="AX121" s="261">
        <v>20360</v>
      </c>
      <c r="AY121" s="277">
        <v>19880</v>
      </c>
      <c r="AZ121" s="277">
        <v>20290</v>
      </c>
      <c r="BA121" s="277">
        <v>22250</v>
      </c>
      <c r="BB121" s="277">
        <v>19560</v>
      </c>
      <c r="BC121" s="277">
        <v>20540</v>
      </c>
      <c r="BD121" s="261">
        <v>24060</v>
      </c>
      <c r="BE121" s="277">
        <v>28570</v>
      </c>
      <c r="BF121" s="277">
        <v>23590</v>
      </c>
      <c r="BG121" s="277">
        <v>26970</v>
      </c>
      <c r="BH121" s="277">
        <v>24010</v>
      </c>
      <c r="BI121" s="277">
        <v>28310</v>
      </c>
      <c r="BJ121" s="277">
        <v>18070</v>
      </c>
      <c r="BK121" s="277">
        <v>23060</v>
      </c>
      <c r="BL121" s="277">
        <v>22220</v>
      </c>
      <c r="BM121" s="261">
        <v>21380</v>
      </c>
      <c r="BN121" s="277">
        <v>21730</v>
      </c>
      <c r="BO121" s="277">
        <v>21790</v>
      </c>
      <c r="BP121" s="277">
        <v>21250</v>
      </c>
      <c r="BQ121" s="277">
        <v>20350</v>
      </c>
      <c r="BR121" s="277">
        <v>21300</v>
      </c>
      <c r="BS121" s="261">
        <v>21540</v>
      </c>
      <c r="BT121" s="277">
        <v>20940</v>
      </c>
      <c r="BU121" s="277">
        <v>21540</v>
      </c>
      <c r="BV121" s="277">
        <v>21170</v>
      </c>
      <c r="BW121" s="277">
        <v>19690</v>
      </c>
      <c r="BX121" s="277">
        <v>20400</v>
      </c>
      <c r="BY121" s="277">
        <v>22640</v>
      </c>
      <c r="BZ121" s="277">
        <v>21620</v>
      </c>
      <c r="CA121" s="277">
        <v>20110</v>
      </c>
      <c r="CB121" s="277">
        <v>22110</v>
      </c>
      <c r="CC121" s="277">
        <v>21080</v>
      </c>
      <c r="CD121" s="277">
        <v>21140</v>
      </c>
      <c r="CE121" s="277">
        <v>21100</v>
      </c>
      <c r="CF121" s="261">
        <v>20980</v>
      </c>
      <c r="CG121" s="277">
        <v>20010</v>
      </c>
      <c r="CH121" s="277">
        <v>19550</v>
      </c>
      <c r="CI121" s="277">
        <v>20850</v>
      </c>
      <c r="CJ121" s="277">
        <v>20240</v>
      </c>
      <c r="CK121" s="278">
        <v>23380</v>
      </c>
      <c r="CL121" s="277">
        <v>20950</v>
      </c>
      <c r="CM121" s="277">
        <v>20640</v>
      </c>
      <c r="CN121" s="277">
        <v>20940</v>
      </c>
      <c r="CO121" s="277">
        <v>20550</v>
      </c>
      <c r="CP121" s="277">
        <v>20720</v>
      </c>
      <c r="CQ121" s="277">
        <v>19610</v>
      </c>
      <c r="CR121" s="277">
        <v>20650</v>
      </c>
      <c r="CS121" s="277">
        <v>20380</v>
      </c>
      <c r="CT121" s="261">
        <v>21850</v>
      </c>
      <c r="CU121" s="277">
        <v>22910</v>
      </c>
      <c r="CV121" s="277">
        <v>21300</v>
      </c>
      <c r="CW121" s="277">
        <v>21000</v>
      </c>
      <c r="CX121" s="277">
        <v>21210</v>
      </c>
      <c r="CY121" s="277">
        <v>21550</v>
      </c>
      <c r="CZ121" s="261">
        <v>21590</v>
      </c>
      <c r="DA121" s="277">
        <v>20690</v>
      </c>
      <c r="DB121" s="277">
        <v>21020</v>
      </c>
      <c r="DC121" s="277">
        <v>22300</v>
      </c>
      <c r="DD121" s="277">
        <v>21650</v>
      </c>
      <c r="DE121" s="277">
        <v>21830</v>
      </c>
      <c r="DF121" s="277">
        <v>20140</v>
      </c>
      <c r="DG121" s="261">
        <v>21930</v>
      </c>
      <c r="DH121" s="297" t="s">
        <v>607</v>
      </c>
      <c r="DI121" s="278" t="s">
        <v>607</v>
      </c>
      <c r="DJ121" s="277">
        <v>18570</v>
      </c>
      <c r="DK121" s="278" t="s">
        <v>607</v>
      </c>
      <c r="DL121" s="297" t="s">
        <v>607</v>
      </c>
      <c r="DM121" s="279">
        <v>15890</v>
      </c>
      <c r="DN121" s="280" t="s">
        <v>607</v>
      </c>
      <c r="DO121" s="297" t="s">
        <v>607</v>
      </c>
    </row>
    <row r="122" spans="1:133" s="15" customFormat="1" ht="16.5" customHeight="1" x14ac:dyDescent="0.2">
      <c r="A122" s="105" t="s">
        <v>668</v>
      </c>
      <c r="B122" s="449">
        <v>3.4</v>
      </c>
      <c r="C122" s="450">
        <v>3.5</v>
      </c>
      <c r="D122" s="451">
        <v>2.9</v>
      </c>
      <c r="E122" s="451">
        <v>2.9</v>
      </c>
      <c r="F122" s="451">
        <v>2.7</v>
      </c>
      <c r="G122" s="451">
        <v>3.1</v>
      </c>
      <c r="H122" s="451">
        <v>3.1</v>
      </c>
      <c r="I122" s="451">
        <v>3</v>
      </c>
      <c r="J122" s="451">
        <v>2.7</v>
      </c>
      <c r="K122" s="451">
        <v>3.1</v>
      </c>
      <c r="L122" s="451">
        <v>3.7</v>
      </c>
      <c r="M122" s="451">
        <v>3</v>
      </c>
      <c r="N122" s="451">
        <v>4.2</v>
      </c>
      <c r="O122" s="449">
        <v>3</v>
      </c>
      <c r="P122" s="450">
        <v>3</v>
      </c>
      <c r="Q122" s="451">
        <v>3.3</v>
      </c>
      <c r="R122" s="451">
        <v>2.9</v>
      </c>
      <c r="S122" s="451">
        <v>2.9</v>
      </c>
      <c r="T122" s="450">
        <v>2.7</v>
      </c>
      <c r="U122" s="451">
        <v>2.8</v>
      </c>
      <c r="V122" s="451">
        <v>2.9</v>
      </c>
      <c r="W122" s="451">
        <v>3.3</v>
      </c>
      <c r="X122" s="449">
        <v>2.8</v>
      </c>
      <c r="Y122" s="450">
        <v>2.8</v>
      </c>
      <c r="Z122" s="451">
        <v>2.8</v>
      </c>
      <c r="AA122" s="451">
        <v>2.9</v>
      </c>
      <c r="AB122" s="451">
        <v>2.8</v>
      </c>
      <c r="AC122" s="449">
        <v>3</v>
      </c>
      <c r="AD122" s="450">
        <v>2.9</v>
      </c>
      <c r="AE122" s="450">
        <v>2.9</v>
      </c>
      <c r="AF122" s="450">
        <v>2.8</v>
      </c>
      <c r="AG122" s="450">
        <v>3.1</v>
      </c>
      <c r="AH122" s="450">
        <v>2.9</v>
      </c>
      <c r="AI122" s="450">
        <v>3.1</v>
      </c>
      <c r="AJ122" s="449">
        <v>3.5</v>
      </c>
      <c r="AK122" s="450">
        <v>3.5</v>
      </c>
      <c r="AL122" s="450">
        <v>3.5</v>
      </c>
      <c r="AM122" s="449">
        <v>3.3</v>
      </c>
      <c r="AN122" s="450">
        <v>3.1</v>
      </c>
      <c r="AO122" s="451">
        <v>3.2</v>
      </c>
      <c r="AP122" s="451">
        <v>3.3</v>
      </c>
      <c r="AQ122" s="451">
        <v>2.8</v>
      </c>
      <c r="AR122" s="450">
        <v>3.3</v>
      </c>
      <c r="AS122" s="450">
        <v>2.8</v>
      </c>
      <c r="AT122" s="450">
        <v>3.5</v>
      </c>
      <c r="AU122" s="451">
        <v>3.3</v>
      </c>
      <c r="AV122" s="451">
        <v>3.7</v>
      </c>
      <c r="AW122" s="451">
        <v>2.9</v>
      </c>
      <c r="AX122" s="449">
        <v>3.2</v>
      </c>
      <c r="AY122" s="450">
        <v>3.1</v>
      </c>
      <c r="AZ122" s="450">
        <v>3.4</v>
      </c>
      <c r="BA122" s="451">
        <v>3.1</v>
      </c>
      <c r="BB122" s="450">
        <v>2.9</v>
      </c>
      <c r="BC122" s="450">
        <v>3</v>
      </c>
      <c r="BD122" s="449">
        <v>4.4000000000000004</v>
      </c>
      <c r="BE122" s="450">
        <v>6.3</v>
      </c>
      <c r="BF122" s="450">
        <v>3.1</v>
      </c>
      <c r="BG122" s="450">
        <v>3.9</v>
      </c>
      <c r="BH122" s="450">
        <v>3.5</v>
      </c>
      <c r="BI122" s="450">
        <v>4.9000000000000004</v>
      </c>
      <c r="BJ122" s="450">
        <v>3.8</v>
      </c>
      <c r="BK122" s="450">
        <v>4.0999999999999996</v>
      </c>
      <c r="BL122" s="450">
        <v>3.6</v>
      </c>
      <c r="BM122" s="449">
        <v>3</v>
      </c>
      <c r="BN122" s="450">
        <v>2.9</v>
      </c>
      <c r="BO122" s="450">
        <v>2.9</v>
      </c>
      <c r="BP122" s="451">
        <v>2.7</v>
      </c>
      <c r="BQ122" s="450">
        <v>2.8</v>
      </c>
      <c r="BR122" s="450">
        <v>3.1</v>
      </c>
      <c r="BS122" s="449">
        <v>3</v>
      </c>
      <c r="BT122" s="450">
        <v>3</v>
      </c>
      <c r="BU122" s="450">
        <v>3</v>
      </c>
      <c r="BV122" s="450">
        <v>2.8</v>
      </c>
      <c r="BW122" s="450">
        <v>3</v>
      </c>
      <c r="BX122" s="450">
        <v>3</v>
      </c>
      <c r="BY122" s="450">
        <v>3.2</v>
      </c>
      <c r="BZ122" s="451">
        <v>2.8</v>
      </c>
      <c r="CA122" s="451">
        <v>3</v>
      </c>
      <c r="CB122" s="451">
        <v>3.1</v>
      </c>
      <c r="CC122" s="451">
        <v>2.8</v>
      </c>
      <c r="CD122" s="450">
        <v>3</v>
      </c>
      <c r="CE122" s="450">
        <v>3.1</v>
      </c>
      <c r="CF122" s="449">
        <v>3.3</v>
      </c>
      <c r="CG122" s="450">
        <v>3.1</v>
      </c>
      <c r="CH122" s="450">
        <v>3.2</v>
      </c>
      <c r="CI122" s="450">
        <v>2.9</v>
      </c>
      <c r="CJ122" s="450">
        <v>3.4</v>
      </c>
      <c r="CK122" s="450">
        <v>3.5</v>
      </c>
      <c r="CL122" s="450">
        <v>3</v>
      </c>
      <c r="CM122" s="450">
        <v>3.5</v>
      </c>
      <c r="CN122" s="450">
        <v>3</v>
      </c>
      <c r="CO122" s="450">
        <v>2.8</v>
      </c>
      <c r="CP122" s="450">
        <v>2.9</v>
      </c>
      <c r="CQ122" s="450">
        <v>3.3</v>
      </c>
      <c r="CR122" s="450">
        <v>3</v>
      </c>
      <c r="CS122" s="450">
        <v>3</v>
      </c>
      <c r="CT122" s="449">
        <v>2.8</v>
      </c>
      <c r="CU122" s="450">
        <v>2.9</v>
      </c>
      <c r="CV122" s="450">
        <v>2.7</v>
      </c>
      <c r="CW122" s="450">
        <v>2.6</v>
      </c>
      <c r="CX122" s="450">
        <v>2.8</v>
      </c>
      <c r="CY122" s="450">
        <v>2.5</v>
      </c>
      <c r="CZ122" s="449">
        <v>3.6</v>
      </c>
      <c r="DA122" s="450">
        <v>3.2</v>
      </c>
      <c r="DB122" s="451">
        <v>3</v>
      </c>
      <c r="DC122" s="451">
        <v>3.8</v>
      </c>
      <c r="DD122" s="451">
        <v>3.8</v>
      </c>
      <c r="DE122" s="451">
        <v>3.4</v>
      </c>
      <c r="DF122" s="451">
        <v>3.4</v>
      </c>
      <c r="DG122" s="449">
        <v>3.4</v>
      </c>
      <c r="DH122" s="449" t="s">
        <v>607</v>
      </c>
      <c r="DI122" s="451" t="s">
        <v>607</v>
      </c>
      <c r="DJ122" s="451">
        <v>4.0999999999999996</v>
      </c>
      <c r="DK122" s="452" t="s">
        <v>607</v>
      </c>
      <c r="DL122" s="317" t="s">
        <v>607</v>
      </c>
      <c r="DM122" s="435">
        <v>4.3</v>
      </c>
      <c r="DN122" s="318" t="s">
        <v>607</v>
      </c>
      <c r="DO122" s="449" t="s">
        <v>607</v>
      </c>
      <c r="DX122" s="19"/>
      <c r="DY122" s="19"/>
      <c r="DZ122" s="19"/>
      <c r="EA122" s="19"/>
      <c r="EB122" s="19"/>
      <c r="EC122" s="19"/>
    </row>
    <row r="123" spans="1:133" s="15" customFormat="1" ht="16.5" customHeight="1" x14ac:dyDescent="0.2">
      <c r="A123" s="105" t="s">
        <v>669</v>
      </c>
      <c r="B123" s="449">
        <v>12.8</v>
      </c>
      <c r="C123" s="450">
        <v>10.7</v>
      </c>
      <c r="D123" s="451">
        <v>15.4</v>
      </c>
      <c r="E123" s="451">
        <v>14.3</v>
      </c>
      <c r="F123" s="451">
        <v>13</v>
      </c>
      <c r="G123" s="451">
        <v>14.6</v>
      </c>
      <c r="H123" s="451">
        <v>11.5</v>
      </c>
      <c r="I123" s="451">
        <v>15.1</v>
      </c>
      <c r="J123" s="451">
        <v>11.9</v>
      </c>
      <c r="K123" s="451">
        <v>13.1</v>
      </c>
      <c r="L123" s="451">
        <v>14.2</v>
      </c>
      <c r="M123" s="451">
        <v>10.1</v>
      </c>
      <c r="N123" s="451">
        <v>9.4</v>
      </c>
      <c r="O123" s="449">
        <v>12.8</v>
      </c>
      <c r="P123" s="450">
        <v>11.2</v>
      </c>
      <c r="Q123" s="451">
        <v>12.1</v>
      </c>
      <c r="R123" s="451">
        <v>11.4</v>
      </c>
      <c r="S123" s="451">
        <v>15.5</v>
      </c>
      <c r="T123" s="450">
        <v>12.9</v>
      </c>
      <c r="U123" s="451">
        <v>12.9</v>
      </c>
      <c r="V123" s="451">
        <v>14.5</v>
      </c>
      <c r="W123" s="451">
        <v>14.7</v>
      </c>
      <c r="X123" s="449">
        <v>10.7</v>
      </c>
      <c r="Y123" s="450">
        <v>11.6</v>
      </c>
      <c r="Z123" s="451">
        <v>10.4</v>
      </c>
      <c r="AA123" s="451">
        <v>10.3</v>
      </c>
      <c r="AB123" s="451">
        <v>11</v>
      </c>
      <c r="AC123" s="449">
        <v>13</v>
      </c>
      <c r="AD123" s="450">
        <v>14</v>
      </c>
      <c r="AE123" s="450">
        <v>11.9</v>
      </c>
      <c r="AF123" s="450">
        <v>14.5</v>
      </c>
      <c r="AG123" s="450">
        <v>12.6</v>
      </c>
      <c r="AH123" s="450">
        <v>12.5</v>
      </c>
      <c r="AI123" s="450">
        <v>13.3</v>
      </c>
      <c r="AJ123" s="449">
        <v>18</v>
      </c>
      <c r="AK123" s="450">
        <v>16</v>
      </c>
      <c r="AL123" s="450">
        <v>19.8</v>
      </c>
      <c r="AM123" s="449">
        <v>14.7</v>
      </c>
      <c r="AN123" s="450">
        <v>18.600000000000001</v>
      </c>
      <c r="AO123" s="451">
        <v>16.3</v>
      </c>
      <c r="AP123" s="451">
        <v>14.5</v>
      </c>
      <c r="AQ123" s="451">
        <v>14.8</v>
      </c>
      <c r="AR123" s="450">
        <v>15</v>
      </c>
      <c r="AS123" s="450">
        <v>14.4</v>
      </c>
      <c r="AT123" s="450">
        <v>15.6</v>
      </c>
      <c r="AU123" s="451">
        <v>13.2</v>
      </c>
      <c r="AV123" s="451">
        <v>13</v>
      </c>
      <c r="AW123" s="451">
        <v>15.2</v>
      </c>
      <c r="AX123" s="449">
        <v>17.600000000000001</v>
      </c>
      <c r="AY123" s="450">
        <v>18.399999999999999</v>
      </c>
      <c r="AZ123" s="450">
        <v>18.899999999999999</v>
      </c>
      <c r="BA123" s="451">
        <v>12.9</v>
      </c>
      <c r="BB123" s="450">
        <v>18.399999999999999</v>
      </c>
      <c r="BC123" s="450">
        <v>15.9</v>
      </c>
      <c r="BD123" s="449">
        <v>15.5</v>
      </c>
      <c r="BE123" s="450">
        <v>15</v>
      </c>
      <c r="BF123" s="450">
        <v>11.7</v>
      </c>
      <c r="BG123" s="450">
        <v>9.9</v>
      </c>
      <c r="BH123" s="450">
        <v>13.3</v>
      </c>
      <c r="BI123" s="450">
        <v>11.9</v>
      </c>
      <c r="BJ123" s="450">
        <v>27.9</v>
      </c>
      <c r="BK123" s="450">
        <v>16.600000000000001</v>
      </c>
      <c r="BL123" s="450">
        <v>17</v>
      </c>
      <c r="BM123" s="449">
        <v>13.3</v>
      </c>
      <c r="BN123" s="450">
        <v>12.1</v>
      </c>
      <c r="BO123" s="450">
        <v>12.5</v>
      </c>
      <c r="BP123" s="451">
        <v>11.4</v>
      </c>
      <c r="BQ123" s="450">
        <v>15.1</v>
      </c>
      <c r="BR123" s="450">
        <v>14.8</v>
      </c>
      <c r="BS123" s="449">
        <v>13.4</v>
      </c>
      <c r="BT123" s="450">
        <v>14.6</v>
      </c>
      <c r="BU123" s="450">
        <v>12.5</v>
      </c>
      <c r="BV123" s="450">
        <v>13</v>
      </c>
      <c r="BW123" s="450">
        <v>18.100000000000001</v>
      </c>
      <c r="BX123" s="450">
        <v>16</v>
      </c>
      <c r="BY123" s="450">
        <v>12.6</v>
      </c>
      <c r="BZ123" s="451">
        <v>11.5</v>
      </c>
      <c r="CA123" s="451">
        <v>16.8</v>
      </c>
      <c r="CB123" s="451">
        <v>12.1</v>
      </c>
      <c r="CC123" s="451">
        <v>12.2</v>
      </c>
      <c r="CD123" s="450">
        <v>14.1</v>
      </c>
      <c r="CE123" s="450">
        <v>15.5</v>
      </c>
      <c r="CF123" s="449">
        <v>16.8</v>
      </c>
      <c r="CG123" s="450">
        <v>17.899999999999999</v>
      </c>
      <c r="CH123" s="450">
        <v>20.2</v>
      </c>
      <c r="CI123" s="450">
        <v>13.8</v>
      </c>
      <c r="CJ123" s="450">
        <v>19.600000000000001</v>
      </c>
      <c r="CK123" s="450">
        <v>13.2</v>
      </c>
      <c r="CL123" s="450">
        <v>14.7</v>
      </c>
      <c r="CM123" s="450">
        <v>19</v>
      </c>
      <c r="CN123" s="450">
        <v>14.8</v>
      </c>
      <c r="CO123" s="450">
        <v>14.7</v>
      </c>
      <c r="CP123" s="450">
        <v>14.7</v>
      </c>
      <c r="CQ123" s="450">
        <v>20.7</v>
      </c>
      <c r="CR123" s="450">
        <v>15.1</v>
      </c>
      <c r="CS123" s="450">
        <v>16.399999999999999</v>
      </c>
      <c r="CT123" s="449">
        <v>10.7</v>
      </c>
      <c r="CU123" s="450">
        <v>10.1</v>
      </c>
      <c r="CV123" s="450">
        <v>11.4</v>
      </c>
      <c r="CW123" s="450">
        <v>11.3</v>
      </c>
      <c r="CX123" s="450">
        <v>13.2</v>
      </c>
      <c r="CY123" s="450">
        <v>9.1</v>
      </c>
      <c r="CZ123" s="449">
        <v>17.100000000000001</v>
      </c>
      <c r="DA123" s="450">
        <v>16.600000000000001</v>
      </c>
      <c r="DB123" s="451">
        <v>13.9</v>
      </c>
      <c r="DC123" s="451">
        <v>15.8</v>
      </c>
      <c r="DD123" s="451">
        <v>18.3</v>
      </c>
      <c r="DE123" s="451">
        <v>15.3</v>
      </c>
      <c r="DF123" s="451">
        <v>19.7</v>
      </c>
      <c r="DG123" s="449">
        <v>14.5</v>
      </c>
      <c r="DH123" s="449" t="s">
        <v>607</v>
      </c>
      <c r="DI123" s="451" t="s">
        <v>607</v>
      </c>
      <c r="DJ123" s="451">
        <v>27.4</v>
      </c>
      <c r="DK123" s="452" t="s">
        <v>607</v>
      </c>
      <c r="DL123" s="317" t="s">
        <v>607</v>
      </c>
      <c r="DM123" s="435">
        <v>37.200000000000003</v>
      </c>
      <c r="DN123" s="318" t="s">
        <v>607</v>
      </c>
      <c r="DO123" s="449" t="s">
        <v>607</v>
      </c>
      <c r="DX123" s="19"/>
      <c r="DY123" s="19"/>
      <c r="DZ123" s="19"/>
      <c r="EA123" s="19"/>
      <c r="EB123" s="19"/>
    </row>
    <row r="124" spans="1:133" s="15" customFormat="1" ht="16.5" customHeight="1" x14ac:dyDescent="0.2">
      <c r="A124" s="105" t="s">
        <v>670</v>
      </c>
      <c r="B124" s="449">
        <v>20.399999999999999</v>
      </c>
      <c r="C124" s="450">
        <v>15.4</v>
      </c>
      <c r="D124" s="451">
        <v>24.9</v>
      </c>
      <c r="E124" s="451">
        <v>21.5</v>
      </c>
      <c r="F124" s="451">
        <v>16.899999999999999</v>
      </c>
      <c r="G124" s="451">
        <v>20.9</v>
      </c>
      <c r="H124" s="451">
        <v>20.5</v>
      </c>
      <c r="I124" s="451">
        <v>26.1</v>
      </c>
      <c r="J124" s="451">
        <v>17.2</v>
      </c>
      <c r="K124" s="451">
        <v>24</v>
      </c>
      <c r="L124" s="451">
        <v>21.6</v>
      </c>
      <c r="M124" s="451">
        <v>16.600000000000001</v>
      </c>
      <c r="N124" s="451">
        <v>13</v>
      </c>
      <c r="O124" s="449">
        <v>20.6</v>
      </c>
      <c r="P124" s="450">
        <v>20.5</v>
      </c>
      <c r="Q124" s="451">
        <v>20.6</v>
      </c>
      <c r="R124" s="451">
        <v>16.899999999999999</v>
      </c>
      <c r="S124" s="451">
        <v>25.2</v>
      </c>
      <c r="T124" s="450">
        <v>21.1</v>
      </c>
      <c r="U124" s="451">
        <v>19.8</v>
      </c>
      <c r="V124" s="451">
        <v>21.2</v>
      </c>
      <c r="W124" s="451">
        <v>22.8</v>
      </c>
      <c r="X124" s="449">
        <v>19.600000000000001</v>
      </c>
      <c r="Y124" s="450">
        <v>18.899999999999999</v>
      </c>
      <c r="Z124" s="451">
        <v>19.600000000000001</v>
      </c>
      <c r="AA124" s="451">
        <v>20.100000000000001</v>
      </c>
      <c r="AB124" s="451">
        <v>19.3</v>
      </c>
      <c r="AC124" s="449">
        <v>21.9</v>
      </c>
      <c r="AD124" s="450">
        <v>23.5</v>
      </c>
      <c r="AE124" s="450">
        <v>18.3</v>
      </c>
      <c r="AF124" s="450">
        <v>24.1</v>
      </c>
      <c r="AG124" s="450">
        <v>23.6</v>
      </c>
      <c r="AH124" s="450">
        <v>19.600000000000001</v>
      </c>
      <c r="AI124" s="450">
        <v>21.8</v>
      </c>
      <c r="AJ124" s="449">
        <v>22.6</v>
      </c>
      <c r="AK124" s="450">
        <v>19.3</v>
      </c>
      <c r="AL124" s="450">
        <v>25.7</v>
      </c>
      <c r="AM124" s="449">
        <v>25</v>
      </c>
      <c r="AN124" s="450">
        <v>30.6</v>
      </c>
      <c r="AO124" s="451">
        <v>27.8</v>
      </c>
      <c r="AP124" s="451">
        <v>26.4</v>
      </c>
      <c r="AQ124" s="451">
        <v>22.4</v>
      </c>
      <c r="AR124" s="450">
        <v>28.1</v>
      </c>
      <c r="AS124" s="450">
        <v>24.1</v>
      </c>
      <c r="AT124" s="450">
        <v>25.3</v>
      </c>
      <c r="AU124" s="451">
        <v>22.2</v>
      </c>
      <c r="AV124" s="451">
        <v>21.1</v>
      </c>
      <c r="AW124" s="451">
        <v>25.5</v>
      </c>
      <c r="AX124" s="449">
        <v>29</v>
      </c>
      <c r="AY124" s="450">
        <v>30</v>
      </c>
      <c r="AZ124" s="450">
        <v>30.6</v>
      </c>
      <c r="BA124" s="451">
        <v>20.399999999999999</v>
      </c>
      <c r="BB124" s="450">
        <v>30.4</v>
      </c>
      <c r="BC124" s="450">
        <v>28.3</v>
      </c>
      <c r="BD124" s="449">
        <v>19.5</v>
      </c>
      <c r="BE124" s="450">
        <v>17.3</v>
      </c>
      <c r="BF124" s="450">
        <v>17.5</v>
      </c>
      <c r="BG124" s="450">
        <v>15.4</v>
      </c>
      <c r="BH124" s="450">
        <v>19.3</v>
      </c>
      <c r="BI124" s="450">
        <v>15.4</v>
      </c>
      <c r="BJ124" s="450">
        <v>30.3</v>
      </c>
      <c r="BK124" s="450">
        <v>22.1</v>
      </c>
      <c r="BL124" s="450">
        <v>21.6</v>
      </c>
      <c r="BM124" s="449">
        <v>22.2</v>
      </c>
      <c r="BN124" s="450">
        <v>21.2</v>
      </c>
      <c r="BO124" s="450">
        <v>19.7</v>
      </c>
      <c r="BP124" s="451">
        <v>16.5</v>
      </c>
      <c r="BQ124" s="450">
        <v>24.7</v>
      </c>
      <c r="BR124" s="450">
        <v>25.1</v>
      </c>
      <c r="BS124" s="449">
        <v>23.2</v>
      </c>
      <c r="BT124" s="450">
        <v>24.7</v>
      </c>
      <c r="BU124" s="450">
        <v>21</v>
      </c>
      <c r="BV124" s="450">
        <v>21</v>
      </c>
      <c r="BW124" s="450">
        <v>24.8</v>
      </c>
      <c r="BX124" s="450">
        <v>24.8</v>
      </c>
      <c r="BY124" s="450">
        <v>22.7</v>
      </c>
      <c r="BZ124" s="451">
        <v>18.399999999999999</v>
      </c>
      <c r="CA124" s="451">
        <v>23.5</v>
      </c>
      <c r="CB124" s="451">
        <v>21.7</v>
      </c>
      <c r="CC124" s="451">
        <v>20.3</v>
      </c>
      <c r="CD124" s="450">
        <v>27.6</v>
      </c>
      <c r="CE124" s="450">
        <v>29.5</v>
      </c>
      <c r="CF124" s="449">
        <v>27.6</v>
      </c>
      <c r="CG124" s="450">
        <v>27.7</v>
      </c>
      <c r="CH124" s="450">
        <v>31.5</v>
      </c>
      <c r="CI124" s="450">
        <v>21</v>
      </c>
      <c r="CJ124" s="450">
        <v>29.7</v>
      </c>
      <c r="CK124" s="450">
        <v>25</v>
      </c>
      <c r="CL124" s="450">
        <v>22.3</v>
      </c>
      <c r="CM124" s="450">
        <v>31.7</v>
      </c>
      <c r="CN124" s="450">
        <v>23.7</v>
      </c>
      <c r="CO124" s="450">
        <v>21.2</v>
      </c>
      <c r="CP124" s="450">
        <v>25.3</v>
      </c>
      <c r="CQ124" s="450">
        <v>34.1</v>
      </c>
      <c r="CR124" s="450">
        <v>25.1</v>
      </c>
      <c r="CS124" s="450">
        <v>24.7</v>
      </c>
      <c r="CT124" s="449">
        <v>18.3</v>
      </c>
      <c r="CU124" s="450">
        <v>17.899999999999999</v>
      </c>
      <c r="CV124" s="450">
        <v>19.899999999999999</v>
      </c>
      <c r="CW124" s="450">
        <v>17.399999999999999</v>
      </c>
      <c r="CX124" s="450">
        <v>23.1</v>
      </c>
      <c r="CY124" s="450">
        <v>12.8</v>
      </c>
      <c r="CZ124" s="449">
        <v>25</v>
      </c>
      <c r="DA124" s="450">
        <v>26.1</v>
      </c>
      <c r="DB124" s="451">
        <v>21.6</v>
      </c>
      <c r="DC124" s="451">
        <v>22.2</v>
      </c>
      <c r="DD124" s="451">
        <v>27.4</v>
      </c>
      <c r="DE124" s="451">
        <v>22.3</v>
      </c>
      <c r="DF124" s="451">
        <v>26.7</v>
      </c>
      <c r="DG124" s="449">
        <v>22.7</v>
      </c>
      <c r="DH124" s="449" t="s">
        <v>607</v>
      </c>
      <c r="DI124" s="451" t="s">
        <v>607</v>
      </c>
      <c r="DJ124" s="451">
        <v>45.4</v>
      </c>
      <c r="DK124" s="452" t="s">
        <v>607</v>
      </c>
      <c r="DL124" s="317" t="s">
        <v>607</v>
      </c>
      <c r="DM124" s="435">
        <v>53</v>
      </c>
      <c r="DN124" s="318" t="s">
        <v>607</v>
      </c>
      <c r="DO124" s="449" t="s">
        <v>607</v>
      </c>
      <c r="DX124" s="19"/>
      <c r="DY124" s="19"/>
      <c r="DZ124" s="19"/>
      <c r="EA124" s="19"/>
      <c r="EB124" s="19"/>
    </row>
    <row r="125" spans="1:133" s="15" customFormat="1" ht="16.5" customHeight="1" x14ac:dyDescent="0.2">
      <c r="A125" s="105" t="s">
        <v>671</v>
      </c>
      <c r="B125" s="449">
        <v>8.6</v>
      </c>
      <c r="C125" s="450">
        <v>7.3</v>
      </c>
      <c r="D125" s="451">
        <v>10</v>
      </c>
      <c r="E125" s="451">
        <v>9.6999999999999993</v>
      </c>
      <c r="F125" s="451">
        <v>13.8</v>
      </c>
      <c r="G125" s="451">
        <v>9.5</v>
      </c>
      <c r="H125" s="451">
        <v>7.6</v>
      </c>
      <c r="I125" s="451">
        <v>9</v>
      </c>
      <c r="J125" s="451">
        <v>11.5</v>
      </c>
      <c r="K125" s="451">
        <v>9.3000000000000007</v>
      </c>
      <c r="L125" s="451">
        <v>8.1999999999999993</v>
      </c>
      <c r="M125" s="451">
        <v>7</v>
      </c>
      <c r="N125" s="451">
        <v>7.5</v>
      </c>
      <c r="O125" s="449">
        <v>8.6</v>
      </c>
      <c r="P125" s="450">
        <v>7.2</v>
      </c>
      <c r="Q125" s="451">
        <v>8.1</v>
      </c>
      <c r="R125" s="451">
        <v>8.6999999999999993</v>
      </c>
      <c r="S125" s="451">
        <v>9.3000000000000007</v>
      </c>
      <c r="T125" s="450">
        <v>9.9</v>
      </c>
      <c r="U125" s="451">
        <v>9.4</v>
      </c>
      <c r="V125" s="451">
        <v>8.1</v>
      </c>
      <c r="W125" s="451">
        <v>8.9</v>
      </c>
      <c r="X125" s="449">
        <v>8.3000000000000007</v>
      </c>
      <c r="Y125" s="450">
        <v>9.6</v>
      </c>
      <c r="Z125" s="451">
        <v>8.1</v>
      </c>
      <c r="AA125" s="451">
        <v>7.4</v>
      </c>
      <c r="AB125" s="451">
        <v>8.1999999999999993</v>
      </c>
      <c r="AC125" s="449">
        <v>7.7</v>
      </c>
      <c r="AD125" s="450">
        <v>8.6999999999999993</v>
      </c>
      <c r="AE125" s="450">
        <v>6.7</v>
      </c>
      <c r="AF125" s="450">
        <v>10.5</v>
      </c>
      <c r="AG125" s="450">
        <v>7.9</v>
      </c>
      <c r="AH125" s="450">
        <v>7.3</v>
      </c>
      <c r="AI125" s="450">
        <v>6.5</v>
      </c>
      <c r="AJ125" s="449">
        <v>17.8</v>
      </c>
      <c r="AK125" s="450">
        <v>16.600000000000001</v>
      </c>
      <c r="AL125" s="450">
        <v>18.899999999999999</v>
      </c>
      <c r="AM125" s="449">
        <v>8.6</v>
      </c>
      <c r="AN125" s="450">
        <v>11.9</v>
      </c>
      <c r="AO125" s="451">
        <v>7.8</v>
      </c>
      <c r="AP125" s="451">
        <v>7.4</v>
      </c>
      <c r="AQ125" s="451">
        <v>10.7</v>
      </c>
      <c r="AR125" s="450">
        <v>8.6999999999999993</v>
      </c>
      <c r="AS125" s="450">
        <v>10.7</v>
      </c>
      <c r="AT125" s="450">
        <v>9.8000000000000007</v>
      </c>
      <c r="AU125" s="451">
        <v>7.3</v>
      </c>
      <c r="AV125" s="451">
        <v>7</v>
      </c>
      <c r="AW125" s="451">
        <v>8.8000000000000007</v>
      </c>
      <c r="AX125" s="449">
        <v>10.3</v>
      </c>
      <c r="AY125" s="450">
        <v>9.3000000000000007</v>
      </c>
      <c r="AZ125" s="450">
        <v>10.9</v>
      </c>
      <c r="BA125" s="451">
        <v>7.4</v>
      </c>
      <c r="BB125" s="450">
        <v>11.9</v>
      </c>
      <c r="BC125" s="450">
        <v>9</v>
      </c>
      <c r="BD125" s="449">
        <v>9.1999999999999993</v>
      </c>
      <c r="BE125" s="450">
        <v>10.7</v>
      </c>
      <c r="BF125" s="450">
        <v>6.7</v>
      </c>
      <c r="BG125" s="450">
        <v>5.5</v>
      </c>
      <c r="BH125" s="450">
        <v>5.9</v>
      </c>
      <c r="BI125" s="450">
        <v>8.6999999999999993</v>
      </c>
      <c r="BJ125" s="450">
        <v>16.7</v>
      </c>
      <c r="BK125" s="450">
        <v>9.1</v>
      </c>
      <c r="BL125" s="450">
        <v>9.4</v>
      </c>
      <c r="BM125" s="449">
        <v>8.1999999999999993</v>
      </c>
      <c r="BN125" s="450">
        <v>7.4</v>
      </c>
      <c r="BO125" s="450">
        <v>7.3</v>
      </c>
      <c r="BP125" s="451">
        <v>9.6999999999999993</v>
      </c>
      <c r="BQ125" s="450">
        <v>9.1</v>
      </c>
      <c r="BR125" s="450">
        <v>8</v>
      </c>
      <c r="BS125" s="449">
        <v>10.6</v>
      </c>
      <c r="BT125" s="450">
        <v>11.7</v>
      </c>
      <c r="BU125" s="450">
        <v>9.4</v>
      </c>
      <c r="BV125" s="450">
        <v>11.5</v>
      </c>
      <c r="BW125" s="450">
        <v>16.8</v>
      </c>
      <c r="BX125" s="450">
        <v>13.5</v>
      </c>
      <c r="BY125" s="450">
        <v>9</v>
      </c>
      <c r="BZ125" s="451">
        <v>9.3000000000000007</v>
      </c>
      <c r="CA125" s="451">
        <v>14.1</v>
      </c>
      <c r="CB125" s="451">
        <v>9.4</v>
      </c>
      <c r="CC125" s="451">
        <v>11.4</v>
      </c>
      <c r="CD125" s="450">
        <v>10.6</v>
      </c>
      <c r="CE125" s="450">
        <v>10.7</v>
      </c>
      <c r="CF125" s="449">
        <v>12.4</v>
      </c>
      <c r="CG125" s="450">
        <v>13.1</v>
      </c>
      <c r="CH125" s="450">
        <v>14.2</v>
      </c>
      <c r="CI125" s="450">
        <v>13.2</v>
      </c>
      <c r="CJ125" s="450">
        <v>12.7</v>
      </c>
      <c r="CK125" s="450">
        <v>9.8000000000000007</v>
      </c>
      <c r="CL125" s="450">
        <v>15.3</v>
      </c>
      <c r="CM125" s="450">
        <v>12.2</v>
      </c>
      <c r="CN125" s="450">
        <v>12.7</v>
      </c>
      <c r="CO125" s="450">
        <v>15.1</v>
      </c>
      <c r="CP125" s="450">
        <v>12.1</v>
      </c>
      <c r="CQ125" s="450">
        <v>13.4</v>
      </c>
      <c r="CR125" s="450">
        <v>12</v>
      </c>
      <c r="CS125" s="450">
        <v>13.7</v>
      </c>
      <c r="CT125" s="449">
        <v>7.7</v>
      </c>
      <c r="CU125" s="450">
        <v>7.2</v>
      </c>
      <c r="CV125" s="450">
        <v>7.4</v>
      </c>
      <c r="CW125" s="450">
        <v>9</v>
      </c>
      <c r="CX125" s="450">
        <v>7.2</v>
      </c>
      <c r="CY125" s="450">
        <v>8.4</v>
      </c>
      <c r="CZ125" s="449">
        <v>11.4</v>
      </c>
      <c r="DA125" s="450">
        <v>11.4</v>
      </c>
      <c r="DB125" s="451">
        <v>10.1</v>
      </c>
      <c r="DC125" s="451">
        <v>11.9</v>
      </c>
      <c r="DD125" s="451">
        <v>11.9</v>
      </c>
      <c r="DE125" s="451">
        <v>9.8000000000000007</v>
      </c>
      <c r="DF125" s="451">
        <v>12.5</v>
      </c>
      <c r="DG125" s="449">
        <v>9.6</v>
      </c>
      <c r="DH125" s="449" t="s">
        <v>607</v>
      </c>
      <c r="DI125" s="451" t="s">
        <v>607</v>
      </c>
      <c r="DJ125" s="451">
        <v>29.5</v>
      </c>
      <c r="DK125" s="452" t="s">
        <v>607</v>
      </c>
      <c r="DL125" s="317" t="s">
        <v>607</v>
      </c>
      <c r="DM125" s="435">
        <v>37.200000000000003</v>
      </c>
      <c r="DN125" s="318" t="s">
        <v>607</v>
      </c>
      <c r="DO125" s="449" t="s">
        <v>607</v>
      </c>
      <c r="DX125" s="19"/>
      <c r="DY125" s="19"/>
      <c r="DZ125" s="19"/>
      <c r="EA125" s="19"/>
      <c r="EB125" s="19"/>
    </row>
    <row r="126" spans="1:133" s="15" customFormat="1" ht="16.5" customHeight="1" x14ac:dyDescent="0.2">
      <c r="A126" s="57" t="s">
        <v>672</v>
      </c>
      <c r="B126" s="256">
        <v>19.8</v>
      </c>
      <c r="C126" s="467">
        <v>20.5</v>
      </c>
      <c r="D126" s="258">
        <v>19.7</v>
      </c>
      <c r="E126" s="258">
        <v>19.2</v>
      </c>
      <c r="F126" s="258">
        <v>17.899999999999999</v>
      </c>
      <c r="G126" s="258">
        <v>19.100000000000001</v>
      </c>
      <c r="H126" s="258">
        <v>19.100000000000001</v>
      </c>
      <c r="I126" s="258">
        <v>19.600000000000001</v>
      </c>
      <c r="J126" s="258">
        <v>17.2</v>
      </c>
      <c r="K126" s="258">
        <v>20</v>
      </c>
      <c r="L126" s="258">
        <v>20.5</v>
      </c>
      <c r="M126" s="258">
        <v>18.899999999999999</v>
      </c>
      <c r="N126" s="258">
        <v>22.4</v>
      </c>
      <c r="O126" s="256">
        <v>18.7</v>
      </c>
      <c r="P126" s="467">
        <v>18.899999999999999</v>
      </c>
      <c r="Q126" s="258">
        <v>19.100000000000001</v>
      </c>
      <c r="R126" s="258">
        <v>17.8</v>
      </c>
      <c r="S126" s="258">
        <v>19.899999999999999</v>
      </c>
      <c r="T126" s="467">
        <v>17.600000000000001</v>
      </c>
      <c r="U126" s="258">
        <v>17.899999999999999</v>
      </c>
      <c r="V126" s="258">
        <v>19</v>
      </c>
      <c r="W126" s="258">
        <v>19.399999999999999</v>
      </c>
      <c r="X126" s="256">
        <v>18.7</v>
      </c>
      <c r="Y126" s="467">
        <v>18.399999999999999</v>
      </c>
      <c r="Z126" s="258">
        <v>18.5</v>
      </c>
      <c r="AA126" s="258">
        <v>18.7</v>
      </c>
      <c r="AB126" s="258">
        <v>18.899999999999999</v>
      </c>
      <c r="AC126" s="256">
        <v>19.5</v>
      </c>
      <c r="AD126" s="467">
        <v>19.7</v>
      </c>
      <c r="AE126" s="467">
        <v>19.2</v>
      </c>
      <c r="AF126" s="467">
        <v>19</v>
      </c>
      <c r="AG126" s="467">
        <v>20.100000000000001</v>
      </c>
      <c r="AH126" s="467">
        <v>19.399999999999999</v>
      </c>
      <c r="AI126" s="467">
        <v>19.3</v>
      </c>
      <c r="AJ126" s="256">
        <v>20.6</v>
      </c>
      <c r="AK126" s="467">
        <v>20.2</v>
      </c>
      <c r="AL126" s="467">
        <v>21.1</v>
      </c>
      <c r="AM126" s="256">
        <v>20.3</v>
      </c>
      <c r="AN126" s="467">
        <v>20</v>
      </c>
      <c r="AO126" s="258">
        <v>19.899999999999999</v>
      </c>
      <c r="AP126" s="258">
        <v>19.899999999999999</v>
      </c>
      <c r="AQ126" s="258">
        <v>18.399999999999999</v>
      </c>
      <c r="AR126" s="467">
        <v>21.6</v>
      </c>
      <c r="AS126" s="467">
        <v>18.8</v>
      </c>
      <c r="AT126" s="467">
        <v>21.5</v>
      </c>
      <c r="AU126" s="258">
        <v>20.3</v>
      </c>
      <c r="AV126" s="258">
        <v>19.8</v>
      </c>
      <c r="AW126" s="258">
        <v>19</v>
      </c>
      <c r="AX126" s="256">
        <v>19.2</v>
      </c>
      <c r="AY126" s="467">
        <v>19.600000000000001</v>
      </c>
      <c r="AZ126" s="467">
        <v>19.7</v>
      </c>
      <c r="BA126" s="258">
        <v>19.3</v>
      </c>
      <c r="BB126" s="467">
        <v>18</v>
      </c>
      <c r="BC126" s="467">
        <v>19</v>
      </c>
      <c r="BD126" s="256">
        <v>23.1</v>
      </c>
      <c r="BE126" s="467">
        <v>26.5</v>
      </c>
      <c r="BF126" s="467">
        <v>20.399999999999999</v>
      </c>
      <c r="BG126" s="467">
        <v>20.8</v>
      </c>
      <c r="BH126" s="467">
        <v>21.2</v>
      </c>
      <c r="BI126" s="467">
        <v>23.3</v>
      </c>
      <c r="BJ126" s="467">
        <v>23.7</v>
      </c>
      <c r="BK126" s="467">
        <v>23</v>
      </c>
      <c r="BL126" s="467">
        <v>22.1</v>
      </c>
      <c r="BM126" s="256">
        <v>19</v>
      </c>
      <c r="BN126" s="467">
        <v>18.8</v>
      </c>
      <c r="BO126" s="467">
        <v>18.8</v>
      </c>
      <c r="BP126" s="258">
        <v>17.600000000000001</v>
      </c>
      <c r="BQ126" s="467">
        <v>19.3</v>
      </c>
      <c r="BR126" s="467">
        <v>19.600000000000001</v>
      </c>
      <c r="BS126" s="256">
        <v>19.5</v>
      </c>
      <c r="BT126" s="467">
        <v>19.600000000000001</v>
      </c>
      <c r="BU126" s="467">
        <v>18.8</v>
      </c>
      <c r="BV126" s="467">
        <v>18</v>
      </c>
      <c r="BW126" s="467">
        <v>20</v>
      </c>
      <c r="BX126" s="467">
        <v>19.899999999999999</v>
      </c>
      <c r="BY126" s="467">
        <v>20.3</v>
      </c>
      <c r="BZ126" s="258">
        <v>18.3</v>
      </c>
      <c r="CA126" s="258">
        <v>19.100000000000001</v>
      </c>
      <c r="CB126" s="258">
        <v>19.399999999999999</v>
      </c>
      <c r="CC126" s="258">
        <v>18.2</v>
      </c>
      <c r="CD126" s="467">
        <v>20</v>
      </c>
      <c r="CE126" s="467">
        <v>20.2</v>
      </c>
      <c r="CF126" s="256">
        <v>20.6</v>
      </c>
      <c r="CG126" s="467">
        <v>20.5</v>
      </c>
      <c r="CH126" s="467">
        <v>20.8</v>
      </c>
      <c r="CI126" s="467">
        <v>18.600000000000001</v>
      </c>
      <c r="CJ126" s="467">
        <v>21.3</v>
      </c>
      <c r="CK126" s="467">
        <v>20.7</v>
      </c>
      <c r="CL126" s="467">
        <v>19.600000000000001</v>
      </c>
      <c r="CM126" s="467">
        <v>21.5</v>
      </c>
      <c r="CN126" s="467">
        <v>20.100000000000001</v>
      </c>
      <c r="CO126" s="467">
        <v>19.5</v>
      </c>
      <c r="CP126" s="467">
        <v>19.3</v>
      </c>
      <c r="CQ126" s="467">
        <v>20.7</v>
      </c>
      <c r="CR126" s="467">
        <v>19.3</v>
      </c>
      <c r="CS126" s="467">
        <v>19.600000000000001</v>
      </c>
      <c r="CT126" s="256">
        <v>18.5</v>
      </c>
      <c r="CU126" s="467">
        <v>19.2</v>
      </c>
      <c r="CV126" s="467">
        <v>18.3</v>
      </c>
      <c r="CW126" s="467">
        <v>18</v>
      </c>
      <c r="CX126" s="467">
        <v>19.399999999999999</v>
      </c>
      <c r="CY126" s="467">
        <v>16.7</v>
      </c>
      <c r="CZ126" s="256">
        <v>21.5</v>
      </c>
      <c r="DA126" s="467">
        <v>20</v>
      </c>
      <c r="DB126" s="258">
        <v>19.2</v>
      </c>
      <c r="DC126" s="258">
        <v>22.2</v>
      </c>
      <c r="DD126" s="258">
        <v>22</v>
      </c>
      <c r="DE126" s="258">
        <v>21.1</v>
      </c>
      <c r="DF126" s="258">
        <v>20.6</v>
      </c>
      <c r="DG126" s="256">
        <v>20.399999999999999</v>
      </c>
      <c r="DH126" s="256" t="s">
        <v>607</v>
      </c>
      <c r="DI126" s="258" t="s">
        <v>607</v>
      </c>
      <c r="DJ126" s="258">
        <v>23.3</v>
      </c>
      <c r="DK126" s="259" t="s">
        <v>607</v>
      </c>
      <c r="DL126" s="376" t="s">
        <v>607</v>
      </c>
      <c r="DM126" s="432">
        <v>23.6</v>
      </c>
      <c r="DN126" s="377" t="s">
        <v>607</v>
      </c>
      <c r="DO126" s="256" t="s">
        <v>607</v>
      </c>
      <c r="DX126" s="19"/>
      <c r="DY126" s="19"/>
      <c r="DZ126" s="19"/>
      <c r="EA126" s="19"/>
      <c r="EB126" s="19"/>
    </row>
    <row r="127" spans="1:133" s="109" customFormat="1" ht="16.5" customHeight="1" x14ac:dyDescent="0.15">
      <c r="A127" s="41" t="s">
        <v>141</v>
      </c>
    </row>
    <row r="128" spans="1:133" s="109" customFormat="1" ht="16.5" customHeight="1" x14ac:dyDescent="0.15">
      <c r="A128" s="41" t="s">
        <v>666</v>
      </c>
    </row>
    <row r="129" spans="1:132" s="128" customFormat="1" ht="16.5" customHeight="1" x14ac:dyDescent="0.2">
      <c r="A129" s="34"/>
    </row>
    <row r="130" spans="1:132" ht="16.5" customHeight="1" x14ac:dyDescent="0.2">
      <c r="A130" s="26" t="s">
        <v>179</v>
      </c>
      <c r="B130" s="128"/>
      <c r="C130" s="128"/>
      <c r="D130" s="128"/>
      <c r="E130" s="128"/>
    </row>
    <row r="131" spans="1:132" ht="16.5" customHeight="1" x14ac:dyDescent="0.2">
      <c r="A131" s="31" t="s">
        <v>702</v>
      </c>
      <c r="B131" s="390"/>
    </row>
    <row r="132" spans="1:132" ht="16.5" customHeight="1" x14ac:dyDescent="0.2">
      <c r="A132" s="34" t="s">
        <v>651</v>
      </c>
    </row>
    <row r="133" spans="1:132" s="442" customFormat="1" ht="32.25" customHeight="1" x14ac:dyDescent="0.15">
      <c r="A133" s="437"/>
      <c r="B133" s="438" t="s">
        <v>489</v>
      </c>
      <c r="C133" s="439" t="s">
        <v>490</v>
      </c>
      <c r="D133" s="439" t="s">
        <v>491</v>
      </c>
      <c r="E133" s="439" t="s">
        <v>492</v>
      </c>
      <c r="F133" s="439" t="s">
        <v>493</v>
      </c>
      <c r="G133" s="439" t="s">
        <v>494</v>
      </c>
      <c r="H133" s="439" t="s">
        <v>495</v>
      </c>
      <c r="I133" s="439" t="s">
        <v>496</v>
      </c>
      <c r="J133" s="439" t="s">
        <v>497</v>
      </c>
      <c r="K133" s="439" t="s">
        <v>498</v>
      </c>
      <c r="L133" s="439" t="s">
        <v>499</v>
      </c>
      <c r="M133" s="439" t="s">
        <v>500</v>
      </c>
      <c r="N133" s="439" t="s">
        <v>501</v>
      </c>
      <c r="O133" s="438" t="s">
        <v>502</v>
      </c>
      <c r="P133" s="439" t="s">
        <v>503</v>
      </c>
      <c r="Q133" s="439" t="s">
        <v>504</v>
      </c>
      <c r="R133" s="439" t="s">
        <v>505</v>
      </c>
      <c r="S133" s="439" t="s">
        <v>506</v>
      </c>
      <c r="T133" s="439" t="s">
        <v>507</v>
      </c>
      <c r="U133" s="439" t="s">
        <v>508</v>
      </c>
      <c r="V133" s="439" t="s">
        <v>509</v>
      </c>
      <c r="W133" s="439" t="s">
        <v>510</v>
      </c>
      <c r="X133" s="438" t="s">
        <v>511</v>
      </c>
      <c r="Y133" s="439" t="s">
        <v>512</v>
      </c>
      <c r="Z133" s="439" t="s">
        <v>513</v>
      </c>
      <c r="AA133" s="439" t="s">
        <v>514</v>
      </c>
      <c r="AB133" s="439" t="s">
        <v>515</v>
      </c>
      <c r="AC133" s="438" t="s">
        <v>516</v>
      </c>
      <c r="AD133" s="439" t="s">
        <v>517</v>
      </c>
      <c r="AE133" s="439" t="s">
        <v>518</v>
      </c>
      <c r="AF133" s="439" t="s">
        <v>519</v>
      </c>
      <c r="AG133" s="439" t="s">
        <v>520</v>
      </c>
      <c r="AH133" s="439" t="s">
        <v>521</v>
      </c>
      <c r="AI133" s="439" t="s">
        <v>522</v>
      </c>
      <c r="AJ133" s="438" t="s">
        <v>523</v>
      </c>
      <c r="AK133" s="439" t="s">
        <v>524</v>
      </c>
      <c r="AL133" s="439" t="s">
        <v>525</v>
      </c>
      <c r="AM133" s="438" t="s">
        <v>526</v>
      </c>
      <c r="AN133" s="439" t="s">
        <v>527</v>
      </c>
      <c r="AO133" s="439" t="s">
        <v>528</v>
      </c>
      <c r="AP133" s="439" t="s">
        <v>529</v>
      </c>
      <c r="AQ133" s="439" t="s">
        <v>530</v>
      </c>
      <c r="AR133" s="439" t="s">
        <v>531</v>
      </c>
      <c r="AS133" s="439" t="s">
        <v>532</v>
      </c>
      <c r="AT133" s="439" t="s">
        <v>533</v>
      </c>
      <c r="AU133" s="439" t="s">
        <v>534</v>
      </c>
      <c r="AV133" s="439" t="s">
        <v>535</v>
      </c>
      <c r="AW133" s="439" t="s">
        <v>536</v>
      </c>
      <c r="AX133" s="438" t="s">
        <v>537</v>
      </c>
      <c r="AY133" s="439" t="s">
        <v>538</v>
      </c>
      <c r="AZ133" s="439" t="s">
        <v>539</v>
      </c>
      <c r="BA133" s="439" t="s">
        <v>540</v>
      </c>
      <c r="BB133" s="439" t="s">
        <v>541</v>
      </c>
      <c r="BC133" s="439" t="s">
        <v>542</v>
      </c>
      <c r="BD133" s="440" t="s">
        <v>543</v>
      </c>
      <c r="BE133" s="439" t="s">
        <v>544</v>
      </c>
      <c r="BF133" s="439" t="s">
        <v>545</v>
      </c>
      <c r="BG133" s="439" t="s">
        <v>546</v>
      </c>
      <c r="BH133" s="439" t="s">
        <v>547</v>
      </c>
      <c r="BI133" s="439" t="s">
        <v>548</v>
      </c>
      <c r="BJ133" s="439" t="s">
        <v>549</v>
      </c>
      <c r="BK133" s="439" t="s">
        <v>550</v>
      </c>
      <c r="BL133" s="439" t="s">
        <v>551</v>
      </c>
      <c r="BM133" s="438" t="s">
        <v>552</v>
      </c>
      <c r="BN133" s="439" t="s">
        <v>553</v>
      </c>
      <c r="BO133" s="439" t="s">
        <v>554</v>
      </c>
      <c r="BP133" s="439" t="s">
        <v>555</v>
      </c>
      <c r="BQ133" s="439" t="s">
        <v>556</v>
      </c>
      <c r="BR133" s="439" t="s">
        <v>557</v>
      </c>
      <c r="BS133" s="438" t="s">
        <v>558</v>
      </c>
      <c r="BT133" s="439" t="s">
        <v>559</v>
      </c>
      <c r="BU133" s="439" t="s">
        <v>560</v>
      </c>
      <c r="BV133" s="439" t="s">
        <v>561</v>
      </c>
      <c r="BW133" s="439" t="s">
        <v>562</v>
      </c>
      <c r="BX133" s="439" t="s">
        <v>563</v>
      </c>
      <c r="BY133" s="439" t="s">
        <v>564</v>
      </c>
      <c r="BZ133" s="439" t="s">
        <v>565</v>
      </c>
      <c r="CA133" s="439" t="s">
        <v>566</v>
      </c>
      <c r="CB133" s="439" t="s">
        <v>567</v>
      </c>
      <c r="CC133" s="439" t="s">
        <v>568</v>
      </c>
      <c r="CD133" s="439" t="s">
        <v>569</v>
      </c>
      <c r="CE133" s="439" t="s">
        <v>570</v>
      </c>
      <c r="CF133" s="438" t="s">
        <v>571</v>
      </c>
      <c r="CG133" s="439" t="s">
        <v>572</v>
      </c>
      <c r="CH133" s="439" t="s">
        <v>573</v>
      </c>
      <c r="CI133" s="439" t="s">
        <v>574</v>
      </c>
      <c r="CJ133" s="439" t="s">
        <v>575</v>
      </c>
      <c r="CK133" s="439" t="s">
        <v>576</v>
      </c>
      <c r="CL133" s="439" t="s">
        <v>577</v>
      </c>
      <c r="CM133" s="439" t="s">
        <v>578</v>
      </c>
      <c r="CN133" s="439" t="s">
        <v>579</v>
      </c>
      <c r="CO133" s="439" t="s">
        <v>580</v>
      </c>
      <c r="CP133" s="439" t="s">
        <v>581</v>
      </c>
      <c r="CQ133" s="439" t="s">
        <v>582</v>
      </c>
      <c r="CR133" s="439" t="s">
        <v>583</v>
      </c>
      <c r="CS133" s="439" t="s">
        <v>584</v>
      </c>
      <c r="CT133" s="438" t="s">
        <v>585</v>
      </c>
      <c r="CU133" s="439" t="s">
        <v>586</v>
      </c>
      <c r="CV133" s="439" t="s">
        <v>587</v>
      </c>
      <c r="CW133" s="439" t="s">
        <v>588</v>
      </c>
      <c r="CX133" s="439" t="s">
        <v>589</v>
      </c>
      <c r="CY133" s="439" t="s">
        <v>590</v>
      </c>
      <c r="CZ133" s="438" t="s">
        <v>591</v>
      </c>
      <c r="DA133" s="439" t="s">
        <v>592</v>
      </c>
      <c r="DB133" s="439" t="s">
        <v>593</v>
      </c>
      <c r="DC133" s="439" t="s">
        <v>594</v>
      </c>
      <c r="DD133" s="439" t="s">
        <v>595</v>
      </c>
      <c r="DE133" s="439" t="s">
        <v>596</v>
      </c>
      <c r="DF133" s="439" t="s">
        <v>597</v>
      </c>
      <c r="DG133" s="438" t="s">
        <v>598</v>
      </c>
      <c r="DH133" s="438" t="s">
        <v>599</v>
      </c>
      <c r="DI133" s="439" t="s">
        <v>600</v>
      </c>
      <c r="DJ133" s="439" t="s">
        <v>601</v>
      </c>
      <c r="DK133" s="439" t="s">
        <v>602</v>
      </c>
      <c r="DL133" s="438" t="s">
        <v>603</v>
      </c>
      <c r="DM133" s="439" t="s">
        <v>604</v>
      </c>
      <c r="DN133" s="441" t="s">
        <v>605</v>
      </c>
      <c r="DO133" s="438" t="s">
        <v>606</v>
      </c>
    </row>
    <row r="134" spans="1:132" s="109" customFormat="1" ht="16.5" customHeight="1" x14ac:dyDescent="0.15">
      <c r="A134" s="60" t="s">
        <v>170</v>
      </c>
      <c r="B134" s="261">
        <f t="shared" ref="B134" si="141">SUM(C134:N134)</f>
        <v>3434965</v>
      </c>
      <c r="C134" s="277">
        <v>264074</v>
      </c>
      <c r="D134" s="277">
        <v>158967</v>
      </c>
      <c r="E134" s="277">
        <v>143925</v>
      </c>
      <c r="F134" s="277">
        <v>66672</v>
      </c>
      <c r="G134" s="277">
        <v>224412</v>
      </c>
      <c r="H134" s="277">
        <v>526917</v>
      </c>
      <c r="I134" s="277">
        <v>330038</v>
      </c>
      <c r="J134" s="277">
        <v>102014</v>
      </c>
      <c r="K134" s="277">
        <v>294830</v>
      </c>
      <c r="L134" s="277">
        <v>781975</v>
      </c>
      <c r="M134" s="277">
        <v>193116</v>
      </c>
      <c r="N134" s="277">
        <v>348025</v>
      </c>
      <c r="O134" s="261">
        <f t="shared" ref="O134" si="142">SUM(P134:W134)</f>
        <v>1240046</v>
      </c>
      <c r="P134" s="277">
        <v>231439</v>
      </c>
      <c r="Q134" s="277">
        <v>233284</v>
      </c>
      <c r="R134" s="277">
        <v>116450</v>
      </c>
      <c r="S134" s="277">
        <v>97127</v>
      </c>
      <c r="T134" s="277">
        <v>104162</v>
      </c>
      <c r="U134" s="277">
        <v>247534</v>
      </c>
      <c r="V134" s="277">
        <v>149527</v>
      </c>
      <c r="W134" s="277">
        <v>60523</v>
      </c>
      <c r="X134" s="261">
        <f t="shared" ref="X134" si="143">SUM(Y134:AB134)</f>
        <v>1490113</v>
      </c>
      <c r="Y134" s="277">
        <v>274484</v>
      </c>
      <c r="Z134" s="277">
        <v>414985</v>
      </c>
      <c r="AA134" s="277">
        <v>454126</v>
      </c>
      <c r="AB134" s="277">
        <v>346518</v>
      </c>
      <c r="AC134" s="261">
        <f t="shared" ref="AC134" si="144">SUM(AD134:AI134)</f>
        <v>1131828</v>
      </c>
      <c r="AD134" s="277">
        <v>139241</v>
      </c>
      <c r="AE134" s="277">
        <v>181980</v>
      </c>
      <c r="AF134" s="277">
        <v>102911</v>
      </c>
      <c r="AG134" s="277">
        <v>272234</v>
      </c>
      <c r="AH134" s="277">
        <v>147187</v>
      </c>
      <c r="AI134" s="277">
        <v>288275</v>
      </c>
      <c r="AJ134" s="261">
        <f t="shared" ref="AJ134" si="145">SUM(AK134:AL134)</f>
        <v>126908</v>
      </c>
      <c r="AK134" s="277">
        <v>60125</v>
      </c>
      <c r="AL134" s="277">
        <v>66783</v>
      </c>
      <c r="AM134" s="261">
        <f t="shared" ref="AM134" si="146">SUM(AN134:AW134)</f>
        <v>2366349</v>
      </c>
      <c r="AN134" s="277">
        <v>117854</v>
      </c>
      <c r="AO134" s="277">
        <v>132913</v>
      </c>
      <c r="AP134" s="277">
        <v>244800</v>
      </c>
      <c r="AQ134" s="277">
        <v>78315</v>
      </c>
      <c r="AR134" s="277">
        <v>310179</v>
      </c>
      <c r="AS134" s="277">
        <v>79250</v>
      </c>
      <c r="AT134" s="277">
        <v>436595</v>
      </c>
      <c r="AU134" s="277">
        <v>479173</v>
      </c>
      <c r="AV134" s="277">
        <v>322064</v>
      </c>
      <c r="AW134" s="277">
        <v>165206</v>
      </c>
      <c r="AX134" s="261">
        <f t="shared" ref="AX134" si="147">SUM(AY134:BC134)</f>
        <v>2459959</v>
      </c>
      <c r="AY134" s="277">
        <v>223635</v>
      </c>
      <c r="AZ134" s="277">
        <v>1062524</v>
      </c>
      <c r="BA134" s="277">
        <v>330324</v>
      </c>
      <c r="BB134" s="277">
        <v>608027</v>
      </c>
      <c r="BC134" s="277">
        <v>235449</v>
      </c>
      <c r="BD134" s="261">
        <f t="shared" ref="BD134" si="148">SUM(BE134:BL134)</f>
        <v>5001831</v>
      </c>
      <c r="BE134" s="277">
        <v>1037197</v>
      </c>
      <c r="BF134" s="277">
        <v>547953</v>
      </c>
      <c r="BG134" s="277">
        <v>579650</v>
      </c>
      <c r="BH134" s="277">
        <v>511181</v>
      </c>
      <c r="BI134" s="277">
        <v>694591</v>
      </c>
      <c r="BJ134" s="277">
        <v>600389</v>
      </c>
      <c r="BK134" s="277">
        <v>564619</v>
      </c>
      <c r="BL134" s="277">
        <v>466251</v>
      </c>
      <c r="BM134" s="261">
        <f t="shared" ref="BM134" si="149">SUM(BN134:BR134)</f>
        <v>1438006</v>
      </c>
      <c r="BN134" s="277">
        <v>300626</v>
      </c>
      <c r="BO134" s="277">
        <v>248333</v>
      </c>
      <c r="BP134" s="277">
        <v>225657</v>
      </c>
      <c r="BQ134" s="277">
        <v>123862</v>
      </c>
      <c r="BR134" s="277">
        <v>539528</v>
      </c>
      <c r="BS134" s="261">
        <f t="shared" ref="BS134" si="150">SUM(BT134:CE134)</f>
        <v>2706556</v>
      </c>
      <c r="BT134" s="277">
        <v>159178</v>
      </c>
      <c r="BU134" s="277">
        <v>308100</v>
      </c>
      <c r="BV134" s="277">
        <v>109827</v>
      </c>
      <c r="BW134" s="277">
        <v>55436</v>
      </c>
      <c r="BX134" s="277">
        <v>189606</v>
      </c>
      <c r="BY134" s="277">
        <v>714697</v>
      </c>
      <c r="BZ134" s="277">
        <v>189703</v>
      </c>
      <c r="CA134" s="277">
        <v>148085</v>
      </c>
      <c r="CB134" s="277">
        <v>310494</v>
      </c>
      <c r="CC134" s="277">
        <v>164372</v>
      </c>
      <c r="CD134" s="277">
        <v>187591</v>
      </c>
      <c r="CE134" s="277">
        <v>169467</v>
      </c>
      <c r="CF134" s="261">
        <f t="shared" ref="CF134" si="151">SUM(CG134:CS134)</f>
        <v>2623383</v>
      </c>
      <c r="CG134" s="277">
        <v>70184</v>
      </c>
      <c r="CH134" s="277">
        <v>166668</v>
      </c>
      <c r="CI134" s="277">
        <v>124877</v>
      </c>
      <c r="CJ134" s="277">
        <v>328258</v>
      </c>
      <c r="CK134" s="278">
        <v>604769</v>
      </c>
      <c r="CL134" s="277">
        <v>85940</v>
      </c>
      <c r="CM134" s="277">
        <v>519281</v>
      </c>
      <c r="CN134" s="277">
        <v>79972</v>
      </c>
      <c r="CO134" s="277">
        <v>33397</v>
      </c>
      <c r="CP134" s="277">
        <v>103905</v>
      </c>
      <c r="CQ134" s="277">
        <v>222571</v>
      </c>
      <c r="CR134" s="277">
        <v>172820</v>
      </c>
      <c r="CS134" s="277">
        <v>110741</v>
      </c>
      <c r="CT134" s="261">
        <f t="shared" ref="CT134" si="152">SUM(CU134:CY134)</f>
        <v>1642803</v>
      </c>
      <c r="CU134" s="277">
        <v>618356</v>
      </c>
      <c r="CV134" s="277">
        <v>342139</v>
      </c>
      <c r="CW134" s="277">
        <v>130020</v>
      </c>
      <c r="CX134" s="277">
        <v>245525</v>
      </c>
      <c r="CY134" s="277">
        <v>306763</v>
      </c>
      <c r="CZ134" s="261">
        <f t="shared" ref="CZ134" si="153">SUM(DA134:DF134)</f>
        <v>2275217</v>
      </c>
      <c r="DA134" s="277">
        <v>74092</v>
      </c>
      <c r="DB134" s="277">
        <v>64688</v>
      </c>
      <c r="DC134" s="277">
        <v>527841</v>
      </c>
      <c r="DD134" s="277">
        <v>870986</v>
      </c>
      <c r="DE134" s="277">
        <v>492639</v>
      </c>
      <c r="DF134" s="277">
        <v>244971</v>
      </c>
      <c r="DG134" s="261">
        <v>27937964</v>
      </c>
      <c r="DH134" s="297" t="s">
        <v>607</v>
      </c>
      <c r="DI134" s="278" t="s">
        <v>607</v>
      </c>
      <c r="DJ134" s="277">
        <v>149292</v>
      </c>
      <c r="DK134" s="278" t="s">
        <v>607</v>
      </c>
      <c r="DL134" s="297" t="s">
        <v>607</v>
      </c>
      <c r="DM134" s="279">
        <v>322669</v>
      </c>
      <c r="DN134" s="280" t="s">
        <v>607</v>
      </c>
      <c r="DO134" s="297" t="s">
        <v>607</v>
      </c>
      <c r="DP134" s="25"/>
      <c r="DQ134" s="25"/>
      <c r="DR134" s="25"/>
      <c r="DS134" s="25"/>
      <c r="DT134" s="25"/>
      <c r="DU134" s="25"/>
      <c r="DV134" s="25"/>
      <c r="DW134" s="25"/>
      <c r="DX134" s="25"/>
      <c r="DY134" s="25"/>
      <c r="DZ134" s="25"/>
      <c r="EA134" s="25"/>
      <c r="EB134" s="25"/>
    </row>
    <row r="135" spans="1:132" s="109" customFormat="1" ht="16.5" customHeight="1" x14ac:dyDescent="0.15">
      <c r="A135" s="61" t="s">
        <v>270</v>
      </c>
      <c r="B135" s="449">
        <v>58.3</v>
      </c>
      <c r="C135" s="450">
        <v>59.6</v>
      </c>
      <c r="D135" s="451">
        <v>49</v>
      </c>
      <c r="E135" s="451">
        <v>50.9</v>
      </c>
      <c r="F135" s="451">
        <v>48.1</v>
      </c>
      <c r="G135" s="451">
        <v>53.5</v>
      </c>
      <c r="H135" s="451">
        <v>61.2</v>
      </c>
      <c r="I135" s="451">
        <v>51.2</v>
      </c>
      <c r="J135" s="451">
        <v>48.7</v>
      </c>
      <c r="K135" s="451">
        <v>56.4</v>
      </c>
      <c r="L135" s="451">
        <v>63.2</v>
      </c>
      <c r="M135" s="451">
        <v>63.5</v>
      </c>
      <c r="N135" s="451">
        <v>62.5</v>
      </c>
      <c r="O135" s="449">
        <v>55.9</v>
      </c>
      <c r="P135" s="450">
        <v>60.1</v>
      </c>
      <c r="Q135" s="451">
        <v>59.2</v>
      </c>
      <c r="R135" s="451">
        <v>55.9</v>
      </c>
      <c r="S135" s="451">
        <v>50.5</v>
      </c>
      <c r="T135" s="450">
        <v>51.4</v>
      </c>
      <c r="U135" s="451">
        <v>52.9</v>
      </c>
      <c r="V135" s="451">
        <v>55</v>
      </c>
      <c r="W135" s="451">
        <v>58</v>
      </c>
      <c r="X135" s="449">
        <v>55.4</v>
      </c>
      <c r="Y135" s="450">
        <v>52.8</v>
      </c>
      <c r="Z135" s="451">
        <v>55</v>
      </c>
      <c r="AA135" s="451">
        <v>57.5</v>
      </c>
      <c r="AB135" s="451">
        <v>55</v>
      </c>
      <c r="AC135" s="449">
        <v>56.6</v>
      </c>
      <c r="AD135" s="450">
        <v>53.1</v>
      </c>
      <c r="AE135" s="450">
        <v>59.7</v>
      </c>
      <c r="AF135" s="450">
        <v>48.7</v>
      </c>
      <c r="AG135" s="450">
        <v>56.3</v>
      </c>
      <c r="AH135" s="450">
        <v>55.4</v>
      </c>
      <c r="AI135" s="450">
        <v>60</v>
      </c>
      <c r="AJ135" s="449">
        <v>54.7</v>
      </c>
      <c r="AK135" s="450">
        <v>59.2</v>
      </c>
      <c r="AL135" s="450">
        <v>50.7</v>
      </c>
      <c r="AM135" s="449">
        <v>55</v>
      </c>
      <c r="AN135" s="450">
        <v>47.2</v>
      </c>
      <c r="AO135" s="451">
        <v>52.6</v>
      </c>
      <c r="AP135" s="451">
        <v>58.3</v>
      </c>
      <c r="AQ135" s="451">
        <v>49.6</v>
      </c>
      <c r="AR135" s="450">
        <v>52.7</v>
      </c>
      <c r="AS135" s="450">
        <v>50.2</v>
      </c>
      <c r="AT135" s="450">
        <v>49.8</v>
      </c>
      <c r="AU135" s="451">
        <v>61</v>
      </c>
      <c r="AV135" s="451">
        <v>61.5</v>
      </c>
      <c r="AW135" s="451">
        <v>49.5</v>
      </c>
      <c r="AX135" s="449">
        <v>51.6</v>
      </c>
      <c r="AY135" s="450">
        <v>49.5</v>
      </c>
      <c r="AZ135" s="450">
        <v>51.3</v>
      </c>
      <c r="BA135" s="451">
        <v>61.1</v>
      </c>
      <c r="BB135" s="450">
        <v>47.6</v>
      </c>
      <c r="BC135" s="450">
        <v>52.3</v>
      </c>
      <c r="BD135" s="449">
        <v>69.2</v>
      </c>
      <c r="BE135" s="450">
        <v>73.400000000000006</v>
      </c>
      <c r="BF135" s="450">
        <v>67.900000000000006</v>
      </c>
      <c r="BG135" s="450">
        <v>74.5</v>
      </c>
      <c r="BH135" s="450">
        <v>70.099999999999994</v>
      </c>
      <c r="BI135" s="450">
        <v>74.8</v>
      </c>
      <c r="BJ135" s="450">
        <v>54.9</v>
      </c>
      <c r="BK135" s="450">
        <v>67.7</v>
      </c>
      <c r="BL135" s="450">
        <v>66</v>
      </c>
      <c r="BM135" s="449">
        <v>54.8</v>
      </c>
      <c r="BN135" s="450">
        <v>56.1</v>
      </c>
      <c r="BO135" s="450">
        <v>58</v>
      </c>
      <c r="BP135" s="451">
        <v>51.6</v>
      </c>
      <c r="BQ135" s="450">
        <v>48.2</v>
      </c>
      <c r="BR135" s="450">
        <v>55.4</v>
      </c>
      <c r="BS135" s="449">
        <v>54.3</v>
      </c>
      <c r="BT135" s="450">
        <v>50.8</v>
      </c>
      <c r="BU135" s="450">
        <v>54.3</v>
      </c>
      <c r="BV135" s="450">
        <v>52.3</v>
      </c>
      <c r="BW135" s="450">
        <v>44.6</v>
      </c>
      <c r="BX135" s="450">
        <v>48.2</v>
      </c>
      <c r="BY135" s="450">
        <v>60</v>
      </c>
      <c r="BZ135" s="451">
        <v>54.9</v>
      </c>
      <c r="CA135" s="451">
        <v>47.6</v>
      </c>
      <c r="CB135" s="451">
        <v>56.4</v>
      </c>
      <c r="CC135" s="451">
        <v>51</v>
      </c>
      <c r="CD135" s="450">
        <v>52.3</v>
      </c>
      <c r="CE135" s="450">
        <v>52.4</v>
      </c>
      <c r="CF135" s="449">
        <v>52.3</v>
      </c>
      <c r="CG135" s="450">
        <v>46.7</v>
      </c>
      <c r="CH135" s="450">
        <v>45.5</v>
      </c>
      <c r="CI135" s="450">
        <v>48.9</v>
      </c>
      <c r="CJ135" s="450">
        <v>50</v>
      </c>
      <c r="CK135" s="450">
        <v>61.4</v>
      </c>
      <c r="CL135" s="450">
        <v>49.5</v>
      </c>
      <c r="CM135" s="450">
        <v>52.1</v>
      </c>
      <c r="CN135" s="450">
        <v>50.1</v>
      </c>
      <c r="CO135" s="450">
        <v>49</v>
      </c>
      <c r="CP135" s="450">
        <v>50.2</v>
      </c>
      <c r="CQ135" s="450">
        <v>47.7</v>
      </c>
      <c r="CR135" s="450">
        <v>48.6</v>
      </c>
      <c r="CS135" s="450">
        <v>49</v>
      </c>
      <c r="CT135" s="449">
        <v>55.2</v>
      </c>
      <c r="CU135" s="450">
        <v>59.5</v>
      </c>
      <c r="CV135" s="450">
        <v>51.8</v>
      </c>
      <c r="CW135" s="450">
        <v>50.2</v>
      </c>
      <c r="CX135" s="450">
        <v>53.6</v>
      </c>
      <c r="CY135" s="450">
        <v>53.8</v>
      </c>
      <c r="CZ135" s="449">
        <v>57.2</v>
      </c>
      <c r="DA135" s="450">
        <v>51.5</v>
      </c>
      <c r="DB135" s="451">
        <v>54.2</v>
      </c>
      <c r="DC135" s="451">
        <v>60.4</v>
      </c>
      <c r="DD135" s="451">
        <v>57.4</v>
      </c>
      <c r="DE135" s="451">
        <v>57.4</v>
      </c>
      <c r="DF135" s="451">
        <v>51.6</v>
      </c>
      <c r="DG135" s="449">
        <v>57.6</v>
      </c>
      <c r="DH135" s="449" t="s">
        <v>607</v>
      </c>
      <c r="DI135" s="451" t="s">
        <v>607</v>
      </c>
      <c r="DJ135" s="451">
        <v>39.200000000000003</v>
      </c>
      <c r="DK135" s="452" t="s">
        <v>607</v>
      </c>
      <c r="DL135" s="317" t="s">
        <v>607</v>
      </c>
      <c r="DM135" s="435">
        <v>33.299999999999997</v>
      </c>
      <c r="DN135" s="318" t="s">
        <v>607</v>
      </c>
      <c r="DO135" s="449" t="s">
        <v>607</v>
      </c>
      <c r="DP135" s="15"/>
      <c r="DQ135" s="15"/>
      <c r="DR135" s="15"/>
      <c r="DS135" s="15"/>
      <c r="DT135" s="15"/>
      <c r="DU135" s="15"/>
      <c r="DV135" s="15"/>
      <c r="DW135" s="15"/>
      <c r="DX135" s="25"/>
      <c r="DY135" s="25"/>
    </row>
    <row r="136" spans="1:132" s="109" customFormat="1" ht="16.5" customHeight="1" x14ac:dyDescent="0.15">
      <c r="A136" s="61" t="s">
        <v>652</v>
      </c>
      <c r="B136" s="305">
        <v>28293</v>
      </c>
      <c r="C136" s="311">
        <v>27303</v>
      </c>
      <c r="D136" s="306">
        <v>24350</v>
      </c>
      <c r="E136" s="306">
        <v>25269</v>
      </c>
      <c r="F136" s="306">
        <v>22851</v>
      </c>
      <c r="G136" s="306">
        <v>26583</v>
      </c>
      <c r="H136" s="306">
        <v>29595</v>
      </c>
      <c r="I136" s="306">
        <v>26015</v>
      </c>
      <c r="J136" s="306">
        <v>24085</v>
      </c>
      <c r="K136" s="306">
        <v>27174</v>
      </c>
      <c r="L136" s="306">
        <v>30978</v>
      </c>
      <c r="M136" s="306">
        <v>27980</v>
      </c>
      <c r="N136" s="306">
        <v>28046</v>
      </c>
      <c r="O136" s="305">
        <v>25804</v>
      </c>
      <c r="P136" s="306">
        <v>26841</v>
      </c>
      <c r="Q136" s="306">
        <v>25952</v>
      </c>
      <c r="R136" s="306">
        <v>25358</v>
      </c>
      <c r="S136" s="306">
        <v>24201</v>
      </c>
      <c r="T136" s="306">
        <v>24731</v>
      </c>
      <c r="U136" s="306">
        <v>25525</v>
      </c>
      <c r="V136" s="306">
        <v>25085</v>
      </c>
      <c r="W136" s="306">
        <v>28401</v>
      </c>
      <c r="X136" s="305">
        <v>25877</v>
      </c>
      <c r="Y136" s="306">
        <v>24806</v>
      </c>
      <c r="Z136" s="306">
        <v>25397</v>
      </c>
      <c r="AA136" s="306">
        <v>27052</v>
      </c>
      <c r="AB136" s="306">
        <v>25292</v>
      </c>
      <c r="AC136" s="305">
        <v>26603</v>
      </c>
      <c r="AD136" s="306">
        <v>25256</v>
      </c>
      <c r="AE136" s="306">
        <v>27448</v>
      </c>
      <c r="AF136" s="306">
        <v>23961</v>
      </c>
      <c r="AG136" s="306">
        <v>27093</v>
      </c>
      <c r="AH136" s="306">
        <v>25643</v>
      </c>
      <c r="AI136" s="306">
        <v>27252</v>
      </c>
      <c r="AJ136" s="305">
        <v>24958</v>
      </c>
      <c r="AK136" s="306">
        <v>25294</v>
      </c>
      <c r="AL136" s="306">
        <v>24606</v>
      </c>
      <c r="AM136" s="305">
        <v>26370</v>
      </c>
      <c r="AN136" s="306">
        <v>24989</v>
      </c>
      <c r="AO136" s="306">
        <v>24907</v>
      </c>
      <c r="AP136" s="306">
        <v>27011</v>
      </c>
      <c r="AQ136" s="306">
        <v>24083</v>
      </c>
      <c r="AR136" s="306">
        <v>26380</v>
      </c>
      <c r="AS136" s="306">
        <v>24553</v>
      </c>
      <c r="AT136" s="306">
        <v>25986</v>
      </c>
      <c r="AU136" s="306">
        <v>27717</v>
      </c>
      <c r="AV136" s="306">
        <v>26630</v>
      </c>
      <c r="AW136" s="306">
        <v>24748</v>
      </c>
      <c r="AX136" s="305">
        <v>26629</v>
      </c>
      <c r="AY136" s="306">
        <v>25083</v>
      </c>
      <c r="AZ136" s="306">
        <v>27241</v>
      </c>
      <c r="BA136" s="306">
        <v>28896</v>
      </c>
      <c r="BB136" s="306">
        <v>24966</v>
      </c>
      <c r="BC136" s="306">
        <v>25518</v>
      </c>
      <c r="BD136" s="305">
        <v>36592</v>
      </c>
      <c r="BE136" s="306">
        <v>46396</v>
      </c>
      <c r="BF136" s="306">
        <v>30041</v>
      </c>
      <c r="BG136" s="306">
        <v>40335</v>
      </c>
      <c r="BH136" s="306">
        <v>32018</v>
      </c>
      <c r="BI136" s="306">
        <v>44937</v>
      </c>
      <c r="BJ136" s="306">
        <v>26364</v>
      </c>
      <c r="BK136" s="306">
        <v>33124</v>
      </c>
      <c r="BL136" s="306">
        <v>30201</v>
      </c>
      <c r="BM136" s="305">
        <v>26528</v>
      </c>
      <c r="BN136" s="306">
        <v>25754</v>
      </c>
      <c r="BO136" s="306">
        <v>27368</v>
      </c>
      <c r="BP136" s="306">
        <v>25288</v>
      </c>
      <c r="BQ136" s="306">
        <v>23928</v>
      </c>
      <c r="BR136" s="306">
        <v>27501</v>
      </c>
      <c r="BS136" s="305">
        <v>26144</v>
      </c>
      <c r="BT136" s="307">
        <v>25364</v>
      </c>
      <c r="BU136" s="306">
        <v>25000</v>
      </c>
      <c r="BV136" s="306">
        <v>24492</v>
      </c>
      <c r="BW136" s="306">
        <v>22679</v>
      </c>
      <c r="BX136" s="306">
        <v>23680</v>
      </c>
      <c r="BY136" s="306">
        <v>28251</v>
      </c>
      <c r="BZ136" s="306">
        <v>24778</v>
      </c>
      <c r="CA136" s="306">
        <v>24148</v>
      </c>
      <c r="CB136" s="306">
        <v>26990</v>
      </c>
      <c r="CC136" s="306">
        <v>25871</v>
      </c>
      <c r="CD136" s="306">
        <v>25039</v>
      </c>
      <c r="CE136" s="306">
        <v>25181</v>
      </c>
      <c r="CF136" s="305">
        <v>26851</v>
      </c>
      <c r="CG136" s="306">
        <v>24058</v>
      </c>
      <c r="CH136" s="306">
        <v>23670</v>
      </c>
      <c r="CI136" s="306">
        <v>24092</v>
      </c>
      <c r="CJ136" s="306">
        <v>26131</v>
      </c>
      <c r="CK136" s="306">
        <v>30548</v>
      </c>
      <c r="CL136" s="306">
        <v>25328</v>
      </c>
      <c r="CM136" s="306">
        <v>26578</v>
      </c>
      <c r="CN136" s="306">
        <v>24373</v>
      </c>
      <c r="CO136" s="306">
        <v>22646</v>
      </c>
      <c r="CP136" s="306">
        <v>23934</v>
      </c>
      <c r="CQ136" s="306">
        <v>23961</v>
      </c>
      <c r="CR136" s="306">
        <v>25301</v>
      </c>
      <c r="CS136" s="306">
        <v>25106</v>
      </c>
      <c r="CT136" s="305">
        <v>26283</v>
      </c>
      <c r="CU136" s="306">
        <v>28105</v>
      </c>
      <c r="CV136" s="306">
        <v>25322</v>
      </c>
      <c r="CW136" s="306">
        <v>24553</v>
      </c>
      <c r="CX136" s="306">
        <v>25659</v>
      </c>
      <c r="CY136" s="306">
        <v>24454</v>
      </c>
      <c r="CZ136" s="305">
        <v>27921</v>
      </c>
      <c r="DA136" s="306">
        <v>25206</v>
      </c>
      <c r="DB136" s="306">
        <v>24008</v>
      </c>
      <c r="DC136" s="306">
        <v>28788</v>
      </c>
      <c r="DD136" s="306">
        <v>29033</v>
      </c>
      <c r="DE136" s="306">
        <v>26377</v>
      </c>
      <c r="DF136" s="306">
        <v>25941</v>
      </c>
      <c r="DG136" s="305">
        <v>29132</v>
      </c>
      <c r="DH136" s="308" t="s">
        <v>607</v>
      </c>
      <c r="DI136" s="307">
        <v>26752</v>
      </c>
      <c r="DJ136" s="306">
        <v>26485</v>
      </c>
      <c r="DK136" s="306">
        <v>27567</v>
      </c>
      <c r="DL136" s="308" t="s">
        <v>607</v>
      </c>
      <c r="DM136" s="306">
        <v>24927</v>
      </c>
      <c r="DN136" s="309" t="s">
        <v>607</v>
      </c>
      <c r="DO136" s="305">
        <v>29074</v>
      </c>
      <c r="DP136" s="4"/>
      <c r="DQ136" s="4"/>
      <c r="DR136" s="4"/>
      <c r="DS136" s="4"/>
      <c r="DT136" s="4"/>
      <c r="DU136" s="4"/>
      <c r="DV136" s="4"/>
      <c r="DW136" s="4"/>
      <c r="DX136" s="4"/>
      <c r="DY136" s="4"/>
      <c r="DZ136" s="4"/>
    </row>
    <row r="137" spans="1:132" s="109" customFormat="1" ht="16.5" customHeight="1" x14ac:dyDescent="0.15">
      <c r="A137" s="62" t="s">
        <v>3</v>
      </c>
      <c r="B137" s="305">
        <v>25047</v>
      </c>
      <c r="C137" s="311">
        <v>24139</v>
      </c>
      <c r="D137" s="306">
        <v>22169</v>
      </c>
      <c r="E137" s="306">
        <v>22487</v>
      </c>
      <c r="F137" s="306">
        <v>21101</v>
      </c>
      <c r="G137" s="306">
        <v>23382</v>
      </c>
      <c r="H137" s="306">
        <v>25825</v>
      </c>
      <c r="I137" s="306">
        <v>22953</v>
      </c>
      <c r="J137" s="306">
        <v>21709</v>
      </c>
      <c r="K137" s="306">
        <v>24348</v>
      </c>
      <c r="L137" s="306">
        <v>27525</v>
      </c>
      <c r="M137" s="306">
        <v>24359</v>
      </c>
      <c r="N137" s="306">
        <v>24766</v>
      </c>
      <c r="O137" s="305">
        <v>22975</v>
      </c>
      <c r="P137" s="306">
        <v>24142</v>
      </c>
      <c r="Q137" s="306">
        <v>23032</v>
      </c>
      <c r="R137" s="306">
        <v>22420</v>
      </c>
      <c r="S137" s="306">
        <v>21928</v>
      </c>
      <c r="T137" s="306">
        <v>22330</v>
      </c>
      <c r="U137" s="306">
        <v>22429</v>
      </c>
      <c r="V137" s="306">
        <v>22613</v>
      </c>
      <c r="W137" s="306">
        <v>24185</v>
      </c>
      <c r="X137" s="305">
        <v>23222</v>
      </c>
      <c r="Y137" s="306">
        <v>22454</v>
      </c>
      <c r="Z137" s="306">
        <v>22872</v>
      </c>
      <c r="AA137" s="306">
        <v>24150</v>
      </c>
      <c r="AB137" s="306">
        <v>22688</v>
      </c>
      <c r="AC137" s="305">
        <v>23927</v>
      </c>
      <c r="AD137" s="306">
        <v>22632</v>
      </c>
      <c r="AE137" s="306">
        <v>24677</v>
      </c>
      <c r="AF137" s="306">
        <v>22091</v>
      </c>
      <c r="AG137" s="306">
        <v>24098</v>
      </c>
      <c r="AH137" s="306">
        <v>23134</v>
      </c>
      <c r="AI137" s="306">
        <v>24616</v>
      </c>
      <c r="AJ137" s="305">
        <v>22872</v>
      </c>
      <c r="AK137" s="306">
        <v>23167</v>
      </c>
      <c r="AL137" s="306">
        <v>22562</v>
      </c>
      <c r="AM137" s="305">
        <v>23387</v>
      </c>
      <c r="AN137" s="306">
        <v>22280</v>
      </c>
      <c r="AO137" s="306">
        <v>22453</v>
      </c>
      <c r="AP137" s="306">
        <v>24208</v>
      </c>
      <c r="AQ137" s="306">
        <v>21729</v>
      </c>
      <c r="AR137" s="306">
        <v>23629</v>
      </c>
      <c r="AS137" s="306">
        <v>21872</v>
      </c>
      <c r="AT137" s="306">
        <v>22616</v>
      </c>
      <c r="AU137" s="306">
        <v>24563</v>
      </c>
      <c r="AV137" s="306">
        <v>23289</v>
      </c>
      <c r="AW137" s="306">
        <v>22059</v>
      </c>
      <c r="AX137" s="305">
        <v>23805</v>
      </c>
      <c r="AY137" s="306">
        <v>22486</v>
      </c>
      <c r="AZ137" s="306">
        <v>24379</v>
      </c>
      <c r="BA137" s="306">
        <v>25655</v>
      </c>
      <c r="BB137" s="306">
        <v>22220</v>
      </c>
      <c r="BC137" s="306">
        <v>22754</v>
      </c>
      <c r="BD137" s="305">
        <v>33373</v>
      </c>
      <c r="BE137" s="306">
        <v>40624</v>
      </c>
      <c r="BF137" s="306">
        <v>27269</v>
      </c>
      <c r="BG137" s="306">
        <v>34473</v>
      </c>
      <c r="BH137" s="306">
        <v>29172</v>
      </c>
      <c r="BI137" s="306">
        <v>40193</v>
      </c>
      <c r="BJ137" s="306">
        <v>25998</v>
      </c>
      <c r="BK137" s="306">
        <v>31055</v>
      </c>
      <c r="BL137" s="306">
        <v>28320</v>
      </c>
      <c r="BM137" s="305">
        <v>23575</v>
      </c>
      <c r="BN137" s="306">
        <v>23259</v>
      </c>
      <c r="BO137" s="306">
        <v>24401</v>
      </c>
      <c r="BP137" s="306">
        <v>22415</v>
      </c>
      <c r="BQ137" s="306">
        <v>21854</v>
      </c>
      <c r="BR137" s="306">
        <v>24142</v>
      </c>
      <c r="BS137" s="305">
        <v>23582</v>
      </c>
      <c r="BT137" s="307">
        <v>22957</v>
      </c>
      <c r="BU137" s="306">
        <v>22579</v>
      </c>
      <c r="BV137" s="306">
        <v>22292</v>
      </c>
      <c r="BW137" s="306">
        <v>21414</v>
      </c>
      <c r="BX137" s="306">
        <v>21904</v>
      </c>
      <c r="BY137" s="306">
        <v>25108</v>
      </c>
      <c r="BZ137" s="306">
        <v>22344</v>
      </c>
      <c r="CA137" s="306">
        <v>22160</v>
      </c>
      <c r="CB137" s="306">
        <v>23726</v>
      </c>
      <c r="CC137" s="306">
        <v>24438</v>
      </c>
      <c r="CD137" s="306">
        <v>22628</v>
      </c>
      <c r="CE137" s="306">
        <v>23168</v>
      </c>
      <c r="CF137" s="305">
        <v>23952</v>
      </c>
      <c r="CG137" s="306">
        <v>21533</v>
      </c>
      <c r="CH137" s="306">
        <v>21729</v>
      </c>
      <c r="CI137" s="306">
        <v>21909</v>
      </c>
      <c r="CJ137" s="306">
        <v>23168</v>
      </c>
      <c r="CK137" s="306">
        <v>26691</v>
      </c>
      <c r="CL137" s="306">
        <v>22841</v>
      </c>
      <c r="CM137" s="306">
        <v>24019</v>
      </c>
      <c r="CN137" s="306">
        <v>22183</v>
      </c>
      <c r="CO137" s="306">
        <v>21301</v>
      </c>
      <c r="CP137" s="306">
        <v>21677</v>
      </c>
      <c r="CQ137" s="306">
        <v>22172</v>
      </c>
      <c r="CR137" s="306">
        <v>22806</v>
      </c>
      <c r="CS137" s="306">
        <v>22371</v>
      </c>
      <c r="CT137" s="305">
        <v>23377</v>
      </c>
      <c r="CU137" s="306">
        <v>24675</v>
      </c>
      <c r="CV137" s="306">
        <v>22609</v>
      </c>
      <c r="CW137" s="306">
        <v>22200</v>
      </c>
      <c r="CX137" s="306">
        <v>23047</v>
      </c>
      <c r="CY137" s="306">
        <v>22051</v>
      </c>
      <c r="CZ137" s="305">
        <v>24835</v>
      </c>
      <c r="DA137" s="306">
        <v>22630</v>
      </c>
      <c r="DB137" s="306">
        <v>22144</v>
      </c>
      <c r="DC137" s="306">
        <v>25751</v>
      </c>
      <c r="DD137" s="306">
        <v>25611</v>
      </c>
      <c r="DE137" s="306">
        <v>23594</v>
      </c>
      <c r="DF137" s="306">
        <v>23142</v>
      </c>
      <c r="DG137" s="305">
        <v>26196</v>
      </c>
      <c r="DH137" s="308" t="s">
        <v>607</v>
      </c>
      <c r="DI137" s="307">
        <v>25440</v>
      </c>
      <c r="DJ137" s="306">
        <v>25134</v>
      </c>
      <c r="DK137" s="306">
        <v>25850</v>
      </c>
      <c r="DL137" s="308" t="s">
        <v>607</v>
      </c>
      <c r="DM137" s="306">
        <v>23747</v>
      </c>
      <c r="DN137" s="309" t="s">
        <v>607</v>
      </c>
      <c r="DO137" s="305">
        <v>26168</v>
      </c>
      <c r="DP137" s="4"/>
      <c r="DQ137" s="4"/>
      <c r="DR137" s="4"/>
      <c r="DS137" s="4"/>
      <c r="DT137" s="4"/>
      <c r="DU137" s="4"/>
      <c r="DV137" s="4"/>
      <c r="DW137" s="4"/>
      <c r="DX137" s="4"/>
      <c r="DY137" s="4"/>
      <c r="DZ137" s="4"/>
    </row>
    <row r="138" spans="1:132" s="109" customFormat="1" ht="16.5" customHeight="1" x14ac:dyDescent="0.15">
      <c r="A138" s="62" t="s">
        <v>2</v>
      </c>
      <c r="B138" s="305">
        <v>30566</v>
      </c>
      <c r="C138" s="311">
        <v>29580</v>
      </c>
      <c r="D138" s="306">
        <v>25882</v>
      </c>
      <c r="E138" s="306">
        <v>27159</v>
      </c>
      <c r="F138" s="306">
        <v>24194</v>
      </c>
      <c r="G138" s="306">
        <v>28824</v>
      </c>
      <c r="H138" s="306">
        <v>32072</v>
      </c>
      <c r="I138" s="306">
        <v>28019</v>
      </c>
      <c r="J138" s="306">
        <v>25761</v>
      </c>
      <c r="K138" s="306">
        <v>29119</v>
      </c>
      <c r="L138" s="306">
        <v>33498</v>
      </c>
      <c r="M138" s="306">
        <v>30411</v>
      </c>
      <c r="N138" s="306">
        <v>30529</v>
      </c>
      <c r="O138" s="305">
        <v>27780</v>
      </c>
      <c r="P138" s="306">
        <v>28834</v>
      </c>
      <c r="Q138" s="306">
        <v>28042</v>
      </c>
      <c r="R138" s="306">
        <v>27408</v>
      </c>
      <c r="S138" s="306">
        <v>25795</v>
      </c>
      <c r="T138" s="306">
        <v>26363</v>
      </c>
      <c r="U138" s="306">
        <v>27611</v>
      </c>
      <c r="V138" s="306">
        <v>26767</v>
      </c>
      <c r="W138" s="306">
        <v>31169</v>
      </c>
      <c r="X138" s="305">
        <v>27799</v>
      </c>
      <c r="Y138" s="306">
        <v>26498</v>
      </c>
      <c r="Z138" s="306">
        <v>27282</v>
      </c>
      <c r="AA138" s="306">
        <v>29115</v>
      </c>
      <c r="AB138" s="306">
        <v>27174</v>
      </c>
      <c r="AC138" s="305">
        <v>28516</v>
      </c>
      <c r="AD138" s="306">
        <v>27075</v>
      </c>
      <c r="AE138" s="306">
        <v>29338</v>
      </c>
      <c r="AF138" s="306">
        <v>25343</v>
      </c>
      <c r="AG138" s="306">
        <v>29291</v>
      </c>
      <c r="AH138" s="306">
        <v>27455</v>
      </c>
      <c r="AI138" s="306">
        <v>29147</v>
      </c>
      <c r="AJ138" s="305">
        <v>26541</v>
      </c>
      <c r="AK138" s="306">
        <v>26913</v>
      </c>
      <c r="AL138" s="306">
        <v>26152</v>
      </c>
      <c r="AM138" s="305">
        <v>28482</v>
      </c>
      <c r="AN138" s="306">
        <v>26576</v>
      </c>
      <c r="AO138" s="306">
        <v>26666</v>
      </c>
      <c r="AP138" s="306">
        <v>29006</v>
      </c>
      <c r="AQ138" s="306">
        <v>25537</v>
      </c>
      <c r="AR138" s="306">
        <v>28371</v>
      </c>
      <c r="AS138" s="306">
        <v>26214</v>
      </c>
      <c r="AT138" s="306">
        <v>28439</v>
      </c>
      <c r="AU138" s="306">
        <v>30034</v>
      </c>
      <c r="AV138" s="306">
        <v>29057</v>
      </c>
      <c r="AW138" s="306">
        <v>26500</v>
      </c>
      <c r="AX138" s="305">
        <v>28400</v>
      </c>
      <c r="AY138" s="306">
        <v>26608</v>
      </c>
      <c r="AZ138" s="306">
        <v>29094</v>
      </c>
      <c r="BA138" s="306">
        <v>31077</v>
      </c>
      <c r="BB138" s="306">
        <v>26558</v>
      </c>
      <c r="BC138" s="306">
        <v>27233</v>
      </c>
      <c r="BD138" s="305">
        <v>38964</v>
      </c>
      <c r="BE138" s="306">
        <v>51302</v>
      </c>
      <c r="BF138" s="306">
        <v>32029</v>
      </c>
      <c r="BG138" s="306">
        <v>44487</v>
      </c>
      <c r="BH138" s="306">
        <v>33967</v>
      </c>
      <c r="BI138" s="306">
        <v>48839</v>
      </c>
      <c r="BJ138" s="306">
        <v>26590</v>
      </c>
      <c r="BK138" s="306">
        <v>34651</v>
      </c>
      <c r="BL138" s="306">
        <v>31494</v>
      </c>
      <c r="BM138" s="305">
        <v>28523</v>
      </c>
      <c r="BN138" s="306">
        <v>27592</v>
      </c>
      <c r="BO138" s="306">
        <v>29363</v>
      </c>
      <c r="BP138" s="306">
        <v>27221</v>
      </c>
      <c r="BQ138" s="306">
        <v>25406</v>
      </c>
      <c r="BR138" s="306">
        <v>29652</v>
      </c>
      <c r="BS138" s="305">
        <v>28049</v>
      </c>
      <c r="BT138" s="307">
        <v>27120</v>
      </c>
      <c r="BU138" s="306">
        <v>26824</v>
      </c>
      <c r="BV138" s="306">
        <v>26070</v>
      </c>
      <c r="BW138" s="306">
        <v>23617</v>
      </c>
      <c r="BX138" s="306">
        <v>25014</v>
      </c>
      <c r="BY138" s="306">
        <v>30640</v>
      </c>
      <c r="BZ138" s="306">
        <v>26518</v>
      </c>
      <c r="CA138" s="306">
        <v>25644</v>
      </c>
      <c r="CB138" s="306">
        <v>29459</v>
      </c>
      <c r="CC138" s="306">
        <v>26906</v>
      </c>
      <c r="CD138" s="306">
        <v>26804</v>
      </c>
      <c r="CE138" s="306">
        <v>26600</v>
      </c>
      <c r="CF138" s="305">
        <v>28964</v>
      </c>
      <c r="CG138" s="306">
        <v>25768</v>
      </c>
      <c r="CH138" s="306">
        <v>25100</v>
      </c>
      <c r="CI138" s="306">
        <v>25711</v>
      </c>
      <c r="CJ138" s="306">
        <v>28235</v>
      </c>
      <c r="CK138" s="306">
        <v>33208</v>
      </c>
      <c r="CL138" s="306">
        <v>27182</v>
      </c>
      <c r="CM138" s="306">
        <v>28514</v>
      </c>
      <c r="CN138" s="306">
        <v>26087</v>
      </c>
      <c r="CO138" s="306">
        <v>23750</v>
      </c>
      <c r="CP138" s="306">
        <v>25716</v>
      </c>
      <c r="CQ138" s="306">
        <v>25387</v>
      </c>
      <c r="CR138" s="306">
        <v>27167</v>
      </c>
      <c r="CS138" s="306">
        <v>27009</v>
      </c>
      <c r="CT138" s="305">
        <v>28344</v>
      </c>
      <c r="CU138" s="306">
        <v>30545</v>
      </c>
      <c r="CV138" s="306">
        <v>27290</v>
      </c>
      <c r="CW138" s="306">
        <v>26164</v>
      </c>
      <c r="CX138" s="306">
        <v>27478</v>
      </c>
      <c r="CY138" s="306">
        <v>26153</v>
      </c>
      <c r="CZ138" s="305">
        <v>30235</v>
      </c>
      <c r="DA138" s="306">
        <v>27103</v>
      </c>
      <c r="DB138" s="306">
        <v>25450</v>
      </c>
      <c r="DC138" s="306">
        <v>31235</v>
      </c>
      <c r="DD138" s="306">
        <v>31495</v>
      </c>
      <c r="DE138" s="306">
        <v>28560</v>
      </c>
      <c r="DF138" s="306">
        <v>27896</v>
      </c>
      <c r="DG138" s="305">
        <v>31227</v>
      </c>
      <c r="DH138" s="308" t="s">
        <v>607</v>
      </c>
      <c r="DI138" s="307">
        <v>27920</v>
      </c>
      <c r="DJ138" s="306">
        <v>27699</v>
      </c>
      <c r="DK138" s="306">
        <v>28637</v>
      </c>
      <c r="DL138" s="308" t="s">
        <v>607</v>
      </c>
      <c r="DM138" s="306">
        <v>25705</v>
      </c>
      <c r="DN138" s="309" t="s">
        <v>607</v>
      </c>
      <c r="DO138" s="305">
        <v>31149</v>
      </c>
      <c r="DP138" s="4"/>
      <c r="DQ138" s="4"/>
      <c r="DR138" s="4"/>
      <c r="DS138" s="4"/>
      <c r="DT138" s="4"/>
      <c r="DU138" s="4"/>
      <c r="DV138" s="4"/>
      <c r="DW138" s="4"/>
      <c r="DX138" s="4"/>
      <c r="DY138" s="4"/>
      <c r="DZ138" s="4"/>
    </row>
    <row r="139" spans="1:132" s="109" customFormat="1" ht="16.5" customHeight="1" x14ac:dyDescent="0.15">
      <c r="A139" s="62" t="s">
        <v>182</v>
      </c>
      <c r="B139" s="305">
        <v>47263</v>
      </c>
      <c r="C139" s="311">
        <v>46687</v>
      </c>
      <c r="D139" s="306">
        <v>42903</v>
      </c>
      <c r="E139" s="306">
        <v>43916</v>
      </c>
      <c r="F139" s="306">
        <v>40237</v>
      </c>
      <c r="G139" s="306">
        <v>45513</v>
      </c>
      <c r="H139" s="306">
        <v>47424</v>
      </c>
      <c r="I139" s="306">
        <v>43769</v>
      </c>
      <c r="J139" s="306">
        <v>40902</v>
      </c>
      <c r="K139" s="306">
        <v>46056</v>
      </c>
      <c r="L139" s="306">
        <v>49007</v>
      </c>
      <c r="M139" s="306">
        <v>46623</v>
      </c>
      <c r="N139" s="306">
        <v>47661</v>
      </c>
      <c r="O139" s="305">
        <v>44708</v>
      </c>
      <c r="P139" s="306">
        <v>45443</v>
      </c>
      <c r="Q139" s="306">
        <v>44128</v>
      </c>
      <c r="R139" s="306">
        <v>43632</v>
      </c>
      <c r="S139" s="306">
        <v>42434</v>
      </c>
      <c r="T139" s="306">
        <v>43154</v>
      </c>
      <c r="U139" s="306">
        <v>44924</v>
      </c>
      <c r="V139" s="306">
        <v>43595</v>
      </c>
      <c r="W139" s="306">
        <v>48369</v>
      </c>
      <c r="X139" s="305">
        <v>44907</v>
      </c>
      <c r="Y139" s="306">
        <v>44922</v>
      </c>
      <c r="Z139" s="306">
        <v>43870</v>
      </c>
      <c r="AA139" s="306">
        <v>45145</v>
      </c>
      <c r="AB139" s="306">
        <v>45669</v>
      </c>
      <c r="AC139" s="305">
        <v>45661</v>
      </c>
      <c r="AD139" s="306">
        <v>43974</v>
      </c>
      <c r="AE139" s="306">
        <v>46723</v>
      </c>
      <c r="AF139" s="306">
        <v>40936</v>
      </c>
      <c r="AG139" s="306">
        <v>46130</v>
      </c>
      <c r="AH139" s="306">
        <v>45448</v>
      </c>
      <c r="AI139" s="306">
        <v>45860</v>
      </c>
      <c r="AJ139" s="305">
        <v>41651</v>
      </c>
      <c r="AK139" s="306">
        <v>42144</v>
      </c>
      <c r="AL139" s="306">
        <v>41095</v>
      </c>
      <c r="AM139" s="305">
        <v>45428</v>
      </c>
      <c r="AN139" s="306">
        <v>43169</v>
      </c>
      <c r="AO139" s="306">
        <v>43856</v>
      </c>
      <c r="AP139" s="306">
        <v>46412</v>
      </c>
      <c r="AQ139" s="306">
        <v>42072</v>
      </c>
      <c r="AR139" s="306">
        <v>44558</v>
      </c>
      <c r="AS139" s="306">
        <v>42947</v>
      </c>
      <c r="AT139" s="306">
        <v>45307</v>
      </c>
      <c r="AU139" s="306">
        <v>46334</v>
      </c>
      <c r="AV139" s="306">
        <v>46165</v>
      </c>
      <c r="AW139" s="306">
        <v>43128</v>
      </c>
      <c r="AX139" s="305">
        <v>45762</v>
      </c>
      <c r="AY139" s="306">
        <v>43749</v>
      </c>
      <c r="AZ139" s="306">
        <v>45397</v>
      </c>
      <c r="BA139" s="306">
        <v>50130</v>
      </c>
      <c r="BB139" s="306">
        <v>43724</v>
      </c>
      <c r="BC139" s="306">
        <v>43961</v>
      </c>
      <c r="BD139" s="305">
        <v>58021</v>
      </c>
      <c r="BE139" s="306">
        <v>65227</v>
      </c>
      <c r="BF139" s="306">
        <v>47964</v>
      </c>
      <c r="BG139" s="306">
        <v>61642</v>
      </c>
      <c r="BH139" s="306">
        <v>50762</v>
      </c>
      <c r="BI139" s="306">
        <v>62519</v>
      </c>
      <c r="BJ139" s="306">
        <v>44305</v>
      </c>
      <c r="BK139" s="306">
        <v>51361</v>
      </c>
      <c r="BL139" s="306">
        <v>48789</v>
      </c>
      <c r="BM139" s="305">
        <v>46078</v>
      </c>
      <c r="BN139" s="306">
        <v>45258</v>
      </c>
      <c r="BO139" s="306">
        <v>46970</v>
      </c>
      <c r="BP139" s="306">
        <v>43949</v>
      </c>
      <c r="BQ139" s="306">
        <v>43303</v>
      </c>
      <c r="BR139" s="306">
        <v>47049</v>
      </c>
      <c r="BS139" s="305">
        <v>45355</v>
      </c>
      <c r="BT139" s="307">
        <v>44549</v>
      </c>
      <c r="BU139" s="306">
        <v>44779</v>
      </c>
      <c r="BV139" s="306">
        <v>42113</v>
      </c>
      <c r="BW139" s="306">
        <v>38406</v>
      </c>
      <c r="BX139" s="306">
        <v>40859</v>
      </c>
      <c r="BY139" s="306">
        <v>46541</v>
      </c>
      <c r="BZ139" s="306">
        <v>44317</v>
      </c>
      <c r="CA139" s="306">
        <v>42367</v>
      </c>
      <c r="CB139" s="306">
        <v>47995</v>
      </c>
      <c r="CC139" s="306">
        <v>45055</v>
      </c>
      <c r="CD139" s="306">
        <v>43436</v>
      </c>
      <c r="CE139" s="306">
        <v>42740</v>
      </c>
      <c r="CF139" s="305">
        <v>44778</v>
      </c>
      <c r="CG139" s="306">
        <v>41218</v>
      </c>
      <c r="CH139" s="306">
        <v>40140</v>
      </c>
      <c r="CI139" s="306">
        <v>41057</v>
      </c>
      <c r="CJ139" s="306">
        <v>44824</v>
      </c>
      <c r="CK139" s="306">
        <v>46469</v>
      </c>
      <c r="CL139" s="306">
        <v>44132</v>
      </c>
      <c r="CM139" s="306">
        <v>44259</v>
      </c>
      <c r="CN139" s="306">
        <v>41727</v>
      </c>
      <c r="CO139" s="306">
        <v>37537</v>
      </c>
      <c r="CP139" s="306">
        <v>40966</v>
      </c>
      <c r="CQ139" s="306">
        <v>41262</v>
      </c>
      <c r="CR139" s="306">
        <v>43441</v>
      </c>
      <c r="CS139" s="306">
        <v>43080</v>
      </c>
      <c r="CT139" s="305">
        <v>44762</v>
      </c>
      <c r="CU139" s="306">
        <v>44991</v>
      </c>
      <c r="CV139" s="306">
        <v>44684</v>
      </c>
      <c r="CW139" s="306">
        <v>43792</v>
      </c>
      <c r="CX139" s="306">
        <v>45029</v>
      </c>
      <c r="CY139" s="306">
        <v>43887</v>
      </c>
      <c r="CZ139" s="305">
        <v>47490</v>
      </c>
      <c r="DA139" s="306">
        <v>42496</v>
      </c>
      <c r="DB139" s="306">
        <v>39825</v>
      </c>
      <c r="DC139" s="306">
        <v>49384</v>
      </c>
      <c r="DD139" s="306">
        <v>48151</v>
      </c>
      <c r="DE139" s="306">
        <v>45297</v>
      </c>
      <c r="DF139" s="306">
        <v>44777</v>
      </c>
      <c r="DG139" s="305">
        <v>50691</v>
      </c>
      <c r="DH139" s="308" t="s">
        <v>607</v>
      </c>
      <c r="DI139" s="307">
        <v>50957</v>
      </c>
      <c r="DJ139" s="306">
        <v>50894</v>
      </c>
      <c r="DK139" s="306">
        <v>52254</v>
      </c>
      <c r="DL139" s="308" t="s">
        <v>607</v>
      </c>
      <c r="DM139" s="306">
        <v>48328</v>
      </c>
      <c r="DN139" s="309" t="s">
        <v>607</v>
      </c>
      <c r="DO139" s="305">
        <v>50684</v>
      </c>
      <c r="DP139" s="4"/>
      <c r="DQ139" s="4"/>
      <c r="DR139" s="4"/>
      <c r="DS139" s="4"/>
      <c r="DT139" s="4"/>
      <c r="DU139" s="4"/>
      <c r="DV139" s="4"/>
      <c r="DW139" s="4"/>
      <c r="DX139" s="4"/>
      <c r="DY139" s="4"/>
      <c r="DZ139" s="4"/>
    </row>
    <row r="140" spans="1:132" s="109" customFormat="1" ht="16.5" customHeight="1" x14ac:dyDescent="0.15">
      <c r="A140" s="62" t="s">
        <v>183</v>
      </c>
      <c r="B140" s="305">
        <v>28821</v>
      </c>
      <c r="C140" s="311">
        <v>28915</v>
      </c>
      <c r="D140" s="306">
        <v>27516</v>
      </c>
      <c r="E140" s="306">
        <v>27959</v>
      </c>
      <c r="F140" s="306">
        <v>26165</v>
      </c>
      <c r="G140" s="306">
        <v>28434</v>
      </c>
      <c r="H140" s="306">
        <v>29271</v>
      </c>
      <c r="I140" s="306">
        <v>28463</v>
      </c>
      <c r="J140" s="306">
        <v>26860</v>
      </c>
      <c r="K140" s="306">
        <v>28453</v>
      </c>
      <c r="L140" s="306">
        <v>29183</v>
      </c>
      <c r="M140" s="306">
        <v>28982</v>
      </c>
      <c r="N140" s="306">
        <v>29314</v>
      </c>
      <c r="O140" s="305">
        <v>27958</v>
      </c>
      <c r="P140" s="306">
        <v>28093</v>
      </c>
      <c r="Q140" s="306">
        <v>27639</v>
      </c>
      <c r="R140" s="306">
        <v>28378</v>
      </c>
      <c r="S140" s="306">
        <v>27266</v>
      </c>
      <c r="T140" s="306">
        <v>27316</v>
      </c>
      <c r="U140" s="306">
        <v>28143</v>
      </c>
      <c r="V140" s="306">
        <v>28315</v>
      </c>
      <c r="W140" s="306">
        <v>28249</v>
      </c>
      <c r="X140" s="305">
        <v>27417</v>
      </c>
      <c r="Y140" s="306">
        <v>27576</v>
      </c>
      <c r="Z140" s="306">
        <v>27331</v>
      </c>
      <c r="AA140" s="306">
        <v>27278</v>
      </c>
      <c r="AB140" s="306">
        <v>27651</v>
      </c>
      <c r="AC140" s="305">
        <v>28393</v>
      </c>
      <c r="AD140" s="306">
        <v>27789</v>
      </c>
      <c r="AE140" s="306">
        <v>29006</v>
      </c>
      <c r="AF140" s="306">
        <v>27086</v>
      </c>
      <c r="AG140" s="306">
        <v>27824</v>
      </c>
      <c r="AH140" s="306">
        <v>28224</v>
      </c>
      <c r="AI140" s="306">
        <v>29067</v>
      </c>
      <c r="AJ140" s="305">
        <v>28831</v>
      </c>
      <c r="AK140" s="306">
        <v>29337</v>
      </c>
      <c r="AL140" s="306">
        <v>28286</v>
      </c>
      <c r="AM140" s="305">
        <v>28449</v>
      </c>
      <c r="AN140" s="306">
        <v>28038</v>
      </c>
      <c r="AO140" s="306">
        <v>27681</v>
      </c>
      <c r="AP140" s="306">
        <v>28827</v>
      </c>
      <c r="AQ140" s="306">
        <v>27447</v>
      </c>
      <c r="AR140" s="306">
        <v>27964</v>
      </c>
      <c r="AS140" s="306">
        <v>27991</v>
      </c>
      <c r="AT140" s="306">
        <v>28601</v>
      </c>
      <c r="AU140" s="306">
        <v>28802</v>
      </c>
      <c r="AV140" s="306">
        <v>28850</v>
      </c>
      <c r="AW140" s="306">
        <v>27754</v>
      </c>
      <c r="AX140" s="305">
        <v>28301</v>
      </c>
      <c r="AY140" s="306">
        <v>28437</v>
      </c>
      <c r="AZ140" s="306">
        <v>27915</v>
      </c>
      <c r="BA140" s="306">
        <v>30046</v>
      </c>
      <c r="BB140" s="306">
        <v>27824</v>
      </c>
      <c r="BC140" s="306">
        <v>28066</v>
      </c>
      <c r="BD140" s="305">
        <v>31344</v>
      </c>
      <c r="BE140" s="306">
        <v>34789</v>
      </c>
      <c r="BF140" s="306">
        <v>30470</v>
      </c>
      <c r="BG140" s="306">
        <v>32005</v>
      </c>
      <c r="BH140" s="306">
        <v>30550</v>
      </c>
      <c r="BI140" s="306">
        <v>32637</v>
      </c>
      <c r="BJ140" s="306">
        <v>28765</v>
      </c>
      <c r="BK140" s="306">
        <v>30556</v>
      </c>
      <c r="BL140" s="306">
        <v>30199</v>
      </c>
      <c r="BM140" s="305">
        <v>28893</v>
      </c>
      <c r="BN140" s="306">
        <v>27893</v>
      </c>
      <c r="BO140" s="306">
        <v>29815</v>
      </c>
      <c r="BP140" s="306">
        <v>27881</v>
      </c>
      <c r="BQ140" s="306">
        <v>27123</v>
      </c>
      <c r="BR140" s="306">
        <v>29613</v>
      </c>
      <c r="BS140" s="305">
        <v>27843</v>
      </c>
      <c r="BT140" s="307">
        <v>28137</v>
      </c>
      <c r="BU140" s="306">
        <v>27691</v>
      </c>
      <c r="BV140" s="306">
        <v>27245</v>
      </c>
      <c r="BW140" s="306">
        <v>25929</v>
      </c>
      <c r="BX140" s="306">
        <v>26716</v>
      </c>
      <c r="BY140" s="306">
        <v>28335</v>
      </c>
      <c r="BZ140" s="306">
        <v>27625</v>
      </c>
      <c r="CA140" s="306">
        <v>27478</v>
      </c>
      <c r="CB140" s="306">
        <v>28590</v>
      </c>
      <c r="CC140" s="306">
        <v>27681</v>
      </c>
      <c r="CD140" s="306">
        <v>27051</v>
      </c>
      <c r="CE140" s="306">
        <v>27047</v>
      </c>
      <c r="CF140" s="305">
        <v>27765</v>
      </c>
      <c r="CG140" s="306">
        <v>27119</v>
      </c>
      <c r="CH140" s="306">
        <v>26761</v>
      </c>
      <c r="CI140" s="306">
        <v>26957</v>
      </c>
      <c r="CJ140" s="306">
        <v>28382</v>
      </c>
      <c r="CK140" s="306">
        <v>28422</v>
      </c>
      <c r="CL140" s="306">
        <v>27246</v>
      </c>
      <c r="CM140" s="306">
        <v>27767</v>
      </c>
      <c r="CN140" s="306">
        <v>26694</v>
      </c>
      <c r="CO140" s="306">
        <v>25521</v>
      </c>
      <c r="CP140" s="306">
        <v>27288</v>
      </c>
      <c r="CQ140" s="306">
        <v>26642</v>
      </c>
      <c r="CR140" s="306">
        <v>27430</v>
      </c>
      <c r="CS140" s="306">
        <v>27560</v>
      </c>
      <c r="CT140" s="305">
        <v>27652</v>
      </c>
      <c r="CU140" s="306">
        <v>27932</v>
      </c>
      <c r="CV140" s="306">
        <v>27364</v>
      </c>
      <c r="CW140" s="306">
        <v>27243</v>
      </c>
      <c r="CX140" s="306">
        <v>27993</v>
      </c>
      <c r="CY140" s="306">
        <v>27168</v>
      </c>
      <c r="CZ140" s="305">
        <v>29070</v>
      </c>
      <c r="DA140" s="306">
        <v>27859</v>
      </c>
      <c r="DB140" s="306">
        <v>26879</v>
      </c>
      <c r="DC140" s="306">
        <v>29413</v>
      </c>
      <c r="DD140" s="306">
        <v>29656</v>
      </c>
      <c r="DE140" s="306">
        <v>28230</v>
      </c>
      <c r="DF140" s="306">
        <v>28175</v>
      </c>
      <c r="DG140" s="305">
        <v>28914</v>
      </c>
      <c r="DH140" s="308" t="s">
        <v>607</v>
      </c>
      <c r="DI140" s="307">
        <v>30497</v>
      </c>
      <c r="DJ140" s="306">
        <v>29866</v>
      </c>
      <c r="DK140" s="306">
        <v>32430</v>
      </c>
      <c r="DL140" s="308" t="s">
        <v>607</v>
      </c>
      <c r="DM140" s="306">
        <v>28561</v>
      </c>
      <c r="DN140" s="309" t="s">
        <v>607</v>
      </c>
      <c r="DO140" s="305">
        <v>28927</v>
      </c>
      <c r="DP140" s="4"/>
      <c r="DQ140" s="4"/>
      <c r="DR140" s="4"/>
      <c r="DS140" s="4"/>
      <c r="DT140" s="4"/>
      <c r="DU140" s="4"/>
      <c r="DV140" s="4"/>
      <c r="DW140" s="4"/>
      <c r="DX140" s="4"/>
      <c r="DY140" s="4"/>
      <c r="DZ140" s="4"/>
    </row>
    <row r="141" spans="1:132" s="109" customFormat="1" ht="16.5" customHeight="1" x14ac:dyDescent="0.15">
      <c r="A141" s="62" t="s">
        <v>184</v>
      </c>
      <c r="B141" s="305">
        <v>20939</v>
      </c>
      <c r="C141" s="311">
        <v>21069</v>
      </c>
      <c r="D141" s="306">
        <v>19700</v>
      </c>
      <c r="E141" s="306">
        <v>20039</v>
      </c>
      <c r="F141" s="306">
        <v>19442</v>
      </c>
      <c r="G141" s="306">
        <v>20611</v>
      </c>
      <c r="H141" s="306">
        <v>21164</v>
      </c>
      <c r="I141" s="306">
        <v>20414</v>
      </c>
      <c r="J141" s="306">
        <v>19858</v>
      </c>
      <c r="K141" s="306">
        <v>20387</v>
      </c>
      <c r="L141" s="306">
        <v>21369</v>
      </c>
      <c r="M141" s="306">
        <v>21380</v>
      </c>
      <c r="N141" s="306">
        <v>21506</v>
      </c>
      <c r="O141" s="305">
        <v>20279</v>
      </c>
      <c r="P141" s="306">
        <v>20667</v>
      </c>
      <c r="Q141" s="306">
        <v>20382</v>
      </c>
      <c r="R141" s="306">
        <v>20461</v>
      </c>
      <c r="S141" s="306">
        <v>19611</v>
      </c>
      <c r="T141" s="306">
        <v>20076</v>
      </c>
      <c r="U141" s="306">
        <v>20085</v>
      </c>
      <c r="V141" s="306">
        <v>20200</v>
      </c>
      <c r="W141" s="306">
        <v>20077</v>
      </c>
      <c r="X141" s="305">
        <v>20151</v>
      </c>
      <c r="Y141" s="306">
        <v>20027</v>
      </c>
      <c r="Z141" s="306">
        <v>19929</v>
      </c>
      <c r="AA141" s="306">
        <v>20436</v>
      </c>
      <c r="AB141" s="306">
        <v>20071</v>
      </c>
      <c r="AC141" s="305">
        <v>20516</v>
      </c>
      <c r="AD141" s="306">
        <v>20174</v>
      </c>
      <c r="AE141" s="306">
        <v>21090</v>
      </c>
      <c r="AF141" s="306">
        <v>19782</v>
      </c>
      <c r="AG141" s="306">
        <v>20416</v>
      </c>
      <c r="AH141" s="306">
        <v>20232</v>
      </c>
      <c r="AI141" s="306">
        <v>20725</v>
      </c>
      <c r="AJ141" s="305">
        <v>20622</v>
      </c>
      <c r="AK141" s="306">
        <v>20717</v>
      </c>
      <c r="AL141" s="306">
        <v>20525</v>
      </c>
      <c r="AM141" s="305">
        <v>20217</v>
      </c>
      <c r="AN141" s="306">
        <v>19757</v>
      </c>
      <c r="AO141" s="306">
        <v>19847</v>
      </c>
      <c r="AP141" s="306">
        <v>20567</v>
      </c>
      <c r="AQ141" s="306">
        <v>19750</v>
      </c>
      <c r="AR141" s="306">
        <v>20109</v>
      </c>
      <c r="AS141" s="306">
        <v>19812</v>
      </c>
      <c r="AT141" s="306">
        <v>19868</v>
      </c>
      <c r="AU141" s="306">
        <v>20660</v>
      </c>
      <c r="AV141" s="306">
        <v>20335</v>
      </c>
      <c r="AW141" s="306">
        <v>19864</v>
      </c>
      <c r="AX141" s="305">
        <v>20330</v>
      </c>
      <c r="AY141" s="306">
        <v>20219</v>
      </c>
      <c r="AZ141" s="306">
        <v>20203</v>
      </c>
      <c r="BA141" s="306">
        <v>21545</v>
      </c>
      <c r="BB141" s="306">
        <v>19915</v>
      </c>
      <c r="BC141" s="306">
        <v>20044</v>
      </c>
      <c r="BD141" s="305">
        <v>22372</v>
      </c>
      <c r="BE141" s="306">
        <v>23098</v>
      </c>
      <c r="BF141" s="306">
        <v>22385</v>
      </c>
      <c r="BG141" s="306">
        <v>22806</v>
      </c>
      <c r="BH141" s="306">
        <v>22291</v>
      </c>
      <c r="BI141" s="306">
        <v>23394</v>
      </c>
      <c r="BJ141" s="306">
        <v>20844</v>
      </c>
      <c r="BK141" s="306">
        <v>22337</v>
      </c>
      <c r="BL141" s="306">
        <v>22023</v>
      </c>
      <c r="BM141" s="305">
        <v>20336</v>
      </c>
      <c r="BN141" s="306">
        <v>20096</v>
      </c>
      <c r="BO141" s="306">
        <v>20782</v>
      </c>
      <c r="BP141" s="306">
        <v>19939</v>
      </c>
      <c r="BQ141" s="306">
        <v>19704</v>
      </c>
      <c r="BR141" s="306">
        <v>20552</v>
      </c>
      <c r="BS141" s="305">
        <v>20338</v>
      </c>
      <c r="BT141" s="307">
        <v>20199</v>
      </c>
      <c r="BU141" s="306">
        <v>19967</v>
      </c>
      <c r="BV141" s="306">
        <v>19678</v>
      </c>
      <c r="BW141" s="306">
        <v>19336</v>
      </c>
      <c r="BX141" s="306">
        <v>19703</v>
      </c>
      <c r="BY141" s="306">
        <v>20786</v>
      </c>
      <c r="BZ141" s="306">
        <v>20118</v>
      </c>
      <c r="CA141" s="306">
        <v>19866</v>
      </c>
      <c r="CB141" s="306">
        <v>20575</v>
      </c>
      <c r="CC141" s="306">
        <v>21327</v>
      </c>
      <c r="CD141" s="306">
        <v>19852</v>
      </c>
      <c r="CE141" s="306">
        <v>19811</v>
      </c>
      <c r="CF141" s="305">
        <v>20085</v>
      </c>
      <c r="CG141" s="306">
        <v>19288</v>
      </c>
      <c r="CH141" s="306">
        <v>19518</v>
      </c>
      <c r="CI141" s="306">
        <v>19776</v>
      </c>
      <c r="CJ141" s="306">
        <v>20053</v>
      </c>
      <c r="CK141" s="306">
        <v>20658</v>
      </c>
      <c r="CL141" s="306">
        <v>20047</v>
      </c>
      <c r="CM141" s="306">
        <v>20118</v>
      </c>
      <c r="CN141" s="306">
        <v>19521</v>
      </c>
      <c r="CO141" s="306">
        <v>19531</v>
      </c>
      <c r="CP141" s="306">
        <v>19463</v>
      </c>
      <c r="CQ141" s="306">
        <v>19955</v>
      </c>
      <c r="CR141" s="306">
        <v>19836</v>
      </c>
      <c r="CS141" s="306">
        <v>19905</v>
      </c>
      <c r="CT141" s="305">
        <v>20376</v>
      </c>
      <c r="CU141" s="306">
        <v>20661</v>
      </c>
      <c r="CV141" s="306">
        <v>20164</v>
      </c>
      <c r="CW141" s="306">
        <v>20079</v>
      </c>
      <c r="CX141" s="306">
        <v>20341</v>
      </c>
      <c r="CY141" s="306">
        <v>20120</v>
      </c>
      <c r="CZ141" s="305">
        <v>20820</v>
      </c>
      <c r="DA141" s="306">
        <v>19916</v>
      </c>
      <c r="DB141" s="306">
        <v>19960</v>
      </c>
      <c r="DC141" s="306">
        <v>21449</v>
      </c>
      <c r="DD141" s="306">
        <v>20825</v>
      </c>
      <c r="DE141" s="306">
        <v>20506</v>
      </c>
      <c r="DF141" s="306">
        <v>20303</v>
      </c>
      <c r="DG141" s="305">
        <v>20878</v>
      </c>
      <c r="DH141" s="308" t="s">
        <v>607</v>
      </c>
      <c r="DI141" s="307">
        <v>21751</v>
      </c>
      <c r="DJ141" s="306">
        <v>21509</v>
      </c>
      <c r="DK141" s="306">
        <v>21594</v>
      </c>
      <c r="DL141" s="308" t="s">
        <v>607</v>
      </c>
      <c r="DM141" s="306">
        <v>20456</v>
      </c>
      <c r="DN141" s="309" t="s">
        <v>607</v>
      </c>
      <c r="DO141" s="305">
        <v>20883</v>
      </c>
      <c r="DP141" s="4"/>
      <c r="DQ141" s="4"/>
      <c r="DR141" s="4"/>
      <c r="DS141" s="4"/>
      <c r="DT141" s="4"/>
      <c r="DU141" s="4"/>
      <c r="DV141" s="4"/>
      <c r="DW141" s="4"/>
      <c r="DX141" s="4"/>
      <c r="DY141" s="4"/>
      <c r="DZ141" s="4"/>
    </row>
    <row r="142" spans="1:132" s="109" customFormat="1" ht="16.5" customHeight="1" x14ac:dyDescent="0.15">
      <c r="A142" s="63" t="s">
        <v>185</v>
      </c>
      <c r="B142" s="346">
        <v>22481</v>
      </c>
      <c r="C142" s="482">
        <v>22430</v>
      </c>
      <c r="D142" s="347">
        <v>21610</v>
      </c>
      <c r="E142" s="347">
        <v>21806</v>
      </c>
      <c r="F142" s="347">
        <v>20414</v>
      </c>
      <c r="G142" s="347">
        <v>21734</v>
      </c>
      <c r="H142" s="347">
        <v>23151</v>
      </c>
      <c r="I142" s="347">
        <v>22165</v>
      </c>
      <c r="J142" s="347">
        <v>21518</v>
      </c>
      <c r="K142" s="347">
        <v>21984</v>
      </c>
      <c r="L142" s="347">
        <v>21975</v>
      </c>
      <c r="M142" s="347">
        <v>24187</v>
      </c>
      <c r="N142" s="347">
        <v>24072</v>
      </c>
      <c r="O142" s="346">
        <v>22079</v>
      </c>
      <c r="P142" s="347">
        <v>21879</v>
      </c>
      <c r="Q142" s="347">
        <v>22272</v>
      </c>
      <c r="R142" s="347">
        <v>22294</v>
      </c>
      <c r="S142" s="347">
        <v>21386</v>
      </c>
      <c r="T142" s="347">
        <v>21918</v>
      </c>
      <c r="U142" s="347">
        <v>22260</v>
      </c>
      <c r="V142" s="347">
        <v>21913</v>
      </c>
      <c r="W142" s="347">
        <v>22489</v>
      </c>
      <c r="X142" s="346">
        <v>21272</v>
      </c>
      <c r="Y142" s="347">
        <v>21050</v>
      </c>
      <c r="Z142" s="347">
        <v>21156</v>
      </c>
      <c r="AA142" s="347">
        <v>21454</v>
      </c>
      <c r="AB142" s="347">
        <v>21313</v>
      </c>
      <c r="AC142" s="346">
        <v>21879</v>
      </c>
      <c r="AD142" s="347">
        <v>21451</v>
      </c>
      <c r="AE142" s="347">
        <v>22566</v>
      </c>
      <c r="AF142" s="347">
        <v>21419</v>
      </c>
      <c r="AG142" s="347">
        <v>21522</v>
      </c>
      <c r="AH142" s="347">
        <v>21582</v>
      </c>
      <c r="AI142" s="347">
        <v>22155</v>
      </c>
      <c r="AJ142" s="346">
        <v>21825</v>
      </c>
      <c r="AK142" s="347">
        <v>21962</v>
      </c>
      <c r="AL142" s="347">
        <v>21683</v>
      </c>
      <c r="AM142" s="346">
        <v>22448</v>
      </c>
      <c r="AN142" s="347">
        <v>22602</v>
      </c>
      <c r="AO142" s="347">
        <v>21360</v>
      </c>
      <c r="AP142" s="347">
        <v>22761</v>
      </c>
      <c r="AQ142" s="347">
        <v>21882</v>
      </c>
      <c r="AR142" s="347">
        <v>22125</v>
      </c>
      <c r="AS142" s="347">
        <v>22219</v>
      </c>
      <c r="AT142" s="347">
        <v>22352</v>
      </c>
      <c r="AU142" s="347">
        <v>22774</v>
      </c>
      <c r="AV142" s="347">
        <v>22851</v>
      </c>
      <c r="AW142" s="347">
        <v>22108</v>
      </c>
      <c r="AX142" s="346">
        <v>22080</v>
      </c>
      <c r="AY142" s="347">
        <v>22297</v>
      </c>
      <c r="AZ142" s="347">
        <v>21611</v>
      </c>
      <c r="BA142" s="347">
        <v>23255</v>
      </c>
      <c r="BB142" s="347">
        <v>21941</v>
      </c>
      <c r="BC142" s="347">
        <v>22193</v>
      </c>
      <c r="BD142" s="346">
        <v>22133</v>
      </c>
      <c r="BE142" s="347">
        <v>20957</v>
      </c>
      <c r="BF142" s="347">
        <v>23460</v>
      </c>
      <c r="BG142" s="347">
        <v>22840</v>
      </c>
      <c r="BH142" s="347">
        <v>22780</v>
      </c>
      <c r="BI142" s="347">
        <v>21991</v>
      </c>
      <c r="BJ142" s="347">
        <v>20887</v>
      </c>
      <c r="BK142" s="347">
        <v>22117</v>
      </c>
      <c r="BL142" s="347">
        <v>22298</v>
      </c>
      <c r="BM142" s="346">
        <v>22578</v>
      </c>
      <c r="BN142" s="347">
        <v>21527</v>
      </c>
      <c r="BO142" s="347">
        <v>23067</v>
      </c>
      <c r="BP142" s="347">
        <v>21948</v>
      </c>
      <c r="BQ142" s="347">
        <v>21349</v>
      </c>
      <c r="BR142" s="347">
        <v>23428</v>
      </c>
      <c r="BS142" s="346">
        <v>21377</v>
      </c>
      <c r="BT142" s="349">
        <v>21857</v>
      </c>
      <c r="BU142" s="347">
        <v>21221</v>
      </c>
      <c r="BV142" s="347">
        <v>21024</v>
      </c>
      <c r="BW142" s="347">
        <v>20136</v>
      </c>
      <c r="BX142" s="347">
        <v>20858</v>
      </c>
      <c r="BY142" s="347">
        <v>21718</v>
      </c>
      <c r="BZ142" s="347">
        <v>21338</v>
      </c>
      <c r="CA142" s="347">
        <v>20879</v>
      </c>
      <c r="CB142" s="347">
        <v>21918</v>
      </c>
      <c r="CC142" s="347">
        <v>20905</v>
      </c>
      <c r="CD142" s="347">
        <v>21284</v>
      </c>
      <c r="CE142" s="347">
        <v>21174</v>
      </c>
      <c r="CF142" s="346">
        <v>21242</v>
      </c>
      <c r="CG142" s="347">
        <v>21616</v>
      </c>
      <c r="CH142" s="347">
        <v>20430</v>
      </c>
      <c r="CI142" s="347">
        <v>21451</v>
      </c>
      <c r="CJ142" s="347">
        <v>21693</v>
      </c>
      <c r="CK142" s="347">
        <v>21830</v>
      </c>
      <c r="CL142" s="347">
        <v>20678</v>
      </c>
      <c r="CM142" s="347">
        <v>20885</v>
      </c>
      <c r="CN142" s="347">
        <v>20943</v>
      </c>
      <c r="CO142" s="347">
        <v>20446</v>
      </c>
      <c r="CP142" s="347">
        <v>21018</v>
      </c>
      <c r="CQ142" s="347">
        <v>20565</v>
      </c>
      <c r="CR142" s="347">
        <v>21081</v>
      </c>
      <c r="CS142" s="347">
        <v>21341</v>
      </c>
      <c r="CT142" s="346">
        <v>21631</v>
      </c>
      <c r="CU142" s="347">
        <v>22055</v>
      </c>
      <c r="CV142" s="347">
        <v>21078</v>
      </c>
      <c r="CW142" s="347">
        <v>21364</v>
      </c>
      <c r="CX142" s="347">
        <v>21826</v>
      </c>
      <c r="CY142" s="347">
        <v>21531</v>
      </c>
      <c r="CZ142" s="346">
        <v>21971</v>
      </c>
      <c r="DA142" s="347">
        <v>21503</v>
      </c>
      <c r="DB142" s="347">
        <v>21544</v>
      </c>
      <c r="DC142" s="347">
        <v>22145</v>
      </c>
      <c r="DD142" s="347">
        <v>22292</v>
      </c>
      <c r="DE142" s="347">
        <v>21668</v>
      </c>
      <c r="DF142" s="347">
        <v>21374</v>
      </c>
      <c r="DG142" s="346">
        <v>21980</v>
      </c>
      <c r="DH142" s="350" t="s">
        <v>607</v>
      </c>
      <c r="DI142" s="349">
        <v>21131</v>
      </c>
      <c r="DJ142" s="347">
        <v>21343</v>
      </c>
      <c r="DK142" s="347">
        <v>21316</v>
      </c>
      <c r="DL142" s="350" t="s">
        <v>607</v>
      </c>
      <c r="DM142" s="347">
        <v>21071</v>
      </c>
      <c r="DN142" s="351" t="s">
        <v>607</v>
      </c>
      <c r="DO142" s="346">
        <v>21966</v>
      </c>
      <c r="DP142" s="4"/>
      <c r="DQ142" s="4"/>
      <c r="DR142" s="4"/>
      <c r="DS142" s="4"/>
      <c r="DT142" s="4"/>
      <c r="DU142" s="4"/>
      <c r="DV142" s="4"/>
      <c r="DW142" s="4"/>
      <c r="DX142" s="4"/>
      <c r="DY142" s="4"/>
      <c r="DZ142" s="4"/>
    </row>
    <row r="143" spans="1:132" s="109" customFormat="1" ht="36" customHeight="1" x14ac:dyDescent="0.15">
      <c r="A143" s="216" t="s">
        <v>749</v>
      </c>
    </row>
    <row r="144" spans="1:132" s="109" customFormat="1" ht="16.5" customHeight="1" x14ac:dyDescent="0.15">
      <c r="A144" s="190"/>
      <c r="F144" s="489"/>
      <c r="G144" s="488"/>
      <c r="H144" s="488"/>
      <c r="I144" s="488"/>
    </row>
    <row r="145" spans="1:134" ht="16.5" customHeight="1" x14ac:dyDescent="0.2">
      <c r="A145" s="26" t="s">
        <v>149</v>
      </c>
      <c r="B145" s="128"/>
      <c r="C145" s="128"/>
      <c r="F145" s="487"/>
    </row>
    <row r="146" spans="1:134" ht="16.5" customHeight="1" x14ac:dyDescent="0.2">
      <c r="A146" s="31" t="s">
        <v>328</v>
      </c>
      <c r="B146" s="390"/>
      <c r="C146" s="128"/>
      <c r="F146" s="358"/>
    </row>
    <row r="147" spans="1:134" ht="16.5" customHeight="1" x14ac:dyDescent="0.2">
      <c r="A147" s="34" t="s">
        <v>663</v>
      </c>
    </row>
    <row r="148" spans="1:134" s="442" customFormat="1" ht="32.25" customHeight="1" x14ac:dyDescent="0.15">
      <c r="A148" s="437"/>
      <c r="B148" s="438" t="s">
        <v>489</v>
      </c>
      <c r="C148" s="439" t="s">
        <v>490</v>
      </c>
      <c r="D148" s="439" t="s">
        <v>491</v>
      </c>
      <c r="E148" s="439" t="s">
        <v>492</v>
      </c>
      <c r="F148" s="439" t="s">
        <v>493</v>
      </c>
      <c r="G148" s="439" t="s">
        <v>494</v>
      </c>
      <c r="H148" s="439" t="s">
        <v>495</v>
      </c>
      <c r="I148" s="439" t="s">
        <v>496</v>
      </c>
      <c r="J148" s="439" t="s">
        <v>497</v>
      </c>
      <c r="K148" s="439" t="s">
        <v>498</v>
      </c>
      <c r="L148" s="439" t="s">
        <v>499</v>
      </c>
      <c r="M148" s="439" t="s">
        <v>500</v>
      </c>
      <c r="N148" s="439" t="s">
        <v>501</v>
      </c>
      <c r="O148" s="438" t="s">
        <v>502</v>
      </c>
      <c r="P148" s="439" t="s">
        <v>503</v>
      </c>
      <c r="Q148" s="439" t="s">
        <v>504</v>
      </c>
      <c r="R148" s="439" t="s">
        <v>505</v>
      </c>
      <c r="S148" s="439" t="s">
        <v>506</v>
      </c>
      <c r="T148" s="439" t="s">
        <v>507</v>
      </c>
      <c r="U148" s="439" t="s">
        <v>508</v>
      </c>
      <c r="V148" s="439" t="s">
        <v>509</v>
      </c>
      <c r="W148" s="439" t="s">
        <v>510</v>
      </c>
      <c r="X148" s="438" t="s">
        <v>511</v>
      </c>
      <c r="Y148" s="439" t="s">
        <v>512</v>
      </c>
      <c r="Z148" s="439" t="s">
        <v>513</v>
      </c>
      <c r="AA148" s="439" t="s">
        <v>514</v>
      </c>
      <c r="AB148" s="439" t="s">
        <v>515</v>
      </c>
      <c r="AC148" s="438" t="s">
        <v>516</v>
      </c>
      <c r="AD148" s="439" t="s">
        <v>517</v>
      </c>
      <c r="AE148" s="439" t="s">
        <v>518</v>
      </c>
      <c r="AF148" s="439" t="s">
        <v>519</v>
      </c>
      <c r="AG148" s="439" t="s">
        <v>520</v>
      </c>
      <c r="AH148" s="439" t="s">
        <v>521</v>
      </c>
      <c r="AI148" s="439" t="s">
        <v>522</v>
      </c>
      <c r="AJ148" s="438" t="s">
        <v>523</v>
      </c>
      <c r="AK148" s="439" t="s">
        <v>524</v>
      </c>
      <c r="AL148" s="439" t="s">
        <v>525</v>
      </c>
      <c r="AM148" s="438" t="s">
        <v>526</v>
      </c>
      <c r="AN148" s="439" t="s">
        <v>527</v>
      </c>
      <c r="AO148" s="439" t="s">
        <v>528</v>
      </c>
      <c r="AP148" s="439" t="s">
        <v>529</v>
      </c>
      <c r="AQ148" s="439" t="s">
        <v>530</v>
      </c>
      <c r="AR148" s="439" t="s">
        <v>531</v>
      </c>
      <c r="AS148" s="439" t="s">
        <v>532</v>
      </c>
      <c r="AT148" s="439" t="s">
        <v>533</v>
      </c>
      <c r="AU148" s="439" t="s">
        <v>534</v>
      </c>
      <c r="AV148" s="439" t="s">
        <v>535</v>
      </c>
      <c r="AW148" s="439" t="s">
        <v>536</v>
      </c>
      <c r="AX148" s="438" t="s">
        <v>537</v>
      </c>
      <c r="AY148" s="439" t="s">
        <v>538</v>
      </c>
      <c r="AZ148" s="439" t="s">
        <v>539</v>
      </c>
      <c r="BA148" s="439" t="s">
        <v>540</v>
      </c>
      <c r="BB148" s="439" t="s">
        <v>541</v>
      </c>
      <c r="BC148" s="439" t="s">
        <v>542</v>
      </c>
      <c r="BD148" s="440" t="s">
        <v>543</v>
      </c>
      <c r="BE148" s="439" t="s">
        <v>544</v>
      </c>
      <c r="BF148" s="439" t="s">
        <v>545</v>
      </c>
      <c r="BG148" s="439" t="s">
        <v>546</v>
      </c>
      <c r="BH148" s="439" t="s">
        <v>547</v>
      </c>
      <c r="BI148" s="439" t="s">
        <v>548</v>
      </c>
      <c r="BJ148" s="439" t="s">
        <v>549</v>
      </c>
      <c r="BK148" s="439" t="s">
        <v>550</v>
      </c>
      <c r="BL148" s="439" t="s">
        <v>551</v>
      </c>
      <c r="BM148" s="438" t="s">
        <v>552</v>
      </c>
      <c r="BN148" s="439" t="s">
        <v>553</v>
      </c>
      <c r="BO148" s="439" t="s">
        <v>554</v>
      </c>
      <c r="BP148" s="439" t="s">
        <v>555</v>
      </c>
      <c r="BQ148" s="439" t="s">
        <v>556</v>
      </c>
      <c r="BR148" s="439" t="s">
        <v>557</v>
      </c>
      <c r="BS148" s="438" t="s">
        <v>558</v>
      </c>
      <c r="BT148" s="439" t="s">
        <v>559</v>
      </c>
      <c r="BU148" s="439" t="s">
        <v>560</v>
      </c>
      <c r="BV148" s="439" t="s">
        <v>561</v>
      </c>
      <c r="BW148" s="439" t="s">
        <v>562</v>
      </c>
      <c r="BX148" s="439" t="s">
        <v>563</v>
      </c>
      <c r="BY148" s="439" t="s">
        <v>564</v>
      </c>
      <c r="BZ148" s="439" t="s">
        <v>565</v>
      </c>
      <c r="CA148" s="439" t="s">
        <v>566</v>
      </c>
      <c r="CB148" s="439" t="s">
        <v>567</v>
      </c>
      <c r="CC148" s="439" t="s">
        <v>568</v>
      </c>
      <c r="CD148" s="439" t="s">
        <v>569</v>
      </c>
      <c r="CE148" s="439" t="s">
        <v>570</v>
      </c>
      <c r="CF148" s="438" t="s">
        <v>571</v>
      </c>
      <c r="CG148" s="439" t="s">
        <v>572</v>
      </c>
      <c r="CH148" s="439" t="s">
        <v>573</v>
      </c>
      <c r="CI148" s="439" t="s">
        <v>574</v>
      </c>
      <c r="CJ148" s="439" t="s">
        <v>575</v>
      </c>
      <c r="CK148" s="439" t="s">
        <v>576</v>
      </c>
      <c r="CL148" s="439" t="s">
        <v>577</v>
      </c>
      <c r="CM148" s="439" t="s">
        <v>578</v>
      </c>
      <c r="CN148" s="439" t="s">
        <v>579</v>
      </c>
      <c r="CO148" s="439" t="s">
        <v>580</v>
      </c>
      <c r="CP148" s="439" t="s">
        <v>581</v>
      </c>
      <c r="CQ148" s="439" t="s">
        <v>582</v>
      </c>
      <c r="CR148" s="439" t="s">
        <v>583</v>
      </c>
      <c r="CS148" s="439" t="s">
        <v>584</v>
      </c>
      <c r="CT148" s="438" t="s">
        <v>585</v>
      </c>
      <c r="CU148" s="439" t="s">
        <v>586</v>
      </c>
      <c r="CV148" s="439" t="s">
        <v>587</v>
      </c>
      <c r="CW148" s="439" t="s">
        <v>588</v>
      </c>
      <c r="CX148" s="439" t="s">
        <v>589</v>
      </c>
      <c r="CY148" s="439" t="s">
        <v>590</v>
      </c>
      <c r="CZ148" s="438" t="s">
        <v>591</v>
      </c>
      <c r="DA148" s="439" t="s">
        <v>592</v>
      </c>
      <c r="DB148" s="439" t="s">
        <v>593</v>
      </c>
      <c r="DC148" s="439" t="s">
        <v>594</v>
      </c>
      <c r="DD148" s="439" t="s">
        <v>595</v>
      </c>
      <c r="DE148" s="439" t="s">
        <v>596</v>
      </c>
      <c r="DF148" s="439" t="s">
        <v>597</v>
      </c>
      <c r="DG148" s="438" t="s">
        <v>598</v>
      </c>
      <c r="DH148" s="438" t="s">
        <v>599</v>
      </c>
      <c r="DI148" s="439" t="s">
        <v>600</v>
      </c>
      <c r="DJ148" s="439" t="s">
        <v>601</v>
      </c>
      <c r="DK148" s="439" t="s">
        <v>602</v>
      </c>
      <c r="DL148" s="438" t="s">
        <v>603</v>
      </c>
      <c r="DM148" s="439" t="s">
        <v>604</v>
      </c>
      <c r="DN148" s="441" t="s">
        <v>605</v>
      </c>
      <c r="DO148" s="438" t="s">
        <v>606</v>
      </c>
    </row>
    <row r="149" spans="1:134" s="109" customFormat="1" ht="16.5" customHeight="1" x14ac:dyDescent="0.15">
      <c r="A149" s="153" t="s">
        <v>164</v>
      </c>
      <c r="B149" s="240"/>
      <c r="C149" s="241"/>
      <c r="D149" s="241"/>
      <c r="E149" s="241"/>
      <c r="F149" s="241"/>
      <c r="G149" s="241"/>
      <c r="H149" s="241"/>
      <c r="I149" s="241"/>
      <c r="J149" s="241"/>
      <c r="K149" s="241"/>
      <c r="L149" s="241"/>
      <c r="M149" s="241"/>
      <c r="N149" s="241"/>
      <c r="O149" s="240"/>
      <c r="P149" s="241"/>
      <c r="Q149" s="241"/>
      <c r="R149" s="241"/>
      <c r="S149" s="241"/>
      <c r="T149" s="241"/>
      <c r="U149" s="241"/>
      <c r="V149" s="241"/>
      <c r="W149" s="241"/>
      <c r="X149" s="240"/>
      <c r="Y149" s="241"/>
      <c r="Z149" s="241"/>
      <c r="AA149" s="241"/>
      <c r="AB149" s="241"/>
      <c r="AC149" s="240"/>
      <c r="AD149" s="241"/>
      <c r="AE149" s="241"/>
      <c r="AF149" s="241"/>
      <c r="AG149" s="241"/>
      <c r="AH149" s="241"/>
      <c r="AI149" s="241"/>
      <c r="AJ149" s="240"/>
      <c r="AK149" s="241"/>
      <c r="AL149" s="241"/>
      <c r="AM149" s="240"/>
      <c r="AN149" s="241"/>
      <c r="AO149" s="241"/>
      <c r="AP149" s="241"/>
      <c r="AQ149" s="241"/>
      <c r="AR149" s="241"/>
      <c r="AS149" s="241"/>
      <c r="AT149" s="241"/>
      <c r="AU149" s="241"/>
      <c r="AV149" s="241"/>
      <c r="AW149" s="241"/>
      <c r="AX149" s="240"/>
      <c r="AY149" s="241"/>
      <c r="AZ149" s="241"/>
      <c r="BA149" s="241"/>
      <c r="BB149" s="241"/>
      <c r="BC149" s="241"/>
      <c r="BD149" s="240"/>
      <c r="BE149" s="241"/>
      <c r="BF149" s="241"/>
      <c r="BG149" s="241"/>
      <c r="BH149" s="241"/>
      <c r="BI149" s="241"/>
      <c r="BJ149" s="241"/>
      <c r="BK149" s="241"/>
      <c r="BL149" s="241"/>
      <c r="BM149" s="240"/>
      <c r="BN149" s="241"/>
      <c r="BO149" s="241"/>
      <c r="BP149" s="241"/>
      <c r="BQ149" s="241"/>
      <c r="BR149" s="241"/>
      <c r="BS149" s="240"/>
      <c r="BT149" s="242"/>
      <c r="BU149" s="241"/>
      <c r="BV149" s="241"/>
      <c r="BW149" s="241"/>
      <c r="BX149" s="241"/>
      <c r="BY149" s="241"/>
      <c r="BZ149" s="241"/>
      <c r="CA149" s="241"/>
      <c r="CB149" s="241"/>
      <c r="CC149" s="241"/>
      <c r="CD149" s="241"/>
      <c r="CE149" s="241"/>
      <c r="CF149" s="240"/>
      <c r="CG149" s="241"/>
      <c r="CH149" s="241"/>
      <c r="CI149" s="241"/>
      <c r="CJ149" s="241"/>
      <c r="CK149" s="241"/>
      <c r="CL149" s="241"/>
      <c r="CM149" s="241"/>
      <c r="CN149" s="241"/>
      <c r="CO149" s="241"/>
      <c r="CP149" s="241"/>
      <c r="CQ149" s="241"/>
      <c r="CR149" s="241"/>
      <c r="CS149" s="241"/>
      <c r="CT149" s="240"/>
      <c r="CU149" s="241"/>
      <c r="CV149" s="241"/>
      <c r="CW149" s="241"/>
      <c r="CX149" s="241"/>
      <c r="CY149" s="241"/>
      <c r="CZ149" s="240"/>
      <c r="DA149" s="241"/>
      <c r="DB149" s="241"/>
      <c r="DC149" s="241"/>
      <c r="DD149" s="241"/>
      <c r="DE149" s="241"/>
      <c r="DF149" s="241"/>
      <c r="DG149" s="240"/>
      <c r="DH149" s="240"/>
      <c r="DI149" s="241"/>
      <c r="DJ149" s="241"/>
      <c r="DK149" s="241"/>
      <c r="DL149" s="243"/>
      <c r="DM149" s="241"/>
      <c r="DN149" s="244"/>
      <c r="DO149" s="240"/>
      <c r="DP149" s="4"/>
      <c r="DQ149" s="4"/>
      <c r="DR149" s="4"/>
      <c r="DS149" s="4"/>
      <c r="DT149" s="4"/>
      <c r="DU149" s="4"/>
      <c r="DV149" s="4"/>
      <c r="DW149" s="4"/>
      <c r="DX149" s="4"/>
      <c r="DY149" s="4"/>
      <c r="DZ149" s="4"/>
      <c r="EA149" s="4"/>
      <c r="EB149" s="4"/>
    </row>
    <row r="150" spans="1:134" s="109" customFormat="1" ht="16.5" customHeight="1" x14ac:dyDescent="0.2">
      <c r="A150" s="47" t="s">
        <v>161</v>
      </c>
      <c r="B150" s="240"/>
      <c r="C150" s="263"/>
      <c r="D150" s="263"/>
      <c r="E150" s="263"/>
      <c r="F150" s="263"/>
      <c r="G150" s="263"/>
      <c r="H150" s="263"/>
      <c r="I150" s="263"/>
      <c r="J150" s="263"/>
      <c r="K150" s="263"/>
      <c r="L150" s="263"/>
      <c r="M150" s="263"/>
      <c r="N150" s="263"/>
      <c r="O150" s="240"/>
      <c r="P150" s="263"/>
      <c r="Q150" s="263"/>
      <c r="R150" s="263"/>
      <c r="S150" s="263"/>
      <c r="T150" s="263"/>
      <c r="U150" s="263"/>
      <c r="V150" s="263"/>
      <c r="W150" s="263"/>
      <c r="X150" s="240"/>
      <c r="Y150" s="263"/>
      <c r="Z150" s="263"/>
      <c r="AA150" s="263"/>
      <c r="AB150" s="263"/>
      <c r="AC150" s="240"/>
      <c r="AD150" s="263"/>
      <c r="AE150" s="263"/>
      <c r="AF150" s="263"/>
      <c r="AG150" s="263"/>
      <c r="AH150" s="263"/>
      <c r="AI150" s="263"/>
      <c r="AJ150" s="240"/>
      <c r="AK150" s="263"/>
      <c r="AL150" s="263"/>
      <c r="AM150" s="240"/>
      <c r="AN150" s="263"/>
      <c r="AO150" s="263"/>
      <c r="AP150" s="263"/>
      <c r="AQ150" s="263"/>
      <c r="AR150" s="263"/>
      <c r="AS150" s="263"/>
      <c r="AT150" s="263"/>
      <c r="AU150" s="263"/>
      <c r="AV150" s="263"/>
      <c r="AW150" s="263"/>
      <c r="AX150" s="240"/>
      <c r="AY150" s="263"/>
      <c r="AZ150" s="263"/>
      <c r="BA150" s="263"/>
      <c r="BB150" s="263"/>
      <c r="BC150" s="263"/>
      <c r="BD150" s="240"/>
      <c r="BE150" s="263"/>
      <c r="BF150" s="263"/>
      <c r="BG150" s="263"/>
      <c r="BH150" s="263"/>
      <c r="BI150" s="263"/>
      <c r="BJ150" s="263"/>
      <c r="BK150" s="263"/>
      <c r="BL150" s="263"/>
      <c r="BM150" s="240"/>
      <c r="BN150" s="263"/>
      <c r="BO150" s="263"/>
      <c r="BP150" s="263"/>
      <c r="BQ150" s="263"/>
      <c r="BR150" s="263"/>
      <c r="BS150" s="240"/>
      <c r="BT150" s="263"/>
      <c r="BU150" s="263"/>
      <c r="BV150" s="263"/>
      <c r="BW150" s="263"/>
      <c r="BX150" s="263"/>
      <c r="BY150" s="263"/>
      <c r="BZ150" s="263"/>
      <c r="CA150" s="263"/>
      <c r="CB150" s="263"/>
      <c r="CC150" s="263"/>
      <c r="CD150" s="263"/>
      <c r="CE150" s="263"/>
      <c r="CF150" s="240"/>
      <c r="CG150" s="263"/>
      <c r="CH150" s="263"/>
      <c r="CI150" s="263"/>
      <c r="CJ150" s="263"/>
      <c r="CK150" s="263"/>
      <c r="CL150" s="263"/>
      <c r="CM150" s="263"/>
      <c r="CN150" s="263"/>
      <c r="CO150" s="263"/>
      <c r="CP150" s="263"/>
      <c r="CQ150" s="263"/>
      <c r="CR150" s="263"/>
      <c r="CS150" s="263"/>
      <c r="CT150" s="240"/>
      <c r="CU150" s="263"/>
      <c r="CV150" s="263"/>
      <c r="CW150" s="263"/>
      <c r="CX150" s="263"/>
      <c r="CY150" s="263"/>
      <c r="CZ150" s="240"/>
      <c r="DA150" s="263"/>
      <c r="DB150" s="263"/>
      <c r="DC150" s="263"/>
      <c r="DD150" s="263"/>
      <c r="DE150" s="263"/>
      <c r="DF150" s="263"/>
      <c r="DG150" s="240"/>
      <c r="DH150" s="240"/>
      <c r="DI150" s="263"/>
      <c r="DJ150" s="263"/>
      <c r="DK150" s="263"/>
      <c r="DL150" s="243"/>
      <c r="DM150" s="263"/>
      <c r="DN150" s="263"/>
      <c r="DO150" s="240"/>
      <c r="DP150" s="4"/>
      <c r="DQ150" s="4"/>
      <c r="DR150" s="4"/>
      <c r="DS150" s="4"/>
      <c r="DT150" s="4"/>
      <c r="DU150" s="4"/>
      <c r="DV150" s="4"/>
      <c r="DW150" s="4"/>
      <c r="DX150" s="4"/>
      <c r="DY150" s="4"/>
      <c r="DZ150" s="4"/>
    </row>
    <row r="151" spans="1:134" s="109" customFormat="1" ht="16.5" customHeight="1" x14ac:dyDescent="0.15">
      <c r="A151" s="126">
        <v>2008</v>
      </c>
      <c r="B151" s="305">
        <f t="shared" ref="B151" si="154">SUM(C151:N151)</f>
        <v>19295</v>
      </c>
      <c r="C151" s="306">
        <v>1334</v>
      </c>
      <c r="D151" s="306">
        <v>1327</v>
      </c>
      <c r="E151" s="306">
        <v>695</v>
      </c>
      <c r="F151" s="306">
        <v>310</v>
      </c>
      <c r="G151" s="306">
        <v>1311</v>
      </c>
      <c r="H151" s="306">
        <v>2803</v>
      </c>
      <c r="I151" s="306">
        <v>2143</v>
      </c>
      <c r="J151" s="306">
        <v>641</v>
      </c>
      <c r="K151" s="306">
        <v>1700</v>
      </c>
      <c r="L151" s="306">
        <v>4530</v>
      </c>
      <c r="M151" s="306">
        <v>1049</v>
      </c>
      <c r="N151" s="306">
        <v>1452</v>
      </c>
      <c r="O151" s="305">
        <f t="shared" ref="O151" si="155">SUM(P151:W151)</f>
        <v>9347</v>
      </c>
      <c r="P151" s="306">
        <v>1783</v>
      </c>
      <c r="Q151" s="306">
        <v>1438</v>
      </c>
      <c r="R151" s="306">
        <v>794</v>
      </c>
      <c r="S151" s="306">
        <v>1022</v>
      </c>
      <c r="T151" s="306">
        <v>752</v>
      </c>
      <c r="U151" s="306">
        <v>1850</v>
      </c>
      <c r="V151" s="306">
        <v>1239</v>
      </c>
      <c r="W151" s="306">
        <v>469</v>
      </c>
      <c r="X151" s="305">
        <f t="shared" ref="X151" si="156">SUM(Y151:AB151)</f>
        <v>8069</v>
      </c>
      <c r="Y151" s="306">
        <v>1485</v>
      </c>
      <c r="Z151" s="306">
        <v>2244</v>
      </c>
      <c r="AA151" s="306">
        <v>2735</v>
      </c>
      <c r="AB151" s="306">
        <v>1605</v>
      </c>
      <c r="AC151" s="305">
        <f t="shared" ref="AC151" si="157">SUM(AD151:AI151)</f>
        <v>8040</v>
      </c>
      <c r="AD151" s="306">
        <v>1169</v>
      </c>
      <c r="AE151" s="306">
        <v>1309</v>
      </c>
      <c r="AF151" s="306">
        <v>869</v>
      </c>
      <c r="AG151" s="306">
        <v>1951</v>
      </c>
      <c r="AH151" s="306">
        <v>802</v>
      </c>
      <c r="AI151" s="306">
        <v>1940</v>
      </c>
      <c r="AJ151" s="305">
        <f t="shared" ref="AJ151" si="158">SUM(AK151:AL151)</f>
        <v>550</v>
      </c>
      <c r="AK151" s="306">
        <v>261</v>
      </c>
      <c r="AL151" s="306">
        <v>289</v>
      </c>
      <c r="AM151" s="305">
        <f t="shared" ref="AM151" si="159">SUM(AN151:AW151)</f>
        <v>17567</v>
      </c>
      <c r="AN151" s="306">
        <v>1064</v>
      </c>
      <c r="AO151" s="306">
        <v>1220</v>
      </c>
      <c r="AP151" s="306">
        <v>2208</v>
      </c>
      <c r="AQ151" s="306">
        <v>826</v>
      </c>
      <c r="AR151" s="306">
        <v>3159</v>
      </c>
      <c r="AS151" s="306">
        <v>841</v>
      </c>
      <c r="AT151" s="306">
        <v>2253</v>
      </c>
      <c r="AU151" s="306">
        <v>2255</v>
      </c>
      <c r="AV151" s="306">
        <v>2323</v>
      </c>
      <c r="AW151" s="306">
        <v>1418</v>
      </c>
      <c r="AX151" s="305">
        <f t="shared" ref="AX151" si="160">SUM(AY151:BC151)</f>
        <v>25683</v>
      </c>
      <c r="AY151" s="306">
        <v>3006</v>
      </c>
      <c r="AZ151" s="306">
        <v>11252</v>
      </c>
      <c r="BA151" s="306">
        <v>2870</v>
      </c>
      <c r="BB151" s="306">
        <v>6569</v>
      </c>
      <c r="BC151" s="306">
        <v>1986</v>
      </c>
      <c r="BD151" s="305">
        <f t="shared" ref="BD151" si="161">SUM(BE151:BL151)</f>
        <v>30603</v>
      </c>
      <c r="BE151" s="306">
        <v>4421</v>
      </c>
      <c r="BF151" s="306">
        <v>4160</v>
      </c>
      <c r="BG151" s="306">
        <v>3417</v>
      </c>
      <c r="BH151" s="306">
        <v>2779</v>
      </c>
      <c r="BI151" s="306">
        <v>4083</v>
      </c>
      <c r="BJ151" s="306">
        <v>4680</v>
      </c>
      <c r="BK151" s="306">
        <v>3745</v>
      </c>
      <c r="BL151" s="306">
        <v>3318</v>
      </c>
      <c r="BM151" s="305">
        <f t="shared" ref="BM151" si="162">SUM(BN151:BR151)</f>
        <v>13245</v>
      </c>
      <c r="BN151" s="306">
        <v>2302</v>
      </c>
      <c r="BO151" s="306">
        <v>2319</v>
      </c>
      <c r="BP151" s="306">
        <v>1876</v>
      </c>
      <c r="BQ151" s="306">
        <v>978</v>
      </c>
      <c r="BR151" s="306">
        <v>5770</v>
      </c>
      <c r="BS151" s="305">
        <f t="shared" ref="BS151" si="163">SUM(BT151:CE151)</f>
        <v>17583</v>
      </c>
      <c r="BT151" s="307">
        <v>1207</v>
      </c>
      <c r="BU151" s="306">
        <v>1617</v>
      </c>
      <c r="BV151" s="306">
        <v>802</v>
      </c>
      <c r="BW151" s="306">
        <v>477</v>
      </c>
      <c r="BX151" s="306">
        <v>1288</v>
      </c>
      <c r="BY151" s="306">
        <v>4009</v>
      </c>
      <c r="BZ151" s="306">
        <v>1084</v>
      </c>
      <c r="CA151" s="306">
        <v>1307</v>
      </c>
      <c r="CB151" s="306">
        <v>2041</v>
      </c>
      <c r="CC151" s="306">
        <v>1139</v>
      </c>
      <c r="CD151" s="306">
        <v>1243</v>
      </c>
      <c r="CE151" s="306">
        <v>1369</v>
      </c>
      <c r="CF151" s="305">
        <f t="shared" ref="CF151" si="164">SUM(CG151:CS151)</f>
        <v>14060</v>
      </c>
      <c r="CG151" s="306">
        <v>360</v>
      </c>
      <c r="CH151" s="306">
        <v>1020</v>
      </c>
      <c r="CI151" s="306">
        <v>446</v>
      </c>
      <c r="CJ151" s="306">
        <v>1999</v>
      </c>
      <c r="CK151" s="306">
        <v>2659</v>
      </c>
      <c r="CL151" s="306">
        <v>458</v>
      </c>
      <c r="CM151" s="306">
        <v>2844</v>
      </c>
      <c r="CN151" s="306">
        <v>512</v>
      </c>
      <c r="CO151" s="306">
        <v>127</v>
      </c>
      <c r="CP151" s="306">
        <v>574</v>
      </c>
      <c r="CQ151" s="306">
        <v>1381</v>
      </c>
      <c r="CR151" s="306">
        <v>991</v>
      </c>
      <c r="CS151" s="306">
        <v>689</v>
      </c>
      <c r="CT151" s="305">
        <f t="shared" ref="CT151" si="165">SUM(CU151:CY151)</f>
        <v>8983</v>
      </c>
      <c r="CU151" s="306">
        <v>2748</v>
      </c>
      <c r="CV151" s="306">
        <v>2031</v>
      </c>
      <c r="CW151" s="306">
        <v>877</v>
      </c>
      <c r="CX151" s="306">
        <v>1887</v>
      </c>
      <c r="CY151" s="306">
        <v>1440</v>
      </c>
      <c r="CZ151" s="305">
        <f t="shared" ref="CZ151" si="166">SUM(DA151:DF151)</f>
        <v>15460</v>
      </c>
      <c r="DA151" s="306">
        <v>453</v>
      </c>
      <c r="DB151" s="306">
        <v>331</v>
      </c>
      <c r="DC151" s="306">
        <v>2762</v>
      </c>
      <c r="DD151" s="306">
        <v>6334</v>
      </c>
      <c r="DE151" s="306">
        <v>3482</v>
      </c>
      <c r="DF151" s="306">
        <v>2098</v>
      </c>
      <c r="DG151" s="305">
        <f>AM151+BS151+B151+O151+X151+AC151+AJ151+BD151+CF151+AX151+BM151+CT151+CZ151</f>
        <v>188485</v>
      </c>
      <c r="DH151" s="305">
        <f t="shared" ref="DH151" si="167">SUM(DI151:DK151)</f>
        <v>916</v>
      </c>
      <c r="DI151" s="307">
        <v>349</v>
      </c>
      <c r="DJ151" s="306">
        <v>350</v>
      </c>
      <c r="DK151" s="306">
        <v>217</v>
      </c>
      <c r="DL151" s="308">
        <f t="shared" ref="DL151" si="168">SUM(DM151:DN151)</f>
        <v>761</v>
      </c>
      <c r="DM151" s="306">
        <v>757</v>
      </c>
      <c r="DN151" s="309">
        <v>4</v>
      </c>
      <c r="DO151" s="305">
        <f t="shared" ref="DO151" si="169">DG151+DH151+DL151</f>
        <v>190162</v>
      </c>
    </row>
    <row r="152" spans="1:134" s="38" customFormat="1" ht="16.5" customHeight="1" x14ac:dyDescent="0.15">
      <c r="A152" s="126">
        <v>2020</v>
      </c>
      <c r="B152" s="305">
        <f t="shared" ref="B152" si="170">SUM(C152:N152)</f>
        <v>11748</v>
      </c>
      <c r="C152" s="306">
        <v>1028</v>
      </c>
      <c r="D152" s="306">
        <v>757</v>
      </c>
      <c r="E152" s="306">
        <v>373</v>
      </c>
      <c r="F152" s="306">
        <v>198</v>
      </c>
      <c r="G152" s="306">
        <v>665</v>
      </c>
      <c r="H152" s="306">
        <v>1979</v>
      </c>
      <c r="I152" s="306">
        <v>1260</v>
      </c>
      <c r="J152" s="306">
        <v>422</v>
      </c>
      <c r="K152" s="306">
        <v>1024</v>
      </c>
      <c r="L152" s="306">
        <v>2567</v>
      </c>
      <c r="M152" s="306">
        <v>528</v>
      </c>
      <c r="N152" s="306">
        <v>947</v>
      </c>
      <c r="O152" s="305">
        <f t="shared" ref="O152" si="171">SUM(P152:W152)</f>
        <v>5441</v>
      </c>
      <c r="P152" s="306">
        <v>974</v>
      </c>
      <c r="Q152" s="306">
        <v>965</v>
      </c>
      <c r="R152" s="306">
        <v>466</v>
      </c>
      <c r="S152" s="306">
        <v>555</v>
      </c>
      <c r="T152" s="306">
        <v>384</v>
      </c>
      <c r="U152" s="306">
        <v>1072</v>
      </c>
      <c r="V152" s="306">
        <v>760</v>
      </c>
      <c r="W152" s="306">
        <v>265</v>
      </c>
      <c r="X152" s="305">
        <f t="shared" ref="X152" si="172">SUM(Y152:AB152)</f>
        <v>4813</v>
      </c>
      <c r="Y152" s="306">
        <v>900</v>
      </c>
      <c r="Z152" s="306">
        <v>1309</v>
      </c>
      <c r="AA152" s="306">
        <v>1508</v>
      </c>
      <c r="AB152" s="306">
        <v>1096</v>
      </c>
      <c r="AC152" s="305">
        <f t="shared" ref="AC152" si="173">SUM(AD152:AI152)</f>
        <v>5068</v>
      </c>
      <c r="AD152" s="306">
        <v>684</v>
      </c>
      <c r="AE152" s="306">
        <v>887</v>
      </c>
      <c r="AF152" s="306">
        <v>502</v>
      </c>
      <c r="AG152" s="306">
        <v>1101</v>
      </c>
      <c r="AH152" s="306">
        <v>573</v>
      </c>
      <c r="AI152" s="306">
        <v>1321</v>
      </c>
      <c r="AJ152" s="305">
        <f t="shared" ref="AJ152" si="174">SUM(AK152:AL152)</f>
        <v>429</v>
      </c>
      <c r="AK152" s="306">
        <v>236</v>
      </c>
      <c r="AL152" s="306">
        <v>193</v>
      </c>
      <c r="AM152" s="305">
        <f t="shared" ref="AM152" si="175">SUM(AN152:AW152)</f>
        <v>8746</v>
      </c>
      <c r="AN152" s="306">
        <v>503</v>
      </c>
      <c r="AO152" s="306">
        <v>590</v>
      </c>
      <c r="AP152" s="306">
        <v>1122</v>
      </c>
      <c r="AQ152" s="306">
        <v>374</v>
      </c>
      <c r="AR152" s="306">
        <v>1328</v>
      </c>
      <c r="AS152" s="306">
        <v>320</v>
      </c>
      <c r="AT152" s="306">
        <v>1236</v>
      </c>
      <c r="AU152" s="306">
        <v>1413</v>
      </c>
      <c r="AV152" s="306">
        <v>1164</v>
      </c>
      <c r="AW152" s="306">
        <v>696</v>
      </c>
      <c r="AX152" s="305">
        <f t="shared" ref="AX152" si="176">SUM(AY152:BC152)</f>
        <v>15413</v>
      </c>
      <c r="AY152" s="306">
        <v>1533</v>
      </c>
      <c r="AZ152" s="306">
        <v>6651</v>
      </c>
      <c r="BA152" s="306">
        <v>1650</v>
      </c>
      <c r="BB152" s="306">
        <v>4292</v>
      </c>
      <c r="BC152" s="306">
        <v>1287</v>
      </c>
      <c r="BD152" s="305">
        <f t="shared" ref="BD152" si="177">SUM(BE152:BL152)</f>
        <v>15454</v>
      </c>
      <c r="BE152" s="306">
        <v>2044</v>
      </c>
      <c r="BF152" s="306">
        <v>2134</v>
      </c>
      <c r="BG152" s="306">
        <v>1908</v>
      </c>
      <c r="BH152" s="306">
        <v>1836</v>
      </c>
      <c r="BI152" s="306">
        <v>1780</v>
      </c>
      <c r="BJ152" s="306">
        <v>2313</v>
      </c>
      <c r="BK152" s="306">
        <v>1851</v>
      </c>
      <c r="BL152" s="306">
        <v>1588</v>
      </c>
      <c r="BM152" s="305">
        <f t="shared" ref="BM152" si="178">SUM(BN152:BR152)</f>
        <v>7521</v>
      </c>
      <c r="BN152" s="306">
        <v>1340</v>
      </c>
      <c r="BO152" s="306">
        <v>1487</v>
      </c>
      <c r="BP152" s="306">
        <v>889</v>
      </c>
      <c r="BQ152" s="306">
        <v>599</v>
      </c>
      <c r="BR152" s="306">
        <v>3206</v>
      </c>
      <c r="BS152" s="305">
        <f t="shared" ref="BS152" si="179">SUM(BT152:CE152)</f>
        <v>10532</v>
      </c>
      <c r="BT152" s="307">
        <v>623</v>
      </c>
      <c r="BU152" s="306">
        <v>1223</v>
      </c>
      <c r="BV152" s="306">
        <v>441</v>
      </c>
      <c r="BW152" s="306">
        <v>308</v>
      </c>
      <c r="BX152" s="306">
        <v>797</v>
      </c>
      <c r="BY152" s="306">
        <v>2599</v>
      </c>
      <c r="BZ152" s="306">
        <v>666</v>
      </c>
      <c r="CA152" s="306">
        <v>809</v>
      </c>
      <c r="CB152" s="306">
        <v>1001</v>
      </c>
      <c r="CC152" s="306">
        <v>650</v>
      </c>
      <c r="CD152" s="306">
        <v>732</v>
      </c>
      <c r="CE152" s="306">
        <v>683</v>
      </c>
      <c r="CF152" s="305">
        <f t="shared" ref="CF152" si="180">SUM(CG152:CS152)</f>
        <v>9104</v>
      </c>
      <c r="CG152" s="306">
        <v>252</v>
      </c>
      <c r="CH152" s="306">
        <v>670</v>
      </c>
      <c r="CI152" s="306">
        <v>295</v>
      </c>
      <c r="CJ152" s="306">
        <v>1105</v>
      </c>
      <c r="CK152" s="306">
        <v>1905</v>
      </c>
      <c r="CL152" s="306">
        <v>320</v>
      </c>
      <c r="CM152" s="306">
        <v>1792</v>
      </c>
      <c r="CN152" s="306">
        <v>297</v>
      </c>
      <c r="CO152" s="306">
        <v>70</v>
      </c>
      <c r="CP152" s="306">
        <v>377</v>
      </c>
      <c r="CQ152" s="306">
        <v>1035</v>
      </c>
      <c r="CR152" s="306">
        <v>596</v>
      </c>
      <c r="CS152" s="306">
        <v>390</v>
      </c>
      <c r="CT152" s="305">
        <f t="shared" ref="CT152" si="181">SUM(CU152:CY152)</f>
        <v>5320</v>
      </c>
      <c r="CU152" s="306">
        <v>1582</v>
      </c>
      <c r="CV152" s="306">
        <v>1138</v>
      </c>
      <c r="CW152" s="306">
        <v>501</v>
      </c>
      <c r="CX152" s="306">
        <v>1121</v>
      </c>
      <c r="CY152" s="306">
        <v>978</v>
      </c>
      <c r="CZ152" s="305">
        <f t="shared" ref="CZ152" si="182">SUM(DA152:DF152)</f>
        <v>9146</v>
      </c>
      <c r="DA152" s="306">
        <v>302</v>
      </c>
      <c r="DB152" s="306">
        <v>236</v>
      </c>
      <c r="DC152" s="306">
        <v>2019</v>
      </c>
      <c r="DD152" s="306">
        <v>3545</v>
      </c>
      <c r="DE152" s="306">
        <v>2129</v>
      </c>
      <c r="DF152" s="306">
        <v>915</v>
      </c>
      <c r="DG152" s="305">
        <f>AM152+BS152+B152+O152+X152+AC152+AJ152+BD152+CF152+AX152+BM152+CT152+CZ152</f>
        <v>108735</v>
      </c>
      <c r="DH152" s="305">
        <f t="shared" ref="DH152" si="183">SUM(DI152:DK152)</f>
        <v>812</v>
      </c>
      <c r="DI152" s="285">
        <v>325</v>
      </c>
      <c r="DJ152" s="310">
        <v>361</v>
      </c>
      <c r="DK152" s="310">
        <v>126</v>
      </c>
      <c r="DL152" s="308">
        <f t="shared" ref="DL152" si="184">SUM(DM152:DN152)</f>
        <v>1114</v>
      </c>
      <c r="DM152" s="310">
        <v>1102</v>
      </c>
      <c r="DN152" s="286">
        <v>12</v>
      </c>
      <c r="DO152" s="305">
        <f t="shared" ref="DO152" si="185">DG152+DH152+DL152</f>
        <v>110661</v>
      </c>
      <c r="DP152" s="109"/>
      <c r="DQ152" s="109"/>
      <c r="DR152" s="109"/>
      <c r="DS152" s="109"/>
      <c r="DT152" s="109"/>
      <c r="DU152" s="109"/>
      <c r="DV152" s="109"/>
      <c r="DW152" s="109"/>
      <c r="DX152" s="109"/>
      <c r="DY152" s="109"/>
      <c r="DZ152" s="109"/>
      <c r="EA152" s="109"/>
      <c r="EB152" s="109"/>
      <c r="EC152" s="109"/>
      <c r="ED152" s="109"/>
    </row>
    <row r="153" spans="1:134" s="109" customFormat="1" ht="16.5" customHeight="1" x14ac:dyDescent="0.15">
      <c r="A153" s="126">
        <v>2021</v>
      </c>
      <c r="B153" s="305">
        <f t="shared" ref="B153" si="186">SUM(C153:N153)</f>
        <v>12716</v>
      </c>
      <c r="C153" s="306">
        <v>1133</v>
      </c>
      <c r="D153" s="306">
        <v>846</v>
      </c>
      <c r="E153" s="306">
        <v>403</v>
      </c>
      <c r="F153" s="306">
        <v>208</v>
      </c>
      <c r="G153" s="306">
        <v>793</v>
      </c>
      <c r="H153" s="306">
        <v>2057</v>
      </c>
      <c r="I153" s="306">
        <v>1430</v>
      </c>
      <c r="J153" s="306">
        <v>418</v>
      </c>
      <c r="K153" s="306">
        <v>1038</v>
      </c>
      <c r="L153" s="306">
        <v>2741</v>
      </c>
      <c r="M153" s="306">
        <v>576</v>
      </c>
      <c r="N153" s="306">
        <v>1073</v>
      </c>
      <c r="O153" s="305">
        <f t="shared" ref="O153" si="187">SUM(P153:W153)</f>
        <v>6047</v>
      </c>
      <c r="P153" s="306">
        <v>1062</v>
      </c>
      <c r="Q153" s="306">
        <v>1081</v>
      </c>
      <c r="R153" s="306">
        <v>555</v>
      </c>
      <c r="S153" s="306">
        <v>552</v>
      </c>
      <c r="T153" s="306">
        <v>427</v>
      </c>
      <c r="U153" s="306">
        <v>1153</v>
      </c>
      <c r="V153" s="306">
        <v>874</v>
      </c>
      <c r="W153" s="306">
        <v>343</v>
      </c>
      <c r="X153" s="305">
        <f t="shared" ref="X153" si="188">SUM(Y153:AB153)</f>
        <v>4886</v>
      </c>
      <c r="Y153" s="306">
        <v>946</v>
      </c>
      <c r="Z153" s="306">
        <v>1259</v>
      </c>
      <c r="AA153" s="306">
        <v>1619</v>
      </c>
      <c r="AB153" s="306">
        <v>1062</v>
      </c>
      <c r="AC153" s="305">
        <f t="shared" ref="AC153" si="189">SUM(AD153:AI153)</f>
        <v>5663</v>
      </c>
      <c r="AD153" s="306">
        <v>802</v>
      </c>
      <c r="AE153" s="306">
        <v>1107</v>
      </c>
      <c r="AF153" s="306">
        <v>603</v>
      </c>
      <c r="AG153" s="306">
        <v>1138</v>
      </c>
      <c r="AH153" s="306">
        <v>605</v>
      </c>
      <c r="AI153" s="306">
        <v>1408</v>
      </c>
      <c r="AJ153" s="305">
        <f t="shared" ref="AJ153" si="190">SUM(AK153:AL153)</f>
        <v>531</v>
      </c>
      <c r="AK153" s="306">
        <v>270</v>
      </c>
      <c r="AL153" s="306">
        <v>261</v>
      </c>
      <c r="AM153" s="305">
        <f t="shared" ref="AM153" si="191">SUM(AN153:AW153)</f>
        <v>9686</v>
      </c>
      <c r="AN153" s="306">
        <v>539</v>
      </c>
      <c r="AO153" s="306">
        <v>610</v>
      </c>
      <c r="AP153" s="306">
        <v>1285</v>
      </c>
      <c r="AQ153" s="306">
        <v>412</v>
      </c>
      <c r="AR153" s="306">
        <v>1374</v>
      </c>
      <c r="AS153" s="306">
        <v>396</v>
      </c>
      <c r="AT153" s="306">
        <v>1461</v>
      </c>
      <c r="AU153" s="306">
        <v>1372</v>
      </c>
      <c r="AV153" s="306">
        <v>1362</v>
      </c>
      <c r="AW153" s="306">
        <v>875</v>
      </c>
      <c r="AX153" s="305">
        <f t="shared" ref="AX153" si="192">SUM(AY153:BC153)</f>
        <v>17230</v>
      </c>
      <c r="AY153" s="306">
        <v>1814</v>
      </c>
      <c r="AZ153" s="306">
        <v>7302</v>
      </c>
      <c r="BA153" s="306">
        <v>1786</v>
      </c>
      <c r="BB153" s="306">
        <v>4839</v>
      </c>
      <c r="BC153" s="306">
        <v>1489</v>
      </c>
      <c r="BD153" s="305">
        <f t="shared" ref="BD153" si="193">SUM(BE153:BL153)</f>
        <v>18328</v>
      </c>
      <c r="BE153" s="306">
        <v>2611</v>
      </c>
      <c r="BF153" s="306">
        <v>2472</v>
      </c>
      <c r="BG153" s="306">
        <v>2133</v>
      </c>
      <c r="BH153" s="306">
        <v>2214</v>
      </c>
      <c r="BI153" s="306">
        <v>2065</v>
      </c>
      <c r="BJ153" s="306">
        <v>2770</v>
      </c>
      <c r="BK153" s="306">
        <v>2186</v>
      </c>
      <c r="BL153" s="306">
        <v>1877</v>
      </c>
      <c r="BM153" s="305">
        <f t="shared" ref="BM153" si="194">SUM(BN153:BR153)</f>
        <v>8297</v>
      </c>
      <c r="BN153" s="306">
        <v>1386</v>
      </c>
      <c r="BO153" s="306">
        <v>1659</v>
      </c>
      <c r="BP153" s="306">
        <v>986</v>
      </c>
      <c r="BQ153" s="306">
        <v>647</v>
      </c>
      <c r="BR153" s="306">
        <v>3619</v>
      </c>
      <c r="BS153" s="305">
        <f t="shared" ref="BS153" si="195">SUM(BT153:CE153)</f>
        <v>11626</v>
      </c>
      <c r="BT153" s="307">
        <v>717</v>
      </c>
      <c r="BU153" s="306">
        <v>1327</v>
      </c>
      <c r="BV153" s="306">
        <v>477</v>
      </c>
      <c r="BW153" s="306">
        <v>327</v>
      </c>
      <c r="BX153" s="306">
        <v>856</v>
      </c>
      <c r="BY153" s="306">
        <v>2973</v>
      </c>
      <c r="BZ153" s="306">
        <v>749</v>
      </c>
      <c r="CA153" s="306">
        <v>805</v>
      </c>
      <c r="CB153" s="306">
        <v>1128</v>
      </c>
      <c r="CC153" s="306">
        <v>741</v>
      </c>
      <c r="CD153" s="306">
        <v>841</v>
      </c>
      <c r="CE153" s="306">
        <v>685</v>
      </c>
      <c r="CF153" s="305">
        <f t="shared" ref="CF153" si="196">SUM(CG153:CS153)</f>
        <v>10305</v>
      </c>
      <c r="CG153" s="306">
        <v>298</v>
      </c>
      <c r="CH153" s="306">
        <v>825</v>
      </c>
      <c r="CI153" s="306">
        <v>348</v>
      </c>
      <c r="CJ153" s="306">
        <v>1266</v>
      </c>
      <c r="CK153" s="306">
        <v>2210</v>
      </c>
      <c r="CL153" s="306">
        <v>325</v>
      </c>
      <c r="CM153" s="306">
        <v>2055</v>
      </c>
      <c r="CN153" s="306">
        <v>282</v>
      </c>
      <c r="CO153" s="306">
        <v>80</v>
      </c>
      <c r="CP153" s="306">
        <v>404</v>
      </c>
      <c r="CQ153" s="306">
        <v>1099</v>
      </c>
      <c r="CR153" s="306">
        <v>684</v>
      </c>
      <c r="CS153" s="306">
        <v>429</v>
      </c>
      <c r="CT153" s="305">
        <f t="shared" ref="CT153" si="197">SUM(CU153:CY153)</f>
        <v>5724</v>
      </c>
      <c r="CU153" s="306">
        <v>1686</v>
      </c>
      <c r="CV153" s="306">
        <v>1132</v>
      </c>
      <c r="CW153" s="306">
        <v>626</v>
      </c>
      <c r="CX153" s="306">
        <v>1279</v>
      </c>
      <c r="CY153" s="306">
        <v>1001</v>
      </c>
      <c r="CZ153" s="305">
        <f t="shared" ref="CZ153" si="198">SUM(DA153:DF153)</f>
        <v>9926</v>
      </c>
      <c r="DA153" s="306">
        <v>310</v>
      </c>
      <c r="DB153" s="306">
        <v>203</v>
      </c>
      <c r="DC153" s="306">
        <v>2288</v>
      </c>
      <c r="DD153" s="306">
        <v>3918</v>
      </c>
      <c r="DE153" s="306">
        <v>2251</v>
      </c>
      <c r="DF153" s="306">
        <v>956</v>
      </c>
      <c r="DG153" s="305">
        <f>AM153+BS153+B153+O153+X153+AC153+AJ153+BD153+CF153+AX153+BM153+CT153+CZ153</f>
        <v>120965</v>
      </c>
      <c r="DH153" s="305">
        <f t="shared" ref="DH153" si="199">SUM(DI153:DK153)</f>
        <v>973</v>
      </c>
      <c r="DI153" s="285">
        <v>379</v>
      </c>
      <c r="DJ153" s="310">
        <v>382</v>
      </c>
      <c r="DK153" s="310">
        <v>212</v>
      </c>
      <c r="DL153" s="308">
        <f t="shared" ref="DL153" si="200">SUM(DM153:DN153)</f>
        <v>1228</v>
      </c>
      <c r="DM153" s="310">
        <v>1204</v>
      </c>
      <c r="DN153" s="286">
        <v>24</v>
      </c>
      <c r="DO153" s="305">
        <f t="shared" ref="DO153" si="201">DG153+DH153+DL153</f>
        <v>123166</v>
      </c>
    </row>
    <row r="154" spans="1:134" s="109" customFormat="1" ht="16.5" customHeight="1" x14ac:dyDescent="0.15">
      <c r="A154" s="47" t="s">
        <v>162</v>
      </c>
      <c r="B154" s="305"/>
      <c r="C154" s="306"/>
      <c r="D154" s="306"/>
      <c r="E154" s="306"/>
      <c r="F154" s="306"/>
      <c r="G154" s="306"/>
      <c r="H154" s="306"/>
      <c r="I154" s="306"/>
      <c r="J154" s="306"/>
      <c r="K154" s="306"/>
      <c r="L154" s="306"/>
      <c r="M154" s="306"/>
      <c r="N154" s="306"/>
      <c r="O154" s="305"/>
      <c r="P154" s="306"/>
      <c r="Q154" s="306"/>
      <c r="R154" s="306"/>
      <c r="S154" s="306"/>
      <c r="T154" s="306"/>
      <c r="U154" s="306"/>
      <c r="V154" s="306"/>
      <c r="W154" s="306"/>
      <c r="X154" s="305"/>
      <c r="Y154" s="306"/>
      <c r="Z154" s="306"/>
      <c r="AA154" s="306"/>
      <c r="AB154" s="306"/>
      <c r="AC154" s="305"/>
      <c r="AD154" s="306"/>
      <c r="AE154" s="306"/>
      <c r="AF154" s="306"/>
      <c r="AG154" s="306"/>
      <c r="AH154" s="306"/>
      <c r="AI154" s="306"/>
      <c r="AJ154" s="305"/>
      <c r="AK154" s="306"/>
      <c r="AL154" s="306"/>
      <c r="AM154" s="305"/>
      <c r="AN154" s="306"/>
      <c r="AO154" s="306"/>
      <c r="AP154" s="306"/>
      <c r="AQ154" s="306"/>
      <c r="AR154" s="306"/>
      <c r="AS154" s="306"/>
      <c r="AT154" s="306"/>
      <c r="AU154" s="306"/>
      <c r="AV154" s="306"/>
      <c r="AW154" s="306"/>
      <c r="AX154" s="305"/>
      <c r="AY154" s="306"/>
      <c r="AZ154" s="306"/>
      <c r="BA154" s="306"/>
      <c r="BB154" s="306"/>
      <c r="BC154" s="306"/>
      <c r="BD154" s="305"/>
      <c r="BE154" s="306"/>
      <c r="BF154" s="306"/>
      <c r="BG154" s="306"/>
      <c r="BH154" s="306"/>
      <c r="BI154" s="306"/>
      <c r="BJ154" s="306"/>
      <c r="BK154" s="306"/>
      <c r="BL154" s="306"/>
      <c r="BM154" s="305"/>
      <c r="BN154" s="306"/>
      <c r="BO154" s="306"/>
      <c r="BP154" s="306"/>
      <c r="BQ154" s="306"/>
      <c r="BR154" s="306"/>
      <c r="BS154" s="305"/>
      <c r="BT154" s="307"/>
      <c r="BU154" s="306"/>
      <c r="BV154" s="306"/>
      <c r="BW154" s="306"/>
      <c r="BX154" s="306"/>
      <c r="BY154" s="306"/>
      <c r="BZ154" s="306"/>
      <c r="CA154" s="306"/>
      <c r="CB154" s="306"/>
      <c r="CC154" s="306"/>
      <c r="CD154" s="306"/>
      <c r="CE154" s="306"/>
      <c r="CF154" s="305"/>
      <c r="CG154" s="306"/>
      <c r="CH154" s="306"/>
      <c r="CI154" s="306"/>
      <c r="CJ154" s="306"/>
      <c r="CK154" s="306"/>
      <c r="CL154" s="306"/>
      <c r="CM154" s="306"/>
      <c r="CN154" s="306"/>
      <c r="CO154" s="306"/>
      <c r="CP154" s="306"/>
      <c r="CQ154" s="306"/>
      <c r="CR154" s="306"/>
      <c r="CS154" s="306"/>
      <c r="CT154" s="305"/>
      <c r="CU154" s="306"/>
      <c r="CV154" s="306"/>
      <c r="CW154" s="306"/>
      <c r="CX154" s="306"/>
      <c r="CY154" s="306"/>
      <c r="CZ154" s="305"/>
      <c r="DA154" s="306"/>
      <c r="DB154" s="306"/>
      <c r="DC154" s="306"/>
      <c r="DD154" s="306"/>
      <c r="DE154" s="306"/>
      <c r="DF154" s="306"/>
      <c r="DG154" s="305"/>
      <c r="DH154" s="305"/>
      <c r="DI154" s="285"/>
      <c r="DJ154" s="310"/>
      <c r="DK154" s="310"/>
      <c r="DL154" s="308"/>
      <c r="DM154" s="310"/>
      <c r="DN154" s="286"/>
      <c r="DO154" s="305"/>
    </row>
    <row r="155" spans="1:134" s="109" customFormat="1" ht="16.5" customHeight="1" x14ac:dyDescent="0.15">
      <c r="A155" s="126">
        <v>2008</v>
      </c>
      <c r="B155" s="305">
        <f>SUM(C155:N155)</f>
        <v>17721</v>
      </c>
      <c r="C155" s="306">
        <v>1118</v>
      </c>
      <c r="D155" s="306">
        <v>1113</v>
      </c>
      <c r="E155" s="306">
        <v>610</v>
      </c>
      <c r="F155" s="306">
        <v>287</v>
      </c>
      <c r="G155" s="306">
        <v>1147</v>
      </c>
      <c r="H155" s="306">
        <v>2497</v>
      </c>
      <c r="I155" s="306">
        <v>1875</v>
      </c>
      <c r="J155" s="306">
        <v>593</v>
      </c>
      <c r="K155" s="306">
        <v>1490</v>
      </c>
      <c r="L155" s="306">
        <v>4750</v>
      </c>
      <c r="M155" s="306">
        <v>969</v>
      </c>
      <c r="N155" s="306">
        <v>1272</v>
      </c>
      <c r="O155" s="305">
        <f t="shared" ref="O155" si="202">SUM(P155:W155)</f>
        <v>8110</v>
      </c>
      <c r="P155" s="306">
        <v>1575</v>
      </c>
      <c r="Q155" s="306">
        <v>1109</v>
      </c>
      <c r="R155" s="306">
        <v>701</v>
      </c>
      <c r="S155" s="306">
        <v>920</v>
      </c>
      <c r="T155" s="306">
        <v>591</v>
      </c>
      <c r="U155" s="306">
        <v>1722</v>
      </c>
      <c r="V155" s="306">
        <v>1055</v>
      </c>
      <c r="W155" s="306">
        <v>437</v>
      </c>
      <c r="X155" s="305">
        <f t="shared" ref="X155" si="203">SUM(Y155:AB155)</f>
        <v>7250</v>
      </c>
      <c r="Y155" s="306">
        <v>1291</v>
      </c>
      <c r="Z155" s="306">
        <v>2066</v>
      </c>
      <c r="AA155" s="306">
        <v>2409</v>
      </c>
      <c r="AB155" s="306">
        <v>1484</v>
      </c>
      <c r="AC155" s="305">
        <f t="shared" ref="AC155" si="204">SUM(AD155:AI155)</f>
        <v>6716</v>
      </c>
      <c r="AD155" s="306">
        <v>1031</v>
      </c>
      <c r="AE155" s="306">
        <v>1148</v>
      </c>
      <c r="AF155" s="306">
        <v>744</v>
      </c>
      <c r="AG155" s="306">
        <v>1521</v>
      </c>
      <c r="AH155" s="306">
        <v>648</v>
      </c>
      <c r="AI155" s="306">
        <v>1624</v>
      </c>
      <c r="AJ155" s="305">
        <f t="shared" ref="AJ155" si="205">SUM(AK155:AL155)</f>
        <v>442</v>
      </c>
      <c r="AK155" s="306">
        <v>196</v>
      </c>
      <c r="AL155" s="306">
        <v>246</v>
      </c>
      <c r="AM155" s="305">
        <f t="shared" ref="AM155" si="206">SUM(AN155:AW155)</f>
        <v>15407</v>
      </c>
      <c r="AN155" s="306">
        <v>972</v>
      </c>
      <c r="AO155" s="306">
        <v>1087</v>
      </c>
      <c r="AP155" s="306">
        <v>1945</v>
      </c>
      <c r="AQ155" s="306">
        <v>743</v>
      </c>
      <c r="AR155" s="306">
        <v>2695</v>
      </c>
      <c r="AS155" s="306">
        <v>664</v>
      </c>
      <c r="AT155" s="306">
        <v>2077</v>
      </c>
      <c r="AU155" s="306">
        <v>2002</v>
      </c>
      <c r="AV155" s="306">
        <v>1999</v>
      </c>
      <c r="AW155" s="306">
        <v>1223</v>
      </c>
      <c r="AX155" s="305">
        <f t="shared" ref="AX155" si="207">SUM(AY155:BC155)</f>
        <v>21740</v>
      </c>
      <c r="AY155" s="306">
        <v>2499</v>
      </c>
      <c r="AZ155" s="306">
        <v>9680</v>
      </c>
      <c r="BA155" s="306">
        <v>2539</v>
      </c>
      <c r="BB155" s="306">
        <v>5544</v>
      </c>
      <c r="BC155" s="306">
        <v>1478</v>
      </c>
      <c r="BD155" s="305">
        <f t="shared" ref="BD155" si="208">SUM(BE155:BL155)</f>
        <v>25313</v>
      </c>
      <c r="BE155" s="306">
        <v>3976</v>
      </c>
      <c r="BF155" s="306">
        <v>3388</v>
      </c>
      <c r="BG155" s="306">
        <v>2651</v>
      </c>
      <c r="BH155" s="306">
        <v>2267</v>
      </c>
      <c r="BI155" s="306">
        <v>3215</v>
      </c>
      <c r="BJ155" s="306">
        <v>3891</v>
      </c>
      <c r="BK155" s="306">
        <v>3010</v>
      </c>
      <c r="BL155" s="306">
        <v>2915</v>
      </c>
      <c r="BM155" s="305">
        <f t="shared" ref="BM155" si="209">SUM(BN155:BR155)</f>
        <v>11589</v>
      </c>
      <c r="BN155" s="306">
        <v>1988</v>
      </c>
      <c r="BO155" s="306">
        <v>1935</v>
      </c>
      <c r="BP155" s="306">
        <v>1672</v>
      </c>
      <c r="BQ155" s="306">
        <v>758</v>
      </c>
      <c r="BR155" s="306">
        <v>5236</v>
      </c>
      <c r="BS155" s="305">
        <f t="shared" ref="BS155" si="210">SUM(BT155:CE155)</f>
        <v>14432</v>
      </c>
      <c r="BT155" s="307">
        <v>1050</v>
      </c>
      <c r="BU155" s="306">
        <v>1349</v>
      </c>
      <c r="BV155" s="306">
        <v>684</v>
      </c>
      <c r="BW155" s="306">
        <v>403</v>
      </c>
      <c r="BX155" s="306">
        <v>1106</v>
      </c>
      <c r="BY155" s="306">
        <v>2974</v>
      </c>
      <c r="BZ155" s="306">
        <v>937</v>
      </c>
      <c r="CA155" s="306">
        <v>1145</v>
      </c>
      <c r="CB155" s="306">
        <v>1628</v>
      </c>
      <c r="CC155" s="306">
        <v>956</v>
      </c>
      <c r="CD155" s="306">
        <v>1080</v>
      </c>
      <c r="CE155" s="306">
        <v>1120</v>
      </c>
      <c r="CF155" s="305">
        <f t="shared" ref="CF155" si="211">SUM(CG155:CS155)</f>
        <v>11983</v>
      </c>
      <c r="CG155" s="306">
        <v>327</v>
      </c>
      <c r="CH155" s="306">
        <v>845</v>
      </c>
      <c r="CI155" s="306">
        <v>356</v>
      </c>
      <c r="CJ155" s="306">
        <v>1612</v>
      </c>
      <c r="CK155" s="306">
        <v>2239</v>
      </c>
      <c r="CL155" s="306">
        <v>407</v>
      </c>
      <c r="CM155" s="306">
        <v>2566</v>
      </c>
      <c r="CN155" s="306">
        <v>434</v>
      </c>
      <c r="CO155" s="306">
        <v>115</v>
      </c>
      <c r="CP155" s="306">
        <v>490</v>
      </c>
      <c r="CQ155" s="306">
        <v>1187</v>
      </c>
      <c r="CR155" s="306">
        <v>823</v>
      </c>
      <c r="CS155" s="306">
        <v>582</v>
      </c>
      <c r="CT155" s="305">
        <f t="shared" ref="CT155" si="212">SUM(CU155:CY155)</f>
        <v>7884</v>
      </c>
      <c r="CU155" s="306">
        <v>2570</v>
      </c>
      <c r="CV155" s="306">
        <v>1777</v>
      </c>
      <c r="CW155" s="306">
        <v>715</v>
      </c>
      <c r="CX155" s="306">
        <v>1601</v>
      </c>
      <c r="CY155" s="306">
        <v>1221</v>
      </c>
      <c r="CZ155" s="305">
        <f t="shared" ref="CZ155" si="213">SUM(DA155:DF155)</f>
        <v>12446</v>
      </c>
      <c r="DA155" s="306">
        <v>395</v>
      </c>
      <c r="DB155" s="306">
        <v>301</v>
      </c>
      <c r="DC155" s="306">
        <v>2050</v>
      </c>
      <c r="DD155" s="306">
        <v>4922</v>
      </c>
      <c r="DE155" s="306">
        <v>3040</v>
      </c>
      <c r="DF155" s="306">
        <v>1738</v>
      </c>
      <c r="DG155" s="305">
        <f>AM155+BS155+B155+O155+X155+AC155+AJ155+BD155+CF155+AX155+BM155+CT155+CZ155</f>
        <v>161033</v>
      </c>
      <c r="DH155" s="305">
        <f t="shared" ref="DH155" si="214">SUM(DI155:DK155)</f>
        <v>711</v>
      </c>
      <c r="DI155" s="307">
        <v>291</v>
      </c>
      <c r="DJ155" s="306">
        <v>248</v>
      </c>
      <c r="DK155" s="306">
        <v>172</v>
      </c>
      <c r="DL155" s="308">
        <f t="shared" ref="DL155" si="215">SUM(DM155:DN155)</f>
        <v>556</v>
      </c>
      <c r="DM155" s="306">
        <v>555</v>
      </c>
      <c r="DN155" s="309">
        <v>1</v>
      </c>
      <c r="DO155" s="305">
        <f t="shared" ref="DO155" si="216">DG155+DH155+DL155</f>
        <v>162300</v>
      </c>
      <c r="DP155" s="4"/>
      <c r="DQ155" s="4"/>
      <c r="DR155" s="4"/>
      <c r="DS155" s="4"/>
      <c r="DT155" s="4"/>
      <c r="DU155" s="4"/>
      <c r="DV155" s="4"/>
      <c r="DW155" s="4"/>
      <c r="DX155" s="4"/>
      <c r="DY155" s="4"/>
      <c r="DZ155" s="4"/>
    </row>
    <row r="156" spans="1:134" s="109" customFormat="1" ht="16.5" customHeight="1" x14ac:dyDescent="0.15">
      <c r="A156" s="126">
        <v>2020</v>
      </c>
      <c r="B156" s="240">
        <f t="shared" ref="B156" si="217">SUM(C156:N156)</f>
        <v>11783</v>
      </c>
      <c r="C156" s="241">
        <v>1011</v>
      </c>
      <c r="D156" s="241">
        <v>720</v>
      </c>
      <c r="E156" s="241">
        <v>382</v>
      </c>
      <c r="F156" s="241">
        <v>196</v>
      </c>
      <c r="G156" s="241">
        <v>720</v>
      </c>
      <c r="H156" s="241">
        <v>2060</v>
      </c>
      <c r="I156" s="241">
        <v>1159</v>
      </c>
      <c r="J156" s="241">
        <v>367</v>
      </c>
      <c r="K156" s="241">
        <v>980</v>
      </c>
      <c r="L156" s="241">
        <v>2658</v>
      </c>
      <c r="M156" s="241">
        <v>534</v>
      </c>
      <c r="N156" s="241">
        <v>996</v>
      </c>
      <c r="O156" s="240">
        <f t="shared" ref="O156" si="218">SUM(P156:W156)</f>
        <v>5296</v>
      </c>
      <c r="P156" s="262">
        <v>933</v>
      </c>
      <c r="Q156" s="262">
        <v>899</v>
      </c>
      <c r="R156" s="262">
        <v>423</v>
      </c>
      <c r="S156" s="262">
        <v>560</v>
      </c>
      <c r="T156" s="262">
        <v>380</v>
      </c>
      <c r="U156" s="262">
        <v>1054</v>
      </c>
      <c r="V156" s="262">
        <v>766</v>
      </c>
      <c r="W156" s="262">
        <v>281</v>
      </c>
      <c r="X156" s="240">
        <f t="shared" ref="X156" si="219">SUM(Y156:AB156)</f>
        <v>4786</v>
      </c>
      <c r="Y156" s="241">
        <v>944</v>
      </c>
      <c r="Z156" s="241">
        <v>1243</v>
      </c>
      <c r="AA156" s="241">
        <v>1520</v>
      </c>
      <c r="AB156" s="241">
        <v>1079</v>
      </c>
      <c r="AC156" s="240">
        <f t="shared" ref="AC156" si="220">SUM(AD156:AI156)</f>
        <v>4924</v>
      </c>
      <c r="AD156" s="262">
        <v>699</v>
      </c>
      <c r="AE156" s="262">
        <v>841</v>
      </c>
      <c r="AF156" s="262">
        <v>487</v>
      </c>
      <c r="AG156" s="262">
        <v>1058</v>
      </c>
      <c r="AH156" s="262">
        <v>550</v>
      </c>
      <c r="AI156" s="262">
        <v>1289</v>
      </c>
      <c r="AJ156" s="240">
        <f t="shared" ref="AJ156" si="221">SUM(AK156:AL156)</f>
        <v>399</v>
      </c>
      <c r="AK156" s="241">
        <v>217</v>
      </c>
      <c r="AL156" s="241">
        <v>182</v>
      </c>
      <c r="AM156" s="240">
        <f t="shared" ref="AM156" si="222">SUM(AN156:AW156)</f>
        <v>8768</v>
      </c>
      <c r="AN156" s="262">
        <v>469</v>
      </c>
      <c r="AO156" s="262">
        <v>584</v>
      </c>
      <c r="AP156" s="262">
        <v>1055</v>
      </c>
      <c r="AQ156" s="262">
        <v>367</v>
      </c>
      <c r="AR156" s="262">
        <v>1323</v>
      </c>
      <c r="AS156" s="262">
        <v>314</v>
      </c>
      <c r="AT156" s="262">
        <v>1329</v>
      </c>
      <c r="AU156" s="262">
        <v>1425</v>
      </c>
      <c r="AV156" s="262">
        <v>1213</v>
      </c>
      <c r="AW156" s="262">
        <v>689</v>
      </c>
      <c r="AX156" s="240">
        <f t="shared" ref="AX156" si="223">SUM(AY156:BC156)</f>
        <v>14833</v>
      </c>
      <c r="AY156" s="262">
        <v>1463</v>
      </c>
      <c r="AZ156" s="262">
        <v>6367</v>
      </c>
      <c r="BA156" s="262">
        <v>1599</v>
      </c>
      <c r="BB156" s="262">
        <v>4146</v>
      </c>
      <c r="BC156" s="262">
        <v>1258</v>
      </c>
      <c r="BD156" s="240">
        <f t="shared" ref="BD156" si="224">SUM(BE156:BL156)</f>
        <v>14573</v>
      </c>
      <c r="BE156" s="312">
        <v>1827</v>
      </c>
      <c r="BF156" s="312">
        <v>1914</v>
      </c>
      <c r="BG156" s="312">
        <v>1784</v>
      </c>
      <c r="BH156" s="312">
        <v>1899</v>
      </c>
      <c r="BI156" s="312">
        <v>1678</v>
      </c>
      <c r="BJ156" s="312">
        <v>2185</v>
      </c>
      <c r="BK156" s="312">
        <v>1740</v>
      </c>
      <c r="BL156" s="312">
        <v>1546</v>
      </c>
      <c r="BM156" s="240">
        <f t="shared" ref="BM156" si="225">SUM(BN156:BR156)</f>
        <v>7256</v>
      </c>
      <c r="BN156" s="262">
        <v>1316</v>
      </c>
      <c r="BO156" s="262">
        <v>1413</v>
      </c>
      <c r="BP156" s="262">
        <v>879</v>
      </c>
      <c r="BQ156" s="262">
        <v>581</v>
      </c>
      <c r="BR156" s="262">
        <v>3067</v>
      </c>
      <c r="BS156" s="240">
        <f t="shared" ref="BS156" si="226">SUM(BT156:CE156)</f>
        <v>10290</v>
      </c>
      <c r="BT156" s="262">
        <v>629</v>
      </c>
      <c r="BU156" s="262">
        <v>1164</v>
      </c>
      <c r="BV156" s="262">
        <v>432</v>
      </c>
      <c r="BW156" s="262">
        <v>293</v>
      </c>
      <c r="BX156" s="262">
        <v>756</v>
      </c>
      <c r="BY156" s="262">
        <v>2516</v>
      </c>
      <c r="BZ156" s="262">
        <v>604</v>
      </c>
      <c r="CA156" s="262">
        <v>782</v>
      </c>
      <c r="CB156" s="262">
        <v>1030</v>
      </c>
      <c r="CC156" s="262">
        <v>628</v>
      </c>
      <c r="CD156" s="262">
        <v>792</v>
      </c>
      <c r="CE156" s="262">
        <v>664</v>
      </c>
      <c r="CF156" s="240">
        <f t="shared" ref="CF156" si="227">SUM(CG156:CS156)</f>
        <v>8854</v>
      </c>
      <c r="CG156" s="262">
        <v>255</v>
      </c>
      <c r="CH156" s="262">
        <v>657</v>
      </c>
      <c r="CI156" s="262">
        <v>291</v>
      </c>
      <c r="CJ156" s="262">
        <v>1063</v>
      </c>
      <c r="CK156" s="262">
        <v>1843</v>
      </c>
      <c r="CL156" s="262">
        <v>303</v>
      </c>
      <c r="CM156" s="262">
        <v>1792</v>
      </c>
      <c r="CN156" s="262">
        <v>271</v>
      </c>
      <c r="CO156" s="262">
        <v>76</v>
      </c>
      <c r="CP156" s="262">
        <v>357</v>
      </c>
      <c r="CQ156" s="262">
        <v>1015</v>
      </c>
      <c r="CR156" s="262">
        <v>588</v>
      </c>
      <c r="CS156" s="262">
        <v>343</v>
      </c>
      <c r="CT156" s="240">
        <f t="shared" ref="CT156" si="228">SUM(CU156:CY156)</f>
        <v>4885</v>
      </c>
      <c r="CU156" s="262">
        <v>1463</v>
      </c>
      <c r="CV156" s="262">
        <v>1067</v>
      </c>
      <c r="CW156" s="262">
        <v>458</v>
      </c>
      <c r="CX156" s="262">
        <v>1035</v>
      </c>
      <c r="CY156" s="262">
        <v>862</v>
      </c>
      <c r="CZ156" s="240">
        <f t="shared" ref="CZ156" si="229">SUM(DA156:DF156)</f>
        <v>8307</v>
      </c>
      <c r="DA156" s="262">
        <v>264</v>
      </c>
      <c r="DB156" s="262">
        <v>217</v>
      </c>
      <c r="DC156" s="262">
        <v>1857</v>
      </c>
      <c r="DD156" s="262">
        <v>3152</v>
      </c>
      <c r="DE156" s="262">
        <v>1948</v>
      </c>
      <c r="DF156" s="262">
        <v>869</v>
      </c>
      <c r="DG156" s="240">
        <f>AM156+BS156+B156+O156+X156+AC156+AJ156+BD156+CF156+AX156+BM156+CT156+CZ156</f>
        <v>104954</v>
      </c>
      <c r="DH156" s="305">
        <f t="shared" ref="DH156" si="230">SUM(DI156:DK156)</f>
        <v>802</v>
      </c>
      <c r="DI156" s="262">
        <v>317</v>
      </c>
      <c r="DJ156" s="262">
        <v>309</v>
      </c>
      <c r="DK156" s="262">
        <v>176</v>
      </c>
      <c r="DL156" s="392">
        <f t="shared" ref="DL156" si="231">SUM(DM156:DN156)</f>
        <v>964</v>
      </c>
      <c r="DM156" s="262">
        <v>956</v>
      </c>
      <c r="DN156" s="262">
        <v>8</v>
      </c>
      <c r="DO156" s="240">
        <f t="shared" ref="DO156" si="232">DG156+DH156+DL156</f>
        <v>106720</v>
      </c>
    </row>
    <row r="157" spans="1:134" s="4" customFormat="1" ht="16.5" customHeight="1" x14ac:dyDescent="0.15">
      <c r="A157" s="126">
        <v>2021</v>
      </c>
      <c r="B157" s="240">
        <f t="shared" ref="B157" si="233">SUM(C157:N157)</f>
        <v>11832</v>
      </c>
      <c r="C157" s="241">
        <v>1019</v>
      </c>
      <c r="D157" s="241">
        <v>814</v>
      </c>
      <c r="E157" s="241">
        <v>365</v>
      </c>
      <c r="F157" s="241">
        <v>184</v>
      </c>
      <c r="G157" s="241">
        <v>689</v>
      </c>
      <c r="H157" s="241">
        <v>2020</v>
      </c>
      <c r="I157" s="241">
        <v>1390</v>
      </c>
      <c r="J157" s="241">
        <v>391</v>
      </c>
      <c r="K157" s="241">
        <v>989</v>
      </c>
      <c r="L157" s="241">
        <v>2417</v>
      </c>
      <c r="M157" s="241">
        <v>536</v>
      </c>
      <c r="N157" s="241">
        <v>1018</v>
      </c>
      <c r="O157" s="240">
        <f t="shared" ref="O157" si="234">SUM(P157:W157)</f>
        <v>5628</v>
      </c>
      <c r="P157" s="262">
        <v>994</v>
      </c>
      <c r="Q157" s="262">
        <v>1017</v>
      </c>
      <c r="R157" s="262">
        <v>507</v>
      </c>
      <c r="S157" s="262">
        <v>512</v>
      </c>
      <c r="T157" s="262">
        <v>373</v>
      </c>
      <c r="U157" s="262">
        <v>1074</v>
      </c>
      <c r="V157" s="262">
        <v>818</v>
      </c>
      <c r="W157" s="262">
        <v>333</v>
      </c>
      <c r="X157" s="240">
        <f t="shared" ref="X157" si="235">SUM(Y157:AB157)</f>
        <v>4714</v>
      </c>
      <c r="Y157" s="241">
        <v>916</v>
      </c>
      <c r="Z157" s="241">
        <v>1205</v>
      </c>
      <c r="AA157" s="241">
        <v>1579</v>
      </c>
      <c r="AB157" s="241">
        <v>1014</v>
      </c>
      <c r="AC157" s="240">
        <f t="shared" ref="AC157" si="236">SUM(AD157:AI157)</f>
        <v>5337</v>
      </c>
      <c r="AD157" s="262">
        <v>749</v>
      </c>
      <c r="AE157" s="262">
        <v>1036</v>
      </c>
      <c r="AF157" s="262">
        <v>551</v>
      </c>
      <c r="AG157" s="262">
        <v>1090</v>
      </c>
      <c r="AH157" s="262">
        <v>570</v>
      </c>
      <c r="AI157" s="262">
        <v>1341</v>
      </c>
      <c r="AJ157" s="240">
        <f t="shared" ref="AJ157" si="237">SUM(AK157:AL157)</f>
        <v>507</v>
      </c>
      <c r="AK157" s="241">
        <v>260</v>
      </c>
      <c r="AL157" s="241">
        <v>247</v>
      </c>
      <c r="AM157" s="240">
        <f t="shared" ref="AM157" si="238">SUM(AN157:AW157)</f>
        <v>9219</v>
      </c>
      <c r="AN157" s="262">
        <v>523</v>
      </c>
      <c r="AO157" s="262">
        <v>570</v>
      </c>
      <c r="AP157" s="262">
        <v>1225</v>
      </c>
      <c r="AQ157" s="262">
        <v>389</v>
      </c>
      <c r="AR157" s="262">
        <v>1288</v>
      </c>
      <c r="AS157" s="262">
        <v>378</v>
      </c>
      <c r="AT157" s="262">
        <v>1387</v>
      </c>
      <c r="AU157" s="262">
        <v>1340</v>
      </c>
      <c r="AV157" s="262">
        <v>1309</v>
      </c>
      <c r="AW157" s="262">
        <v>810</v>
      </c>
      <c r="AX157" s="240">
        <f t="shared" ref="AX157" si="239">SUM(AY157:BC157)</f>
        <v>16126</v>
      </c>
      <c r="AY157" s="262">
        <v>1659</v>
      </c>
      <c r="AZ157" s="262">
        <v>6830</v>
      </c>
      <c r="BA157" s="262">
        <v>1617</v>
      </c>
      <c r="BB157" s="262">
        <v>4639</v>
      </c>
      <c r="BC157" s="262">
        <v>1381</v>
      </c>
      <c r="BD157" s="240">
        <f t="shared" ref="BD157" si="240">SUM(BE157:BL157)</f>
        <v>16807</v>
      </c>
      <c r="BE157" s="312">
        <v>2461</v>
      </c>
      <c r="BF157" s="312">
        <v>2299</v>
      </c>
      <c r="BG157" s="312">
        <v>1898</v>
      </c>
      <c r="BH157" s="312">
        <v>2064</v>
      </c>
      <c r="BI157" s="312">
        <v>1846</v>
      </c>
      <c r="BJ157" s="312">
        <v>2521</v>
      </c>
      <c r="BK157" s="312">
        <v>1991</v>
      </c>
      <c r="BL157" s="312">
        <v>1727</v>
      </c>
      <c r="BM157" s="240">
        <f t="shared" ref="BM157" si="241">SUM(BN157:BR157)</f>
        <v>7908</v>
      </c>
      <c r="BN157" s="262">
        <v>1300</v>
      </c>
      <c r="BO157" s="262">
        <v>1619</v>
      </c>
      <c r="BP157" s="262">
        <v>938</v>
      </c>
      <c r="BQ157" s="262">
        <v>629</v>
      </c>
      <c r="BR157" s="262">
        <v>3422</v>
      </c>
      <c r="BS157" s="240">
        <f t="shared" ref="BS157" si="242">SUM(BT157:CE157)</f>
        <v>11019</v>
      </c>
      <c r="BT157" s="262">
        <v>698</v>
      </c>
      <c r="BU157" s="262">
        <v>1280</v>
      </c>
      <c r="BV157" s="262">
        <v>436</v>
      </c>
      <c r="BW157" s="262">
        <v>301</v>
      </c>
      <c r="BX157" s="262">
        <v>773</v>
      </c>
      <c r="BY157" s="262">
        <v>2780</v>
      </c>
      <c r="BZ157" s="262">
        <v>712</v>
      </c>
      <c r="CA157" s="262">
        <v>795</v>
      </c>
      <c r="CB157" s="262">
        <v>1027</v>
      </c>
      <c r="CC157" s="262">
        <v>757</v>
      </c>
      <c r="CD157" s="262">
        <v>792</v>
      </c>
      <c r="CE157" s="262">
        <v>668</v>
      </c>
      <c r="CF157" s="240">
        <f t="shared" ref="CF157" si="243">SUM(CG157:CS157)</f>
        <v>9498</v>
      </c>
      <c r="CG157" s="262">
        <v>275</v>
      </c>
      <c r="CH157" s="262">
        <v>760</v>
      </c>
      <c r="CI157" s="262">
        <v>316</v>
      </c>
      <c r="CJ157" s="262">
        <v>1163</v>
      </c>
      <c r="CK157" s="262">
        <v>2039</v>
      </c>
      <c r="CL157" s="262">
        <v>296</v>
      </c>
      <c r="CM157" s="262">
        <v>1867</v>
      </c>
      <c r="CN157" s="262">
        <v>271</v>
      </c>
      <c r="CO157" s="262">
        <v>77</v>
      </c>
      <c r="CP157" s="262">
        <v>366</v>
      </c>
      <c r="CQ157" s="262">
        <v>1034</v>
      </c>
      <c r="CR157" s="262">
        <v>626</v>
      </c>
      <c r="CS157" s="262">
        <v>408</v>
      </c>
      <c r="CT157" s="240">
        <f t="shared" ref="CT157" si="244">SUM(CU157:CY157)</f>
        <v>5067</v>
      </c>
      <c r="CU157" s="262">
        <v>1477</v>
      </c>
      <c r="CV157" s="262">
        <v>1009</v>
      </c>
      <c r="CW157" s="262">
        <v>573</v>
      </c>
      <c r="CX157" s="262">
        <v>1156</v>
      </c>
      <c r="CY157" s="262">
        <v>852</v>
      </c>
      <c r="CZ157" s="240">
        <f t="shared" ref="CZ157" si="245">SUM(DA157:DF157)</f>
        <v>9019</v>
      </c>
      <c r="DA157" s="262">
        <v>272</v>
      </c>
      <c r="DB157" s="262">
        <v>203</v>
      </c>
      <c r="DC157" s="262">
        <v>1998</v>
      </c>
      <c r="DD157" s="262">
        <v>3666</v>
      </c>
      <c r="DE157" s="262">
        <v>2007</v>
      </c>
      <c r="DF157" s="262">
        <v>873</v>
      </c>
      <c r="DG157" s="240">
        <f>AM157+BS157+B157+O157+X157+AC157+AJ157+BD157+CF157+AX157+BM157+CT157+CZ157</f>
        <v>112681</v>
      </c>
      <c r="DH157" s="305">
        <f t="shared" ref="DH157" si="246">SUM(DI157:DK157)</f>
        <v>918</v>
      </c>
      <c r="DI157" s="262">
        <v>353</v>
      </c>
      <c r="DJ157" s="262">
        <v>377</v>
      </c>
      <c r="DK157" s="262">
        <v>188</v>
      </c>
      <c r="DL157" s="243">
        <f t="shared" ref="DL157" si="247">SUM(DM157:DN157)</f>
        <v>1153</v>
      </c>
      <c r="DM157" s="262">
        <v>1132</v>
      </c>
      <c r="DN157" s="262">
        <v>21</v>
      </c>
      <c r="DO157" s="240">
        <f t="shared" ref="DO157" si="248">DG157+DH157+DL157</f>
        <v>114752</v>
      </c>
    </row>
    <row r="158" spans="1:134" s="109" customFormat="1" ht="16.5" customHeight="1" x14ac:dyDescent="0.15">
      <c r="A158" s="47" t="s">
        <v>163</v>
      </c>
      <c r="B158" s="305"/>
      <c r="C158" s="306"/>
      <c r="D158" s="306"/>
      <c r="E158" s="306"/>
      <c r="F158" s="306"/>
      <c r="G158" s="306"/>
      <c r="H158" s="306"/>
      <c r="I158" s="306"/>
      <c r="J158" s="306"/>
      <c r="K158" s="306"/>
      <c r="L158" s="306"/>
      <c r="M158" s="306"/>
      <c r="N158" s="306"/>
      <c r="O158" s="305"/>
      <c r="P158" s="306"/>
      <c r="Q158" s="306"/>
      <c r="R158" s="306"/>
      <c r="S158" s="306"/>
      <c r="T158" s="306"/>
      <c r="U158" s="306"/>
      <c r="V158" s="306"/>
      <c r="W158" s="306"/>
      <c r="X158" s="305"/>
      <c r="Y158" s="306"/>
      <c r="Z158" s="306"/>
      <c r="AA158" s="306"/>
      <c r="AB158" s="306"/>
      <c r="AC158" s="305"/>
      <c r="AD158" s="306"/>
      <c r="AE158" s="306"/>
      <c r="AF158" s="306"/>
      <c r="AG158" s="306"/>
      <c r="AH158" s="306"/>
      <c r="AI158" s="306"/>
      <c r="AJ158" s="305"/>
      <c r="AK158" s="306"/>
      <c r="AL158" s="306"/>
      <c r="AM158" s="305"/>
      <c r="AN158" s="306"/>
      <c r="AO158" s="306"/>
      <c r="AP158" s="306"/>
      <c r="AQ158" s="306"/>
      <c r="AR158" s="306"/>
      <c r="AS158" s="306"/>
      <c r="AT158" s="306"/>
      <c r="AU158" s="306"/>
      <c r="AV158" s="306"/>
      <c r="AW158" s="306"/>
      <c r="AX158" s="305"/>
      <c r="AY158" s="306"/>
      <c r="AZ158" s="306"/>
      <c r="BA158" s="306"/>
      <c r="BB158" s="306"/>
      <c r="BC158" s="306"/>
      <c r="BD158" s="305"/>
      <c r="BE158" s="306"/>
      <c r="BF158" s="306"/>
      <c r="BG158" s="306"/>
      <c r="BH158" s="306"/>
      <c r="BI158" s="306"/>
      <c r="BJ158" s="306"/>
      <c r="BK158" s="306"/>
      <c r="BL158" s="306"/>
      <c r="BM158" s="305"/>
      <c r="BN158" s="306"/>
      <c r="BO158" s="306"/>
      <c r="BP158" s="306"/>
      <c r="BQ158" s="306"/>
      <c r="BR158" s="306"/>
      <c r="BS158" s="305"/>
      <c r="BT158" s="307"/>
      <c r="BU158" s="306"/>
      <c r="BV158" s="306"/>
      <c r="BW158" s="306"/>
      <c r="BX158" s="306"/>
      <c r="BY158" s="306"/>
      <c r="BZ158" s="306"/>
      <c r="CA158" s="306"/>
      <c r="CB158" s="306"/>
      <c r="CC158" s="306"/>
      <c r="CD158" s="306"/>
      <c r="CE158" s="306"/>
      <c r="CF158" s="305"/>
      <c r="CG158" s="306"/>
      <c r="CH158" s="306"/>
      <c r="CI158" s="306"/>
      <c r="CJ158" s="306"/>
      <c r="CK158" s="306"/>
      <c r="CL158" s="306"/>
      <c r="CM158" s="306"/>
      <c r="CN158" s="306"/>
      <c r="CO158" s="306"/>
      <c r="CP158" s="306"/>
      <c r="CQ158" s="306"/>
      <c r="CR158" s="306"/>
      <c r="CS158" s="306"/>
      <c r="CT158" s="305"/>
      <c r="CU158" s="306"/>
      <c r="CV158" s="306"/>
      <c r="CW158" s="306"/>
      <c r="CX158" s="306"/>
      <c r="CY158" s="306"/>
      <c r="CZ158" s="305"/>
      <c r="DA158" s="306"/>
      <c r="DB158" s="306"/>
      <c r="DC158" s="306"/>
      <c r="DD158" s="306"/>
      <c r="DE158" s="306"/>
      <c r="DF158" s="306"/>
      <c r="DG158" s="305"/>
      <c r="DH158" s="305"/>
      <c r="DI158" s="285"/>
      <c r="DJ158" s="310"/>
      <c r="DK158" s="310"/>
      <c r="DL158" s="308"/>
      <c r="DM158" s="310"/>
      <c r="DN158" s="286"/>
      <c r="DO158" s="305"/>
    </row>
    <row r="159" spans="1:134" s="9" customFormat="1" ht="16.5" customHeight="1" x14ac:dyDescent="0.2">
      <c r="A159" s="126">
        <v>2008</v>
      </c>
      <c r="B159" s="265">
        <f>B155/B151*100</f>
        <v>91.842446229593151</v>
      </c>
      <c r="C159" s="266">
        <f t="shared" ref="C159:BN159" si="249">C155/C151*100</f>
        <v>83.80809595202399</v>
      </c>
      <c r="D159" s="266">
        <f t="shared" si="249"/>
        <v>83.873398643556897</v>
      </c>
      <c r="E159" s="266">
        <f t="shared" si="249"/>
        <v>87.769784172661872</v>
      </c>
      <c r="F159" s="266">
        <f t="shared" si="249"/>
        <v>92.58064516129032</v>
      </c>
      <c r="G159" s="266">
        <f t="shared" si="249"/>
        <v>87.490465293668947</v>
      </c>
      <c r="H159" s="266">
        <f t="shared" si="249"/>
        <v>89.083125222975383</v>
      </c>
      <c r="I159" s="266">
        <f t="shared" si="249"/>
        <v>87.49416705552963</v>
      </c>
      <c r="J159" s="266">
        <f t="shared" si="249"/>
        <v>92.511700468018716</v>
      </c>
      <c r="K159" s="266">
        <f t="shared" si="249"/>
        <v>87.647058823529406</v>
      </c>
      <c r="L159" s="266">
        <f t="shared" si="249"/>
        <v>104.85651214128036</v>
      </c>
      <c r="M159" s="266">
        <f t="shared" si="249"/>
        <v>92.373689227836024</v>
      </c>
      <c r="N159" s="266">
        <f t="shared" si="249"/>
        <v>87.603305785123965</v>
      </c>
      <c r="O159" s="265">
        <f t="shared" si="249"/>
        <v>86.765807210869795</v>
      </c>
      <c r="P159" s="266">
        <f t="shared" si="249"/>
        <v>88.334268087492987</v>
      </c>
      <c r="Q159" s="266">
        <f t="shared" si="249"/>
        <v>77.121001390820581</v>
      </c>
      <c r="R159" s="266">
        <f t="shared" si="249"/>
        <v>88.287153652392945</v>
      </c>
      <c r="S159" s="266">
        <f t="shared" si="249"/>
        <v>90.019569471624266</v>
      </c>
      <c r="T159" s="266">
        <f t="shared" si="249"/>
        <v>78.590425531914903</v>
      </c>
      <c r="U159" s="266">
        <f t="shared" si="249"/>
        <v>93.081081081081081</v>
      </c>
      <c r="V159" s="266">
        <f t="shared" si="249"/>
        <v>85.149313962873279</v>
      </c>
      <c r="W159" s="266">
        <f t="shared" si="249"/>
        <v>93.176972281449892</v>
      </c>
      <c r="X159" s="265">
        <f t="shared" si="249"/>
        <v>89.850043375883004</v>
      </c>
      <c r="Y159" s="266">
        <f t="shared" si="249"/>
        <v>86.936026936026934</v>
      </c>
      <c r="Z159" s="266">
        <f t="shared" si="249"/>
        <v>92.067736185383239</v>
      </c>
      <c r="AA159" s="266">
        <f t="shared" si="249"/>
        <v>88.080438756855571</v>
      </c>
      <c r="AB159" s="266">
        <f t="shared" si="249"/>
        <v>92.46105919003115</v>
      </c>
      <c r="AC159" s="265">
        <f t="shared" si="249"/>
        <v>83.53233830845771</v>
      </c>
      <c r="AD159" s="266">
        <f t="shared" si="249"/>
        <v>88.195038494439686</v>
      </c>
      <c r="AE159" s="266">
        <f t="shared" si="249"/>
        <v>87.700534759358277</v>
      </c>
      <c r="AF159" s="266">
        <f t="shared" si="249"/>
        <v>85.615650172612206</v>
      </c>
      <c r="AG159" s="266">
        <f t="shared" si="249"/>
        <v>77.960020502306506</v>
      </c>
      <c r="AH159" s="266">
        <f t="shared" si="249"/>
        <v>80.798004987531172</v>
      </c>
      <c r="AI159" s="266">
        <f t="shared" si="249"/>
        <v>83.711340206185568</v>
      </c>
      <c r="AJ159" s="265">
        <f t="shared" si="249"/>
        <v>80.36363636363636</v>
      </c>
      <c r="AK159" s="266">
        <f t="shared" si="249"/>
        <v>75.095785440613028</v>
      </c>
      <c r="AL159" s="266">
        <f t="shared" si="249"/>
        <v>85.121107266435985</v>
      </c>
      <c r="AM159" s="265">
        <f t="shared" si="249"/>
        <v>87.704218136278243</v>
      </c>
      <c r="AN159" s="266">
        <f t="shared" si="249"/>
        <v>91.353383458646618</v>
      </c>
      <c r="AO159" s="266">
        <f t="shared" si="249"/>
        <v>89.098360655737707</v>
      </c>
      <c r="AP159" s="266">
        <f t="shared" si="249"/>
        <v>88.088768115942031</v>
      </c>
      <c r="AQ159" s="266">
        <f t="shared" si="249"/>
        <v>89.951573849878926</v>
      </c>
      <c r="AR159" s="266">
        <f t="shared" si="249"/>
        <v>85.311807534029754</v>
      </c>
      <c r="AS159" s="266">
        <f t="shared" si="249"/>
        <v>78.953626634958383</v>
      </c>
      <c r="AT159" s="266">
        <f t="shared" si="249"/>
        <v>92.188193519751437</v>
      </c>
      <c r="AU159" s="266">
        <f t="shared" si="249"/>
        <v>88.780487804878049</v>
      </c>
      <c r="AV159" s="266">
        <f t="shared" si="249"/>
        <v>86.052518295307792</v>
      </c>
      <c r="AW159" s="266">
        <f t="shared" si="249"/>
        <v>86.248236953455574</v>
      </c>
      <c r="AX159" s="265">
        <f t="shared" si="249"/>
        <v>84.647432153564623</v>
      </c>
      <c r="AY159" s="266">
        <f t="shared" si="249"/>
        <v>83.133732534930132</v>
      </c>
      <c r="AZ159" s="266">
        <f t="shared" si="249"/>
        <v>86.029150373266972</v>
      </c>
      <c r="BA159" s="266">
        <f t="shared" si="249"/>
        <v>88.466898954703836</v>
      </c>
      <c r="BB159" s="266">
        <f t="shared" si="249"/>
        <v>84.396407367940327</v>
      </c>
      <c r="BC159" s="266">
        <f t="shared" si="249"/>
        <v>74.420946626384691</v>
      </c>
      <c r="BD159" s="265">
        <f t="shared" si="249"/>
        <v>82.714112995457967</v>
      </c>
      <c r="BE159" s="266">
        <f t="shared" si="249"/>
        <v>89.934403980999775</v>
      </c>
      <c r="BF159" s="266">
        <f t="shared" si="249"/>
        <v>81.442307692307693</v>
      </c>
      <c r="BG159" s="266">
        <f t="shared" si="249"/>
        <v>77.582674860989172</v>
      </c>
      <c r="BH159" s="266">
        <f t="shared" si="249"/>
        <v>81.576106513134221</v>
      </c>
      <c r="BI159" s="266">
        <f t="shared" si="249"/>
        <v>78.741121724222381</v>
      </c>
      <c r="BJ159" s="266">
        <f t="shared" si="249"/>
        <v>83.141025641025649</v>
      </c>
      <c r="BK159" s="266">
        <f t="shared" si="249"/>
        <v>80.373831775700936</v>
      </c>
      <c r="BL159" s="266">
        <f t="shared" si="249"/>
        <v>87.8541289933695</v>
      </c>
      <c r="BM159" s="265">
        <f t="shared" si="249"/>
        <v>87.497168742921858</v>
      </c>
      <c r="BN159" s="266">
        <f t="shared" si="249"/>
        <v>86.359687228496966</v>
      </c>
      <c r="BO159" s="266">
        <f t="shared" ref="BO159:DO159" si="250">BO155/BO151*100</f>
        <v>83.441138421733513</v>
      </c>
      <c r="BP159" s="266">
        <f t="shared" si="250"/>
        <v>89.125799573560769</v>
      </c>
      <c r="BQ159" s="266">
        <f t="shared" si="250"/>
        <v>77.505112474437638</v>
      </c>
      <c r="BR159" s="266">
        <f t="shared" si="250"/>
        <v>90.745233968804158</v>
      </c>
      <c r="BS159" s="265">
        <f t="shared" si="250"/>
        <v>82.079281123812777</v>
      </c>
      <c r="BT159" s="267">
        <f t="shared" si="250"/>
        <v>86.99254349627175</v>
      </c>
      <c r="BU159" s="266">
        <f t="shared" si="250"/>
        <v>83.426097711811991</v>
      </c>
      <c r="BV159" s="266">
        <f t="shared" si="250"/>
        <v>85.286783042394006</v>
      </c>
      <c r="BW159" s="266">
        <f t="shared" si="250"/>
        <v>84.486373165618446</v>
      </c>
      <c r="BX159" s="266">
        <f t="shared" si="250"/>
        <v>85.869565217391312</v>
      </c>
      <c r="BY159" s="266">
        <f t="shared" si="250"/>
        <v>74.18308805188326</v>
      </c>
      <c r="BZ159" s="266">
        <f t="shared" si="250"/>
        <v>86.439114391143917</v>
      </c>
      <c r="CA159" s="266">
        <f t="shared" si="250"/>
        <v>87.605202754399386</v>
      </c>
      <c r="CB159" s="266">
        <f t="shared" si="250"/>
        <v>79.764821166095061</v>
      </c>
      <c r="CC159" s="266">
        <f t="shared" si="250"/>
        <v>83.9332748024583</v>
      </c>
      <c r="CD159" s="266">
        <f t="shared" si="250"/>
        <v>86.886564762670957</v>
      </c>
      <c r="CE159" s="266">
        <f t="shared" si="250"/>
        <v>81.811541271000735</v>
      </c>
      <c r="CF159" s="265">
        <f t="shared" si="250"/>
        <v>85.2275960170697</v>
      </c>
      <c r="CG159" s="266">
        <f t="shared" si="250"/>
        <v>90.833333333333329</v>
      </c>
      <c r="CH159" s="266">
        <f t="shared" si="250"/>
        <v>82.843137254901961</v>
      </c>
      <c r="CI159" s="266">
        <f t="shared" si="250"/>
        <v>79.820627802690581</v>
      </c>
      <c r="CJ159" s="266">
        <f t="shared" si="250"/>
        <v>80.640320160080037</v>
      </c>
      <c r="CK159" s="266">
        <f t="shared" si="250"/>
        <v>84.204588191049268</v>
      </c>
      <c r="CL159" s="266">
        <f t="shared" si="250"/>
        <v>88.864628820960704</v>
      </c>
      <c r="CM159" s="266">
        <f t="shared" si="250"/>
        <v>90.225035161744032</v>
      </c>
      <c r="CN159" s="266">
        <f t="shared" si="250"/>
        <v>84.765625</v>
      </c>
      <c r="CO159" s="266">
        <f t="shared" si="250"/>
        <v>90.551181102362193</v>
      </c>
      <c r="CP159" s="266">
        <f t="shared" si="250"/>
        <v>85.365853658536579</v>
      </c>
      <c r="CQ159" s="266">
        <f t="shared" si="250"/>
        <v>85.952208544532951</v>
      </c>
      <c r="CR159" s="266">
        <f t="shared" si="250"/>
        <v>83.047426841574165</v>
      </c>
      <c r="CS159" s="266">
        <f t="shared" si="250"/>
        <v>84.470246734397676</v>
      </c>
      <c r="CT159" s="265">
        <f t="shared" si="250"/>
        <v>87.765779806300799</v>
      </c>
      <c r="CU159" s="266">
        <f t="shared" si="250"/>
        <v>93.522561863173209</v>
      </c>
      <c r="CV159" s="266">
        <f t="shared" si="250"/>
        <v>87.493845396356477</v>
      </c>
      <c r="CW159" s="266">
        <f t="shared" si="250"/>
        <v>81.527936145952111</v>
      </c>
      <c r="CX159" s="266">
        <f t="shared" si="250"/>
        <v>84.843667196608379</v>
      </c>
      <c r="CY159" s="266">
        <f t="shared" si="250"/>
        <v>84.791666666666671</v>
      </c>
      <c r="CZ159" s="265">
        <f t="shared" si="250"/>
        <v>80.504527813712812</v>
      </c>
      <c r="DA159" s="266">
        <f t="shared" si="250"/>
        <v>87.196467991169982</v>
      </c>
      <c r="DB159" s="266">
        <f t="shared" si="250"/>
        <v>90.936555891238669</v>
      </c>
      <c r="DC159" s="266">
        <f t="shared" si="250"/>
        <v>74.221578566256341</v>
      </c>
      <c r="DD159" s="266">
        <f t="shared" si="250"/>
        <v>77.707609725292073</v>
      </c>
      <c r="DE159" s="266">
        <f t="shared" si="250"/>
        <v>87.306145893164839</v>
      </c>
      <c r="DF159" s="266">
        <f t="shared" si="250"/>
        <v>82.840800762631076</v>
      </c>
      <c r="DG159" s="252">
        <f t="shared" si="250"/>
        <v>85.435445791442291</v>
      </c>
      <c r="DH159" s="252">
        <f t="shared" si="250"/>
        <v>77.620087336244538</v>
      </c>
      <c r="DI159" s="267">
        <f t="shared" si="250"/>
        <v>83.381088825214903</v>
      </c>
      <c r="DJ159" s="266">
        <f t="shared" si="250"/>
        <v>70.857142857142847</v>
      </c>
      <c r="DK159" s="266">
        <f t="shared" si="250"/>
        <v>79.262672811059915</v>
      </c>
      <c r="DL159" s="252">
        <f t="shared" si="250"/>
        <v>73.061760840998687</v>
      </c>
      <c r="DM159" s="266">
        <f t="shared" si="250"/>
        <v>73.315719947159835</v>
      </c>
      <c r="DN159" s="255">
        <f t="shared" si="250"/>
        <v>25</v>
      </c>
      <c r="DO159" s="252">
        <f t="shared" si="250"/>
        <v>85.34828199114439</v>
      </c>
    </row>
    <row r="160" spans="1:134" s="9" customFormat="1" ht="16.5" customHeight="1" x14ac:dyDescent="0.2">
      <c r="A160" s="126">
        <v>2020</v>
      </c>
      <c r="B160" s="265">
        <f>B156/B152*100</f>
        <v>100.29792305073204</v>
      </c>
      <c r="C160" s="266">
        <f t="shared" ref="C160:BN161" si="251">C156/C152*100</f>
        <v>98.346303501945513</v>
      </c>
      <c r="D160" s="266">
        <f t="shared" si="251"/>
        <v>95.112285336856004</v>
      </c>
      <c r="E160" s="266">
        <f t="shared" si="251"/>
        <v>102.41286863270777</v>
      </c>
      <c r="F160" s="266">
        <f t="shared" si="251"/>
        <v>98.98989898989899</v>
      </c>
      <c r="G160" s="266">
        <f t="shared" si="251"/>
        <v>108.27067669172932</v>
      </c>
      <c r="H160" s="266">
        <f t="shared" si="251"/>
        <v>104.09297625063164</v>
      </c>
      <c r="I160" s="266">
        <f t="shared" si="251"/>
        <v>91.984126984126974</v>
      </c>
      <c r="J160" s="266">
        <f t="shared" si="251"/>
        <v>86.966824644549774</v>
      </c>
      <c r="K160" s="266">
        <f t="shared" si="251"/>
        <v>95.703125</v>
      </c>
      <c r="L160" s="266">
        <f t="shared" si="251"/>
        <v>103.54499415660302</v>
      </c>
      <c r="M160" s="266">
        <f t="shared" si="251"/>
        <v>101.13636363636364</v>
      </c>
      <c r="N160" s="266">
        <f t="shared" si="251"/>
        <v>105.17423442449842</v>
      </c>
      <c r="O160" s="265">
        <f t="shared" si="251"/>
        <v>97.3350487042823</v>
      </c>
      <c r="P160" s="266">
        <f t="shared" si="251"/>
        <v>95.790554414784395</v>
      </c>
      <c r="Q160" s="266">
        <f t="shared" si="251"/>
        <v>93.160621761658035</v>
      </c>
      <c r="R160" s="266">
        <f t="shared" si="251"/>
        <v>90.772532188841211</v>
      </c>
      <c r="S160" s="266">
        <f t="shared" si="251"/>
        <v>100.90090090090089</v>
      </c>
      <c r="T160" s="266">
        <f t="shared" si="251"/>
        <v>98.958333333333343</v>
      </c>
      <c r="U160" s="266">
        <f t="shared" si="251"/>
        <v>98.320895522388057</v>
      </c>
      <c r="V160" s="266">
        <f t="shared" si="251"/>
        <v>100.78947368421052</v>
      </c>
      <c r="W160" s="266">
        <f t="shared" si="251"/>
        <v>106.0377358490566</v>
      </c>
      <c r="X160" s="265">
        <f t="shared" si="251"/>
        <v>99.439019322667775</v>
      </c>
      <c r="Y160" s="266">
        <f t="shared" si="251"/>
        <v>104.8888888888889</v>
      </c>
      <c r="Z160" s="266">
        <f t="shared" si="251"/>
        <v>94.9579831932773</v>
      </c>
      <c r="AA160" s="266">
        <f t="shared" si="251"/>
        <v>100.79575596816977</v>
      </c>
      <c r="AB160" s="266">
        <f t="shared" si="251"/>
        <v>98.448905109489047</v>
      </c>
      <c r="AC160" s="265">
        <f t="shared" si="251"/>
        <v>97.158642462509874</v>
      </c>
      <c r="AD160" s="266">
        <f t="shared" si="251"/>
        <v>102.19298245614034</v>
      </c>
      <c r="AE160" s="266">
        <f t="shared" si="251"/>
        <v>94.81397970687712</v>
      </c>
      <c r="AF160" s="266">
        <f t="shared" si="251"/>
        <v>97.011952191235068</v>
      </c>
      <c r="AG160" s="266">
        <f t="shared" si="251"/>
        <v>96.094459582197999</v>
      </c>
      <c r="AH160" s="266">
        <f t="shared" si="251"/>
        <v>95.98603839441536</v>
      </c>
      <c r="AI160" s="266">
        <f t="shared" si="251"/>
        <v>97.5775927327782</v>
      </c>
      <c r="AJ160" s="265">
        <f t="shared" si="251"/>
        <v>93.006993006993014</v>
      </c>
      <c r="AK160" s="266">
        <f t="shared" si="251"/>
        <v>91.949152542372886</v>
      </c>
      <c r="AL160" s="266">
        <f t="shared" si="251"/>
        <v>94.300518134715034</v>
      </c>
      <c r="AM160" s="265">
        <f t="shared" si="251"/>
        <v>100.25154356277154</v>
      </c>
      <c r="AN160" s="266">
        <f t="shared" si="251"/>
        <v>93.240556660039758</v>
      </c>
      <c r="AO160" s="266">
        <f t="shared" si="251"/>
        <v>98.983050847457633</v>
      </c>
      <c r="AP160" s="266">
        <f t="shared" si="251"/>
        <v>94.028520499108737</v>
      </c>
      <c r="AQ160" s="266">
        <f t="shared" si="251"/>
        <v>98.128342245989302</v>
      </c>
      <c r="AR160" s="266">
        <f t="shared" si="251"/>
        <v>99.623493975903614</v>
      </c>
      <c r="AS160" s="266">
        <f t="shared" si="251"/>
        <v>98.125</v>
      </c>
      <c r="AT160" s="266">
        <f t="shared" si="251"/>
        <v>107.52427184466021</v>
      </c>
      <c r="AU160" s="266">
        <f t="shared" si="251"/>
        <v>100.84925690021231</v>
      </c>
      <c r="AV160" s="266">
        <f t="shared" si="251"/>
        <v>104.20962199312716</v>
      </c>
      <c r="AW160" s="266">
        <f t="shared" si="251"/>
        <v>98.994252873563212</v>
      </c>
      <c r="AX160" s="265">
        <f t="shared" si="251"/>
        <v>96.236942840459349</v>
      </c>
      <c r="AY160" s="266">
        <f t="shared" si="251"/>
        <v>95.433789954337897</v>
      </c>
      <c r="AZ160" s="266">
        <f t="shared" si="251"/>
        <v>95.729965418734025</v>
      </c>
      <c r="BA160" s="266">
        <f t="shared" si="251"/>
        <v>96.909090909090907</v>
      </c>
      <c r="BB160" s="266">
        <f t="shared" si="251"/>
        <v>96.598322460391429</v>
      </c>
      <c r="BC160" s="266">
        <f t="shared" si="251"/>
        <v>97.746697746697748</v>
      </c>
      <c r="BD160" s="265">
        <f t="shared" si="251"/>
        <v>94.299210560372714</v>
      </c>
      <c r="BE160" s="266">
        <f t="shared" si="251"/>
        <v>89.38356164383562</v>
      </c>
      <c r="BF160" s="266">
        <f t="shared" si="251"/>
        <v>89.690721649484544</v>
      </c>
      <c r="BG160" s="266">
        <f t="shared" si="251"/>
        <v>93.501048218029354</v>
      </c>
      <c r="BH160" s="266">
        <f t="shared" si="251"/>
        <v>103.43137254901961</v>
      </c>
      <c r="BI160" s="266">
        <f t="shared" si="251"/>
        <v>94.269662921348313</v>
      </c>
      <c r="BJ160" s="266">
        <f t="shared" si="251"/>
        <v>94.466061392131422</v>
      </c>
      <c r="BK160" s="266">
        <f t="shared" si="251"/>
        <v>94.003241491085902</v>
      </c>
      <c r="BL160" s="266">
        <f t="shared" si="251"/>
        <v>97.355163727959692</v>
      </c>
      <c r="BM160" s="265">
        <f t="shared" si="251"/>
        <v>96.476532376013822</v>
      </c>
      <c r="BN160" s="266">
        <f t="shared" si="251"/>
        <v>98.208955223880594</v>
      </c>
      <c r="BO160" s="266">
        <f t="shared" ref="BO160:DO161" si="252">BO156/BO152*100</f>
        <v>95.02353732347008</v>
      </c>
      <c r="BP160" s="266">
        <f t="shared" si="252"/>
        <v>98.875140607424072</v>
      </c>
      <c r="BQ160" s="266">
        <f t="shared" si="252"/>
        <v>96.994991652754592</v>
      </c>
      <c r="BR160" s="266">
        <f t="shared" si="252"/>
        <v>95.66437928883343</v>
      </c>
      <c r="BS160" s="265">
        <f t="shared" si="252"/>
        <v>97.702240789973416</v>
      </c>
      <c r="BT160" s="267">
        <f t="shared" si="252"/>
        <v>100.96308186195826</v>
      </c>
      <c r="BU160" s="266">
        <f t="shared" si="252"/>
        <v>95.175797219950937</v>
      </c>
      <c r="BV160" s="266">
        <f t="shared" si="252"/>
        <v>97.959183673469383</v>
      </c>
      <c r="BW160" s="266">
        <f t="shared" si="252"/>
        <v>95.129870129870127</v>
      </c>
      <c r="BX160" s="266">
        <f t="shared" si="252"/>
        <v>94.855708908406527</v>
      </c>
      <c r="BY160" s="266">
        <f t="shared" si="252"/>
        <v>96.806464024624859</v>
      </c>
      <c r="BZ160" s="266">
        <f t="shared" si="252"/>
        <v>90.690690690690687</v>
      </c>
      <c r="CA160" s="266">
        <f t="shared" si="252"/>
        <v>96.66254635352287</v>
      </c>
      <c r="CB160" s="266">
        <f t="shared" si="252"/>
        <v>102.8971028971029</v>
      </c>
      <c r="CC160" s="266">
        <f t="shared" si="252"/>
        <v>96.615384615384613</v>
      </c>
      <c r="CD160" s="266">
        <f t="shared" si="252"/>
        <v>108.19672131147541</v>
      </c>
      <c r="CE160" s="266">
        <f t="shared" si="252"/>
        <v>97.218155197657396</v>
      </c>
      <c r="CF160" s="265">
        <f t="shared" si="252"/>
        <v>97.253954305799653</v>
      </c>
      <c r="CG160" s="266">
        <f t="shared" si="252"/>
        <v>101.19047619047619</v>
      </c>
      <c r="CH160" s="266">
        <f t="shared" si="252"/>
        <v>98.059701492537314</v>
      </c>
      <c r="CI160" s="266">
        <f t="shared" si="252"/>
        <v>98.644067796610173</v>
      </c>
      <c r="CJ160" s="266">
        <f t="shared" si="252"/>
        <v>96.199095022624434</v>
      </c>
      <c r="CK160" s="266">
        <f t="shared" si="252"/>
        <v>96.745406824146983</v>
      </c>
      <c r="CL160" s="266">
        <f t="shared" si="252"/>
        <v>94.6875</v>
      </c>
      <c r="CM160" s="266">
        <f t="shared" si="252"/>
        <v>100</v>
      </c>
      <c r="CN160" s="266">
        <f t="shared" si="252"/>
        <v>91.245791245791239</v>
      </c>
      <c r="CO160" s="266">
        <f t="shared" si="252"/>
        <v>108.57142857142857</v>
      </c>
      <c r="CP160" s="266">
        <f t="shared" si="252"/>
        <v>94.694960212201593</v>
      </c>
      <c r="CQ160" s="266">
        <f t="shared" si="252"/>
        <v>98.067632850241552</v>
      </c>
      <c r="CR160" s="266">
        <f t="shared" si="252"/>
        <v>98.65771812080537</v>
      </c>
      <c r="CS160" s="266">
        <f t="shared" si="252"/>
        <v>87.948717948717942</v>
      </c>
      <c r="CT160" s="265">
        <f t="shared" si="252"/>
        <v>91.823308270676691</v>
      </c>
      <c r="CU160" s="266">
        <f t="shared" si="252"/>
        <v>92.477876106194685</v>
      </c>
      <c r="CV160" s="266">
        <f t="shared" si="252"/>
        <v>93.760984182776795</v>
      </c>
      <c r="CW160" s="266">
        <f t="shared" si="252"/>
        <v>91.417165668662676</v>
      </c>
      <c r="CX160" s="266">
        <f t="shared" si="252"/>
        <v>92.328278322925968</v>
      </c>
      <c r="CY160" s="266">
        <f t="shared" si="252"/>
        <v>88.139059304703466</v>
      </c>
      <c r="CZ160" s="265">
        <f t="shared" si="252"/>
        <v>90.826590859392084</v>
      </c>
      <c r="DA160" s="266">
        <f t="shared" si="252"/>
        <v>87.41721854304636</v>
      </c>
      <c r="DB160" s="266">
        <f t="shared" si="252"/>
        <v>91.949152542372886</v>
      </c>
      <c r="DC160" s="266">
        <f t="shared" si="252"/>
        <v>91.976225854383358</v>
      </c>
      <c r="DD160" s="266">
        <f t="shared" si="252"/>
        <v>88.91396332863188</v>
      </c>
      <c r="DE160" s="266">
        <f t="shared" si="252"/>
        <v>91.498356035697512</v>
      </c>
      <c r="DF160" s="266">
        <f t="shared" si="252"/>
        <v>94.972677595628426</v>
      </c>
      <c r="DG160" s="252">
        <f t="shared" si="252"/>
        <v>96.522738768565773</v>
      </c>
      <c r="DH160" s="252">
        <f t="shared" si="252"/>
        <v>98.768472906403943</v>
      </c>
      <c r="DI160" s="267">
        <f t="shared" si="252"/>
        <v>97.538461538461547</v>
      </c>
      <c r="DJ160" s="266">
        <f t="shared" si="252"/>
        <v>85.59556786703601</v>
      </c>
      <c r="DK160" s="266">
        <f t="shared" si="252"/>
        <v>139.68253968253967</v>
      </c>
      <c r="DL160" s="252">
        <f t="shared" si="252"/>
        <v>86.535008976660677</v>
      </c>
      <c r="DM160" s="266">
        <f t="shared" si="252"/>
        <v>86.7513611615245</v>
      </c>
      <c r="DN160" s="255" t="s">
        <v>607</v>
      </c>
      <c r="DO160" s="252">
        <f t="shared" si="252"/>
        <v>96.438673064584634</v>
      </c>
    </row>
    <row r="161" spans="1:136" s="9" customFormat="1" ht="16.5" customHeight="1" x14ac:dyDescent="0.2">
      <c r="A161" s="127">
        <v>2021</v>
      </c>
      <c r="B161" s="268">
        <f>B157/B153*100</f>
        <v>93.048128342245988</v>
      </c>
      <c r="C161" s="269">
        <f t="shared" si="251"/>
        <v>89.938217122683142</v>
      </c>
      <c r="D161" s="269">
        <f t="shared" si="251"/>
        <v>96.217494089834503</v>
      </c>
      <c r="E161" s="269">
        <f t="shared" si="251"/>
        <v>90.570719602977661</v>
      </c>
      <c r="F161" s="269">
        <f t="shared" si="251"/>
        <v>88.461538461538453</v>
      </c>
      <c r="G161" s="269">
        <f t="shared" si="251"/>
        <v>86.885245901639337</v>
      </c>
      <c r="H161" s="269">
        <f t="shared" si="251"/>
        <v>98.201263976665047</v>
      </c>
      <c r="I161" s="269">
        <f t="shared" si="251"/>
        <v>97.2027972027972</v>
      </c>
      <c r="J161" s="269">
        <f t="shared" si="251"/>
        <v>93.540669856459331</v>
      </c>
      <c r="K161" s="269">
        <f t="shared" si="251"/>
        <v>95.27938342967245</v>
      </c>
      <c r="L161" s="269">
        <f t="shared" si="251"/>
        <v>88.179496534111635</v>
      </c>
      <c r="M161" s="269">
        <f t="shared" si="251"/>
        <v>93.055555555555557</v>
      </c>
      <c r="N161" s="269">
        <f t="shared" si="251"/>
        <v>94.874184529356938</v>
      </c>
      <c r="O161" s="268">
        <f t="shared" si="251"/>
        <v>93.070944269885885</v>
      </c>
      <c r="P161" s="269">
        <f t="shared" si="251"/>
        <v>93.596986817325799</v>
      </c>
      <c r="Q161" s="269">
        <f t="shared" si="251"/>
        <v>94.079555966697498</v>
      </c>
      <c r="R161" s="269">
        <f t="shared" si="251"/>
        <v>91.351351351351354</v>
      </c>
      <c r="S161" s="269">
        <f t="shared" si="251"/>
        <v>92.753623188405797</v>
      </c>
      <c r="T161" s="269">
        <f t="shared" si="251"/>
        <v>87.353629976580791</v>
      </c>
      <c r="U161" s="269">
        <f t="shared" si="251"/>
        <v>93.148308759757157</v>
      </c>
      <c r="V161" s="269">
        <f t="shared" si="251"/>
        <v>93.592677345537751</v>
      </c>
      <c r="W161" s="269">
        <f t="shared" si="251"/>
        <v>97.084548104956269</v>
      </c>
      <c r="X161" s="268">
        <f t="shared" si="251"/>
        <v>96.479738027015955</v>
      </c>
      <c r="Y161" s="269">
        <f t="shared" si="251"/>
        <v>96.828752642706135</v>
      </c>
      <c r="Z161" s="269">
        <f t="shared" si="251"/>
        <v>95.710881652104845</v>
      </c>
      <c r="AA161" s="269">
        <f t="shared" si="251"/>
        <v>97.529339098208766</v>
      </c>
      <c r="AB161" s="269">
        <f t="shared" si="251"/>
        <v>95.480225988700568</v>
      </c>
      <c r="AC161" s="268">
        <f t="shared" si="251"/>
        <v>94.2433339219495</v>
      </c>
      <c r="AD161" s="269">
        <f t="shared" si="251"/>
        <v>93.391521197007478</v>
      </c>
      <c r="AE161" s="269">
        <f t="shared" si="251"/>
        <v>93.586269196025299</v>
      </c>
      <c r="AF161" s="269">
        <f t="shared" si="251"/>
        <v>91.376451077943614</v>
      </c>
      <c r="AG161" s="269">
        <f t="shared" si="251"/>
        <v>95.782073813708251</v>
      </c>
      <c r="AH161" s="269">
        <f t="shared" si="251"/>
        <v>94.214876033057848</v>
      </c>
      <c r="AI161" s="269">
        <f t="shared" si="251"/>
        <v>95.241477272727266</v>
      </c>
      <c r="AJ161" s="268">
        <f t="shared" si="251"/>
        <v>95.480225988700568</v>
      </c>
      <c r="AK161" s="269">
        <f t="shared" si="251"/>
        <v>96.296296296296291</v>
      </c>
      <c r="AL161" s="269">
        <f t="shared" si="251"/>
        <v>94.636015325670499</v>
      </c>
      <c r="AM161" s="268">
        <f t="shared" si="251"/>
        <v>95.178608300640093</v>
      </c>
      <c r="AN161" s="269">
        <f t="shared" si="251"/>
        <v>97.031539888682744</v>
      </c>
      <c r="AO161" s="269">
        <f t="shared" si="251"/>
        <v>93.442622950819683</v>
      </c>
      <c r="AP161" s="269">
        <f t="shared" si="251"/>
        <v>95.330739299610897</v>
      </c>
      <c r="AQ161" s="269">
        <f t="shared" si="251"/>
        <v>94.417475728155338</v>
      </c>
      <c r="AR161" s="269">
        <f t="shared" si="251"/>
        <v>93.740902474526933</v>
      </c>
      <c r="AS161" s="269">
        <f t="shared" si="251"/>
        <v>95.454545454545453</v>
      </c>
      <c r="AT161" s="269">
        <f t="shared" si="251"/>
        <v>94.934976043805605</v>
      </c>
      <c r="AU161" s="269">
        <f t="shared" si="251"/>
        <v>97.667638483965007</v>
      </c>
      <c r="AV161" s="269">
        <f t="shared" si="251"/>
        <v>96.108663729809109</v>
      </c>
      <c r="AW161" s="269">
        <f t="shared" si="251"/>
        <v>92.571428571428569</v>
      </c>
      <c r="AX161" s="268">
        <f t="shared" si="251"/>
        <v>93.592571096923976</v>
      </c>
      <c r="AY161" s="269">
        <f t="shared" si="251"/>
        <v>91.455347298787217</v>
      </c>
      <c r="AZ161" s="269">
        <f t="shared" si="251"/>
        <v>93.536017529443995</v>
      </c>
      <c r="BA161" s="269">
        <f t="shared" si="251"/>
        <v>90.537513997760357</v>
      </c>
      <c r="BB161" s="269">
        <f t="shared" si="251"/>
        <v>95.866914651787567</v>
      </c>
      <c r="BC161" s="269">
        <f t="shared" si="251"/>
        <v>92.746809939556755</v>
      </c>
      <c r="BD161" s="268">
        <f t="shared" si="251"/>
        <v>91.701222173723266</v>
      </c>
      <c r="BE161" s="269">
        <f t="shared" si="251"/>
        <v>94.255074684029111</v>
      </c>
      <c r="BF161" s="269">
        <f t="shared" si="251"/>
        <v>93.001618122977348</v>
      </c>
      <c r="BG161" s="269">
        <f t="shared" si="251"/>
        <v>88.982653539615569</v>
      </c>
      <c r="BH161" s="269">
        <f t="shared" si="251"/>
        <v>93.224932249322492</v>
      </c>
      <c r="BI161" s="269">
        <f t="shared" si="251"/>
        <v>89.394673123486683</v>
      </c>
      <c r="BJ161" s="269">
        <f t="shared" si="251"/>
        <v>91.010830324909747</v>
      </c>
      <c r="BK161" s="269">
        <f t="shared" si="251"/>
        <v>91.079597438243368</v>
      </c>
      <c r="BL161" s="269">
        <f t="shared" si="251"/>
        <v>92.008524240809805</v>
      </c>
      <c r="BM161" s="268">
        <f t="shared" si="251"/>
        <v>95.311558394600453</v>
      </c>
      <c r="BN161" s="269">
        <f t="shared" si="251"/>
        <v>93.795093795093791</v>
      </c>
      <c r="BO161" s="269">
        <f t="shared" si="252"/>
        <v>97.588908981314049</v>
      </c>
      <c r="BP161" s="269">
        <f t="shared" si="252"/>
        <v>95.131845841784994</v>
      </c>
      <c r="BQ161" s="269">
        <f t="shared" si="252"/>
        <v>97.21792890262752</v>
      </c>
      <c r="BR161" s="269">
        <f t="shared" si="252"/>
        <v>94.556507322464768</v>
      </c>
      <c r="BS161" s="268">
        <f t="shared" si="252"/>
        <v>94.778943746774473</v>
      </c>
      <c r="BT161" s="270">
        <f t="shared" si="252"/>
        <v>97.350069735006969</v>
      </c>
      <c r="BU161" s="269">
        <f t="shared" si="252"/>
        <v>96.458176337603618</v>
      </c>
      <c r="BV161" s="269">
        <f t="shared" si="252"/>
        <v>91.404612159329133</v>
      </c>
      <c r="BW161" s="269">
        <f t="shared" si="252"/>
        <v>92.048929663608561</v>
      </c>
      <c r="BX161" s="269">
        <f t="shared" si="252"/>
        <v>90.303738317757009</v>
      </c>
      <c r="BY161" s="269">
        <f t="shared" si="252"/>
        <v>93.508240834174245</v>
      </c>
      <c r="BZ161" s="269">
        <f t="shared" si="252"/>
        <v>95.060080106809082</v>
      </c>
      <c r="CA161" s="269">
        <f t="shared" si="252"/>
        <v>98.757763975155271</v>
      </c>
      <c r="CB161" s="269">
        <f t="shared" si="252"/>
        <v>91.046099290780148</v>
      </c>
      <c r="CC161" s="269">
        <f t="shared" si="252"/>
        <v>102.15924426450742</v>
      </c>
      <c r="CD161" s="269">
        <f t="shared" si="252"/>
        <v>94.173602853745535</v>
      </c>
      <c r="CE161" s="269">
        <f t="shared" si="252"/>
        <v>97.518248175182492</v>
      </c>
      <c r="CF161" s="268">
        <f t="shared" si="252"/>
        <v>92.168850072780202</v>
      </c>
      <c r="CG161" s="269">
        <f t="shared" si="252"/>
        <v>92.281879194630861</v>
      </c>
      <c r="CH161" s="269">
        <f t="shared" si="252"/>
        <v>92.121212121212125</v>
      </c>
      <c r="CI161" s="269">
        <f t="shared" si="252"/>
        <v>90.804597701149419</v>
      </c>
      <c r="CJ161" s="269">
        <f t="shared" si="252"/>
        <v>91.864139020537124</v>
      </c>
      <c r="CK161" s="269">
        <f t="shared" si="252"/>
        <v>92.262443438914033</v>
      </c>
      <c r="CL161" s="269">
        <f t="shared" si="252"/>
        <v>91.07692307692308</v>
      </c>
      <c r="CM161" s="269">
        <f t="shared" si="252"/>
        <v>90.851581508515807</v>
      </c>
      <c r="CN161" s="269">
        <f t="shared" si="252"/>
        <v>96.099290780141843</v>
      </c>
      <c r="CO161" s="269">
        <f t="shared" si="252"/>
        <v>96.25</v>
      </c>
      <c r="CP161" s="269">
        <f t="shared" si="252"/>
        <v>90.594059405940598</v>
      </c>
      <c r="CQ161" s="269">
        <f t="shared" si="252"/>
        <v>94.085532302092815</v>
      </c>
      <c r="CR161" s="269">
        <f t="shared" si="252"/>
        <v>91.520467836257311</v>
      </c>
      <c r="CS161" s="269">
        <f t="shared" si="252"/>
        <v>95.104895104895107</v>
      </c>
      <c r="CT161" s="268">
        <f t="shared" si="252"/>
        <v>88.522012578616355</v>
      </c>
      <c r="CU161" s="269">
        <f t="shared" si="252"/>
        <v>87.603795966785299</v>
      </c>
      <c r="CV161" s="269">
        <f t="shared" si="252"/>
        <v>89.134275618374559</v>
      </c>
      <c r="CW161" s="269">
        <f t="shared" si="252"/>
        <v>91.533546325878589</v>
      </c>
      <c r="CX161" s="269">
        <f t="shared" si="252"/>
        <v>90.383111806098512</v>
      </c>
      <c r="CY161" s="269">
        <f t="shared" si="252"/>
        <v>85.114885114885112</v>
      </c>
      <c r="CZ161" s="268">
        <f t="shared" si="252"/>
        <v>90.862381624017729</v>
      </c>
      <c r="DA161" s="269">
        <f t="shared" si="252"/>
        <v>87.741935483870975</v>
      </c>
      <c r="DB161" s="269">
        <f t="shared" si="252"/>
        <v>100</v>
      </c>
      <c r="DC161" s="269">
        <f t="shared" si="252"/>
        <v>87.325174825174827</v>
      </c>
      <c r="DD161" s="269">
        <f t="shared" si="252"/>
        <v>93.56814701378255</v>
      </c>
      <c r="DE161" s="269">
        <f t="shared" si="252"/>
        <v>89.160373167481126</v>
      </c>
      <c r="DF161" s="269">
        <f t="shared" si="252"/>
        <v>91.317991631799174</v>
      </c>
      <c r="DG161" s="271">
        <f t="shared" si="252"/>
        <v>93.151738106063746</v>
      </c>
      <c r="DH161" s="271">
        <f t="shared" si="252"/>
        <v>94.347379239465567</v>
      </c>
      <c r="DI161" s="270">
        <f t="shared" si="252"/>
        <v>93.139841688654357</v>
      </c>
      <c r="DJ161" s="269">
        <f t="shared" si="252"/>
        <v>98.691099476439788</v>
      </c>
      <c r="DK161" s="269">
        <f t="shared" si="252"/>
        <v>88.679245283018872</v>
      </c>
      <c r="DL161" s="271">
        <f t="shared" si="252"/>
        <v>93.892508143322473</v>
      </c>
      <c r="DM161" s="269">
        <f t="shared" si="252"/>
        <v>94.019933554817285</v>
      </c>
      <c r="DN161" s="295">
        <f t="shared" si="252"/>
        <v>87.5</v>
      </c>
      <c r="DO161" s="271">
        <f t="shared" si="252"/>
        <v>93.168569248006762</v>
      </c>
    </row>
    <row r="162" spans="1:136" s="29" customFormat="1" ht="16.5" customHeight="1" x14ac:dyDescent="0.2">
      <c r="A162" s="41"/>
    </row>
    <row r="163" spans="1:136" s="9" customFormat="1" ht="16.5" customHeight="1" x14ac:dyDescent="0.2">
      <c r="A163" s="26" t="s">
        <v>150</v>
      </c>
    </row>
    <row r="164" spans="1:136" s="9" customFormat="1" ht="16.5" customHeight="1" x14ac:dyDescent="0.2">
      <c r="A164" s="7" t="s">
        <v>166</v>
      </c>
      <c r="B164" s="390"/>
      <c r="C164" s="390"/>
    </row>
    <row r="165" spans="1:136" s="9" customFormat="1" ht="37.5" customHeight="1" x14ac:dyDescent="0.2">
      <c r="A165" s="165" t="s">
        <v>375</v>
      </c>
      <c r="C165" s="29"/>
    </row>
    <row r="166" spans="1:136" s="442" customFormat="1" ht="32.25" customHeight="1" x14ac:dyDescent="0.15">
      <c r="A166" s="437"/>
      <c r="B166" s="438" t="s">
        <v>489</v>
      </c>
      <c r="C166" s="439" t="s">
        <v>490</v>
      </c>
      <c r="D166" s="439" t="s">
        <v>491</v>
      </c>
      <c r="E166" s="439" t="s">
        <v>492</v>
      </c>
      <c r="F166" s="439" t="s">
        <v>493</v>
      </c>
      <c r="G166" s="439" t="s">
        <v>494</v>
      </c>
      <c r="H166" s="439" t="s">
        <v>495</v>
      </c>
      <c r="I166" s="439" t="s">
        <v>496</v>
      </c>
      <c r="J166" s="439" t="s">
        <v>497</v>
      </c>
      <c r="K166" s="439" t="s">
        <v>498</v>
      </c>
      <c r="L166" s="439" t="s">
        <v>499</v>
      </c>
      <c r="M166" s="439" t="s">
        <v>500</v>
      </c>
      <c r="N166" s="439" t="s">
        <v>501</v>
      </c>
      <c r="O166" s="438" t="s">
        <v>502</v>
      </c>
      <c r="P166" s="439" t="s">
        <v>503</v>
      </c>
      <c r="Q166" s="439" t="s">
        <v>504</v>
      </c>
      <c r="R166" s="439" t="s">
        <v>505</v>
      </c>
      <c r="S166" s="439" t="s">
        <v>506</v>
      </c>
      <c r="T166" s="439" t="s">
        <v>507</v>
      </c>
      <c r="U166" s="439" t="s">
        <v>508</v>
      </c>
      <c r="V166" s="439" t="s">
        <v>509</v>
      </c>
      <c r="W166" s="439" t="s">
        <v>510</v>
      </c>
      <c r="X166" s="438" t="s">
        <v>511</v>
      </c>
      <c r="Y166" s="439" t="s">
        <v>512</v>
      </c>
      <c r="Z166" s="439" t="s">
        <v>513</v>
      </c>
      <c r="AA166" s="439" t="s">
        <v>514</v>
      </c>
      <c r="AB166" s="439" t="s">
        <v>515</v>
      </c>
      <c r="AC166" s="438" t="s">
        <v>516</v>
      </c>
      <c r="AD166" s="439" t="s">
        <v>517</v>
      </c>
      <c r="AE166" s="439" t="s">
        <v>518</v>
      </c>
      <c r="AF166" s="439" t="s">
        <v>519</v>
      </c>
      <c r="AG166" s="439" t="s">
        <v>520</v>
      </c>
      <c r="AH166" s="439" t="s">
        <v>521</v>
      </c>
      <c r="AI166" s="439" t="s">
        <v>522</v>
      </c>
      <c r="AJ166" s="438" t="s">
        <v>523</v>
      </c>
      <c r="AK166" s="439" t="s">
        <v>524</v>
      </c>
      <c r="AL166" s="439" t="s">
        <v>525</v>
      </c>
      <c r="AM166" s="438" t="s">
        <v>526</v>
      </c>
      <c r="AN166" s="439" t="s">
        <v>527</v>
      </c>
      <c r="AO166" s="439" t="s">
        <v>528</v>
      </c>
      <c r="AP166" s="439" t="s">
        <v>529</v>
      </c>
      <c r="AQ166" s="439" t="s">
        <v>530</v>
      </c>
      <c r="AR166" s="439" t="s">
        <v>531</v>
      </c>
      <c r="AS166" s="439" t="s">
        <v>532</v>
      </c>
      <c r="AT166" s="439" t="s">
        <v>533</v>
      </c>
      <c r="AU166" s="439" t="s">
        <v>534</v>
      </c>
      <c r="AV166" s="439" t="s">
        <v>535</v>
      </c>
      <c r="AW166" s="439" t="s">
        <v>536</v>
      </c>
      <c r="AX166" s="438" t="s">
        <v>537</v>
      </c>
      <c r="AY166" s="439" t="s">
        <v>538</v>
      </c>
      <c r="AZ166" s="439" t="s">
        <v>539</v>
      </c>
      <c r="BA166" s="439" t="s">
        <v>540</v>
      </c>
      <c r="BB166" s="439" t="s">
        <v>541</v>
      </c>
      <c r="BC166" s="439" t="s">
        <v>542</v>
      </c>
      <c r="BD166" s="440" t="s">
        <v>543</v>
      </c>
      <c r="BE166" s="439" t="s">
        <v>544</v>
      </c>
      <c r="BF166" s="439" t="s">
        <v>545</v>
      </c>
      <c r="BG166" s="439" t="s">
        <v>546</v>
      </c>
      <c r="BH166" s="439" t="s">
        <v>547</v>
      </c>
      <c r="BI166" s="439" t="s">
        <v>548</v>
      </c>
      <c r="BJ166" s="439" t="s">
        <v>549</v>
      </c>
      <c r="BK166" s="439" t="s">
        <v>550</v>
      </c>
      <c r="BL166" s="439" t="s">
        <v>551</v>
      </c>
      <c r="BM166" s="438" t="s">
        <v>552</v>
      </c>
      <c r="BN166" s="439" t="s">
        <v>553</v>
      </c>
      <c r="BO166" s="439" t="s">
        <v>554</v>
      </c>
      <c r="BP166" s="439" t="s">
        <v>555</v>
      </c>
      <c r="BQ166" s="439" t="s">
        <v>556</v>
      </c>
      <c r="BR166" s="439" t="s">
        <v>557</v>
      </c>
      <c r="BS166" s="438" t="s">
        <v>558</v>
      </c>
      <c r="BT166" s="439" t="s">
        <v>559</v>
      </c>
      <c r="BU166" s="439" t="s">
        <v>560</v>
      </c>
      <c r="BV166" s="439" t="s">
        <v>561</v>
      </c>
      <c r="BW166" s="439" t="s">
        <v>562</v>
      </c>
      <c r="BX166" s="439" t="s">
        <v>563</v>
      </c>
      <c r="BY166" s="439" t="s">
        <v>564</v>
      </c>
      <c r="BZ166" s="439" t="s">
        <v>565</v>
      </c>
      <c r="CA166" s="439" t="s">
        <v>566</v>
      </c>
      <c r="CB166" s="439" t="s">
        <v>567</v>
      </c>
      <c r="CC166" s="439" t="s">
        <v>568</v>
      </c>
      <c r="CD166" s="439" t="s">
        <v>569</v>
      </c>
      <c r="CE166" s="439" t="s">
        <v>570</v>
      </c>
      <c r="CF166" s="438" t="s">
        <v>571</v>
      </c>
      <c r="CG166" s="439" t="s">
        <v>572</v>
      </c>
      <c r="CH166" s="439" t="s">
        <v>573</v>
      </c>
      <c r="CI166" s="439" t="s">
        <v>574</v>
      </c>
      <c r="CJ166" s="439" t="s">
        <v>575</v>
      </c>
      <c r="CK166" s="439" t="s">
        <v>576</v>
      </c>
      <c r="CL166" s="439" t="s">
        <v>577</v>
      </c>
      <c r="CM166" s="439" t="s">
        <v>578</v>
      </c>
      <c r="CN166" s="439" t="s">
        <v>579</v>
      </c>
      <c r="CO166" s="439" t="s">
        <v>580</v>
      </c>
      <c r="CP166" s="439" t="s">
        <v>581</v>
      </c>
      <c r="CQ166" s="439" t="s">
        <v>582</v>
      </c>
      <c r="CR166" s="439" t="s">
        <v>583</v>
      </c>
      <c r="CS166" s="439" t="s">
        <v>584</v>
      </c>
      <c r="CT166" s="438" t="s">
        <v>585</v>
      </c>
      <c r="CU166" s="439" t="s">
        <v>586</v>
      </c>
      <c r="CV166" s="439" t="s">
        <v>587</v>
      </c>
      <c r="CW166" s="439" t="s">
        <v>588</v>
      </c>
      <c r="CX166" s="439" t="s">
        <v>589</v>
      </c>
      <c r="CY166" s="439" t="s">
        <v>590</v>
      </c>
      <c r="CZ166" s="438" t="s">
        <v>591</v>
      </c>
      <c r="DA166" s="439" t="s">
        <v>592</v>
      </c>
      <c r="DB166" s="439" t="s">
        <v>593</v>
      </c>
      <c r="DC166" s="439" t="s">
        <v>594</v>
      </c>
      <c r="DD166" s="439" t="s">
        <v>595</v>
      </c>
      <c r="DE166" s="439" t="s">
        <v>596</v>
      </c>
      <c r="DF166" s="439" t="s">
        <v>597</v>
      </c>
      <c r="DG166" s="438" t="s">
        <v>598</v>
      </c>
      <c r="DH166" s="438" t="s">
        <v>599</v>
      </c>
      <c r="DI166" s="439" t="s">
        <v>600</v>
      </c>
      <c r="DJ166" s="439" t="s">
        <v>601</v>
      </c>
      <c r="DK166" s="439" t="s">
        <v>602</v>
      </c>
      <c r="DL166" s="438" t="s">
        <v>603</v>
      </c>
      <c r="DM166" s="439" t="s">
        <v>604</v>
      </c>
      <c r="DN166" s="441" t="s">
        <v>605</v>
      </c>
      <c r="DO166" s="438" t="s">
        <v>606</v>
      </c>
    </row>
    <row r="167" spans="1:136" s="22" customFormat="1" ht="16.5" customHeight="1" x14ac:dyDescent="0.15">
      <c r="A167" s="64" t="s">
        <v>704</v>
      </c>
      <c r="B167" s="240"/>
      <c r="C167" s="241"/>
      <c r="D167" s="241"/>
      <c r="E167" s="241"/>
      <c r="F167" s="241"/>
      <c r="G167" s="241"/>
      <c r="H167" s="241"/>
      <c r="I167" s="241"/>
      <c r="J167" s="241"/>
      <c r="K167" s="241"/>
      <c r="L167" s="241"/>
      <c r="M167" s="241"/>
      <c r="N167" s="241"/>
      <c r="O167" s="240"/>
      <c r="P167" s="241"/>
      <c r="Q167" s="241"/>
      <c r="R167" s="241"/>
      <c r="S167" s="241"/>
      <c r="T167" s="241"/>
      <c r="U167" s="241"/>
      <c r="V167" s="241"/>
      <c r="W167" s="241"/>
      <c r="X167" s="240"/>
      <c r="Y167" s="241"/>
      <c r="Z167" s="241"/>
      <c r="AA167" s="241"/>
      <c r="AB167" s="241"/>
      <c r="AC167" s="240"/>
      <c r="AD167" s="241"/>
      <c r="AE167" s="241"/>
      <c r="AF167" s="241"/>
      <c r="AG167" s="241"/>
      <c r="AH167" s="241"/>
      <c r="AI167" s="241"/>
      <c r="AJ167" s="240"/>
      <c r="AK167" s="241"/>
      <c r="AL167" s="241"/>
      <c r="AM167" s="240"/>
      <c r="AN167" s="241"/>
      <c r="AO167" s="241"/>
      <c r="AP167" s="241"/>
      <c r="AQ167" s="241"/>
      <c r="AR167" s="241"/>
      <c r="AS167" s="241"/>
      <c r="AT167" s="241"/>
      <c r="AU167" s="241"/>
      <c r="AV167" s="241"/>
      <c r="AW167" s="241"/>
      <c r="AX167" s="240"/>
      <c r="AY167" s="241"/>
      <c r="AZ167" s="241"/>
      <c r="BA167" s="241"/>
      <c r="BB167" s="241"/>
      <c r="BC167" s="241"/>
      <c r="BD167" s="240"/>
      <c r="BE167" s="241"/>
      <c r="BF167" s="241"/>
      <c r="BG167" s="241"/>
      <c r="BH167" s="241"/>
      <c r="BI167" s="241"/>
      <c r="BJ167" s="241"/>
      <c r="BK167" s="241"/>
      <c r="BL167" s="241"/>
      <c r="BM167" s="240"/>
      <c r="BN167" s="241"/>
      <c r="BO167" s="241"/>
      <c r="BP167" s="241"/>
      <c r="BQ167" s="241"/>
      <c r="BR167" s="241"/>
      <c r="BS167" s="240"/>
      <c r="BT167" s="242"/>
      <c r="BU167" s="241"/>
      <c r="BV167" s="241"/>
      <c r="BW167" s="241"/>
      <c r="BX167" s="241"/>
      <c r="BY167" s="241"/>
      <c r="BZ167" s="241"/>
      <c r="CA167" s="241"/>
      <c r="CB167" s="241"/>
      <c r="CC167" s="241"/>
      <c r="CD167" s="241"/>
      <c r="CE167" s="241"/>
      <c r="CF167" s="240"/>
      <c r="CG167" s="241"/>
      <c r="CH167" s="241"/>
      <c r="CI167" s="241"/>
      <c r="CJ167" s="241"/>
      <c r="CK167" s="241"/>
      <c r="CL167" s="241"/>
      <c r="CM167" s="241"/>
      <c r="CN167" s="241"/>
      <c r="CO167" s="241"/>
      <c r="CP167" s="241"/>
      <c r="CQ167" s="241"/>
      <c r="CR167" s="241"/>
      <c r="CS167" s="241"/>
      <c r="CT167" s="240"/>
      <c r="CU167" s="241"/>
      <c r="CV167" s="241"/>
      <c r="CW167" s="241"/>
      <c r="CX167" s="241"/>
      <c r="CY167" s="241"/>
      <c r="CZ167" s="240"/>
      <c r="DA167" s="241"/>
      <c r="DB167" s="241"/>
      <c r="DC167" s="241"/>
      <c r="DD167" s="241"/>
      <c r="DE167" s="241"/>
      <c r="DF167" s="241"/>
      <c r="DG167" s="240"/>
      <c r="DH167" s="240"/>
      <c r="DI167" s="241"/>
      <c r="DJ167" s="241"/>
      <c r="DK167" s="241"/>
      <c r="DL167" s="243"/>
      <c r="DM167" s="241"/>
      <c r="DN167" s="244"/>
      <c r="DO167" s="240"/>
      <c r="DP167" s="4"/>
      <c r="DQ167" s="4"/>
      <c r="DR167" s="4"/>
      <c r="DS167" s="4"/>
      <c r="DT167" s="4"/>
      <c r="DU167" s="4"/>
      <c r="DV167" s="4"/>
      <c r="DW167" s="4"/>
      <c r="DX167" s="4"/>
      <c r="DY167" s="4"/>
      <c r="DZ167" s="4"/>
      <c r="EA167" s="4"/>
      <c r="EB167" s="4"/>
      <c r="EC167" s="109"/>
    </row>
    <row r="168" spans="1:136" s="21" customFormat="1" ht="16.5" customHeight="1" x14ac:dyDescent="0.15">
      <c r="A168" s="48" t="s">
        <v>299</v>
      </c>
      <c r="B168" s="305">
        <f t="shared" ref="B168:B170" si="253">SUM(C168:N168)</f>
        <v>606720</v>
      </c>
      <c r="C168" s="306">
        <v>43980</v>
      </c>
      <c r="D168" s="306">
        <v>25880</v>
      </c>
      <c r="E168" s="306">
        <v>29580</v>
      </c>
      <c r="F168" s="306">
        <v>6950</v>
      </c>
      <c r="G168" s="306">
        <v>48010</v>
      </c>
      <c r="H168" s="306">
        <v>88920</v>
      </c>
      <c r="I168" s="306">
        <v>59210</v>
      </c>
      <c r="J168" s="306">
        <v>15650</v>
      </c>
      <c r="K168" s="306">
        <v>49100</v>
      </c>
      <c r="L168" s="306">
        <v>147910</v>
      </c>
      <c r="M168" s="306">
        <v>31700</v>
      </c>
      <c r="N168" s="306">
        <v>59830</v>
      </c>
      <c r="O168" s="305">
        <f t="shared" ref="O168:O170" si="254">SUM(P168:W168)</f>
        <v>201380</v>
      </c>
      <c r="P168" s="306">
        <v>37950</v>
      </c>
      <c r="Q168" s="306">
        <v>40730</v>
      </c>
      <c r="R168" s="306">
        <v>16740</v>
      </c>
      <c r="S168" s="306">
        <v>12580</v>
      </c>
      <c r="T168" s="306">
        <v>16510</v>
      </c>
      <c r="U168" s="306">
        <v>40840</v>
      </c>
      <c r="V168" s="306">
        <v>24110</v>
      </c>
      <c r="W168" s="306">
        <v>11920</v>
      </c>
      <c r="X168" s="305">
        <f t="shared" ref="X168:X170" si="255">SUM(Y168:AB168)</f>
        <v>246020</v>
      </c>
      <c r="Y168" s="306">
        <v>44340</v>
      </c>
      <c r="Z168" s="306">
        <v>67450</v>
      </c>
      <c r="AA168" s="306">
        <v>80280</v>
      </c>
      <c r="AB168" s="306">
        <v>53950</v>
      </c>
      <c r="AC168" s="305">
        <f t="shared" ref="AC168:AC170" si="256">SUM(AD168:AI168)</f>
        <v>200020</v>
      </c>
      <c r="AD168" s="306">
        <v>22850</v>
      </c>
      <c r="AE168" s="306">
        <v>32530</v>
      </c>
      <c r="AF168" s="306">
        <v>15980</v>
      </c>
      <c r="AG168" s="306">
        <v>49270</v>
      </c>
      <c r="AH168" s="306">
        <v>23430</v>
      </c>
      <c r="AI168" s="306">
        <v>55960</v>
      </c>
      <c r="AJ168" s="305">
        <f t="shared" ref="AJ168:AJ170" si="257">SUM(AK168:AL168)</f>
        <v>16430</v>
      </c>
      <c r="AK168" s="306">
        <v>7410</v>
      </c>
      <c r="AL168" s="306">
        <v>9020</v>
      </c>
      <c r="AM168" s="305">
        <f t="shared" ref="AM168:AM170" si="258">SUM(AN168:AW168)</f>
        <v>421740</v>
      </c>
      <c r="AN168" s="306">
        <v>23930</v>
      </c>
      <c r="AO168" s="306">
        <v>28030</v>
      </c>
      <c r="AP168" s="306">
        <v>44380</v>
      </c>
      <c r="AQ168" s="306">
        <v>11790</v>
      </c>
      <c r="AR168" s="306">
        <v>52000</v>
      </c>
      <c r="AS168" s="306">
        <v>12940</v>
      </c>
      <c r="AT168" s="306">
        <v>79700</v>
      </c>
      <c r="AU168" s="306">
        <v>83740</v>
      </c>
      <c r="AV168" s="306">
        <v>57010</v>
      </c>
      <c r="AW168" s="306">
        <v>28220</v>
      </c>
      <c r="AX168" s="305">
        <f t="shared" ref="AX168:AX170" si="259">SUM(AY168:BC168)</f>
        <v>523050</v>
      </c>
      <c r="AY168" s="306">
        <v>51000</v>
      </c>
      <c r="AZ168" s="306">
        <v>240630</v>
      </c>
      <c r="BA168" s="306">
        <v>64020</v>
      </c>
      <c r="BB168" s="306">
        <v>118420</v>
      </c>
      <c r="BC168" s="306">
        <v>48980</v>
      </c>
      <c r="BD168" s="305">
        <f t="shared" ref="BD168:BD170" si="260">SUM(BE168:BL168)</f>
        <v>974220</v>
      </c>
      <c r="BE168" s="306">
        <v>190760</v>
      </c>
      <c r="BF168" s="306">
        <v>104290</v>
      </c>
      <c r="BG168" s="306">
        <v>99940</v>
      </c>
      <c r="BH168" s="306">
        <v>89130</v>
      </c>
      <c r="BI168" s="306">
        <v>113060</v>
      </c>
      <c r="BJ168" s="306">
        <v>168460</v>
      </c>
      <c r="BK168" s="306">
        <v>107120</v>
      </c>
      <c r="BL168" s="306">
        <v>101460</v>
      </c>
      <c r="BM168" s="305">
        <f t="shared" ref="BM168:BM170" si="261">SUM(BN168:BR168)</f>
        <v>249260</v>
      </c>
      <c r="BN168" s="306">
        <v>51350</v>
      </c>
      <c r="BO168" s="306">
        <v>45870</v>
      </c>
      <c r="BP168" s="306">
        <v>29770</v>
      </c>
      <c r="BQ168" s="306">
        <v>18750</v>
      </c>
      <c r="BR168" s="306">
        <v>103520</v>
      </c>
      <c r="BS168" s="305">
        <f t="shared" ref="BS168:BS170" si="262">SUM(BT168:CE168)</f>
        <v>460490</v>
      </c>
      <c r="BT168" s="307">
        <v>28450</v>
      </c>
      <c r="BU168" s="306">
        <v>52030</v>
      </c>
      <c r="BV168" s="306">
        <v>15950</v>
      </c>
      <c r="BW168" s="306">
        <v>7630</v>
      </c>
      <c r="BX168" s="306">
        <v>30560</v>
      </c>
      <c r="BY168" s="306">
        <v>135780</v>
      </c>
      <c r="BZ168" s="306">
        <v>34220</v>
      </c>
      <c r="CA168" s="306">
        <v>27230</v>
      </c>
      <c r="CB168" s="306">
        <v>49540</v>
      </c>
      <c r="CC168" s="306">
        <v>23810</v>
      </c>
      <c r="CD168" s="306">
        <v>29920</v>
      </c>
      <c r="CE168" s="306">
        <v>25370</v>
      </c>
      <c r="CF168" s="305">
        <f t="shared" ref="CF168:CF170" si="263">SUM(CG168:CS168)</f>
        <v>550350</v>
      </c>
      <c r="CG168" s="306">
        <v>14270</v>
      </c>
      <c r="CH168" s="306">
        <v>35390</v>
      </c>
      <c r="CI168" s="306">
        <v>17780</v>
      </c>
      <c r="CJ168" s="306">
        <v>73410</v>
      </c>
      <c r="CK168" s="306">
        <v>127440</v>
      </c>
      <c r="CL168" s="306">
        <v>12510</v>
      </c>
      <c r="CM168" s="306">
        <v>123940</v>
      </c>
      <c r="CN168" s="306">
        <v>13490</v>
      </c>
      <c r="CO168" s="306">
        <v>4000</v>
      </c>
      <c r="CP168" s="306">
        <v>18500</v>
      </c>
      <c r="CQ168" s="306">
        <v>52510</v>
      </c>
      <c r="CR168" s="306">
        <v>31800</v>
      </c>
      <c r="CS168" s="306">
        <v>25310</v>
      </c>
      <c r="CT168" s="305">
        <f t="shared" ref="CT168:CT170" si="264">SUM(CU168:CY168)</f>
        <v>289230</v>
      </c>
      <c r="CU168" s="306">
        <v>110500</v>
      </c>
      <c r="CV168" s="306">
        <v>67060</v>
      </c>
      <c r="CW168" s="306">
        <v>18660</v>
      </c>
      <c r="CX168" s="306">
        <v>44890</v>
      </c>
      <c r="CY168" s="306">
        <v>48120</v>
      </c>
      <c r="CZ168" s="305">
        <f t="shared" ref="CZ168:CZ170" si="265">SUM(DA168:DF168)</f>
        <v>453830</v>
      </c>
      <c r="DA168" s="306">
        <v>15540</v>
      </c>
      <c r="DB168" s="306">
        <v>13230</v>
      </c>
      <c r="DC168" s="306">
        <v>92820</v>
      </c>
      <c r="DD168" s="306">
        <v>191280</v>
      </c>
      <c r="DE168" s="306">
        <v>82480</v>
      </c>
      <c r="DF168" s="306">
        <v>58480</v>
      </c>
      <c r="DG168" s="305">
        <f t="shared" ref="DG168:DG170" si="266">AM168+BS168+B168+O168+X168+AC168+AJ168+BD168+CF168+AX168+BM168+CT168+CZ168</f>
        <v>5192740</v>
      </c>
      <c r="DH168" s="305">
        <f t="shared" ref="DH168:DH170" si="267">SUM(DI168:DK168)</f>
        <v>130430</v>
      </c>
      <c r="DI168" s="307">
        <v>58560</v>
      </c>
      <c r="DJ168" s="306">
        <v>46220</v>
      </c>
      <c r="DK168" s="306">
        <v>25650</v>
      </c>
      <c r="DL168" s="308">
        <f>SUM(DM168:DN168)</f>
        <v>156480</v>
      </c>
      <c r="DM168" s="306">
        <v>156480</v>
      </c>
      <c r="DN168" s="309" t="s">
        <v>607</v>
      </c>
      <c r="DO168" s="305">
        <f>DG168+DH168+DL168</f>
        <v>5479650</v>
      </c>
      <c r="DP168" s="4"/>
      <c r="DQ168" s="4"/>
      <c r="DR168" s="4"/>
      <c r="DS168" s="4"/>
      <c r="DT168" s="4"/>
      <c r="DU168" s="4"/>
      <c r="DV168" s="4"/>
      <c r="DW168" s="4"/>
      <c r="DX168" s="4"/>
      <c r="DY168" s="4"/>
      <c r="DZ168" s="4"/>
      <c r="EA168" s="4"/>
      <c r="EB168" s="4"/>
      <c r="EC168" s="4"/>
      <c r="ED168" s="4"/>
      <c r="EE168" s="4"/>
    </row>
    <row r="169" spans="1:136" s="21" customFormat="1" ht="16.5" customHeight="1" x14ac:dyDescent="0.15">
      <c r="A169" s="48" t="s">
        <v>300</v>
      </c>
      <c r="B169" s="305">
        <f t="shared" si="253"/>
        <v>319830</v>
      </c>
      <c r="C169" s="306">
        <v>22490</v>
      </c>
      <c r="D169" s="306">
        <v>13710</v>
      </c>
      <c r="E169" s="306">
        <v>14930</v>
      </c>
      <c r="F169" s="306">
        <v>3290</v>
      </c>
      <c r="G169" s="306">
        <v>24260</v>
      </c>
      <c r="H169" s="306">
        <v>48180</v>
      </c>
      <c r="I169" s="306">
        <v>30510</v>
      </c>
      <c r="J169" s="306">
        <v>7250</v>
      </c>
      <c r="K169" s="306">
        <v>24170</v>
      </c>
      <c r="L169" s="306">
        <v>81390</v>
      </c>
      <c r="M169" s="306">
        <v>16780</v>
      </c>
      <c r="N169" s="306">
        <v>32870</v>
      </c>
      <c r="O169" s="305">
        <f t="shared" si="254"/>
        <v>98580</v>
      </c>
      <c r="P169" s="306">
        <v>17590</v>
      </c>
      <c r="Q169" s="306">
        <v>20970</v>
      </c>
      <c r="R169" s="306">
        <v>7630</v>
      </c>
      <c r="S169" s="306">
        <v>6570</v>
      </c>
      <c r="T169" s="306">
        <v>8220</v>
      </c>
      <c r="U169" s="306">
        <v>18970</v>
      </c>
      <c r="V169" s="306">
        <v>11920</v>
      </c>
      <c r="W169" s="306">
        <v>6710</v>
      </c>
      <c r="X169" s="305">
        <f t="shared" si="255"/>
        <v>115710</v>
      </c>
      <c r="Y169" s="306">
        <v>21230</v>
      </c>
      <c r="Z169" s="306">
        <v>32350</v>
      </c>
      <c r="AA169" s="306">
        <v>36930</v>
      </c>
      <c r="AB169" s="306">
        <v>25200</v>
      </c>
      <c r="AC169" s="305">
        <f t="shared" si="256"/>
        <v>99380</v>
      </c>
      <c r="AD169" s="306">
        <v>12070</v>
      </c>
      <c r="AE169" s="306">
        <v>16890</v>
      </c>
      <c r="AF169" s="306">
        <v>8140</v>
      </c>
      <c r="AG169" s="306">
        <v>23430</v>
      </c>
      <c r="AH169" s="306">
        <v>11030</v>
      </c>
      <c r="AI169" s="306">
        <v>27820</v>
      </c>
      <c r="AJ169" s="305">
        <f t="shared" si="257"/>
        <v>10190</v>
      </c>
      <c r="AK169" s="306">
        <v>4610</v>
      </c>
      <c r="AL169" s="306">
        <v>5580</v>
      </c>
      <c r="AM169" s="305">
        <f t="shared" si="258"/>
        <v>229220</v>
      </c>
      <c r="AN169" s="306">
        <v>13420</v>
      </c>
      <c r="AO169" s="306">
        <v>15210</v>
      </c>
      <c r="AP169" s="306">
        <v>21330</v>
      </c>
      <c r="AQ169" s="306">
        <v>5820</v>
      </c>
      <c r="AR169" s="306">
        <v>29910</v>
      </c>
      <c r="AS169" s="306">
        <v>7240</v>
      </c>
      <c r="AT169" s="306">
        <v>45100</v>
      </c>
      <c r="AU169" s="306">
        <v>44750</v>
      </c>
      <c r="AV169" s="306">
        <v>31450</v>
      </c>
      <c r="AW169" s="306">
        <v>14990</v>
      </c>
      <c r="AX169" s="305">
        <f t="shared" si="259"/>
        <v>293490</v>
      </c>
      <c r="AY169" s="306">
        <v>28580</v>
      </c>
      <c r="AZ169" s="306">
        <v>141420</v>
      </c>
      <c r="BA169" s="306">
        <v>35330</v>
      </c>
      <c r="BB169" s="306">
        <v>62630</v>
      </c>
      <c r="BC169" s="306">
        <v>25530</v>
      </c>
      <c r="BD169" s="305">
        <f t="shared" si="260"/>
        <v>628310</v>
      </c>
      <c r="BE169" s="306">
        <v>115010</v>
      </c>
      <c r="BF169" s="306">
        <v>65490</v>
      </c>
      <c r="BG169" s="306">
        <v>64340</v>
      </c>
      <c r="BH169" s="306">
        <v>56470</v>
      </c>
      <c r="BI169" s="306">
        <v>74400</v>
      </c>
      <c r="BJ169" s="306">
        <v>113540</v>
      </c>
      <c r="BK169" s="306">
        <v>71350</v>
      </c>
      <c r="BL169" s="306">
        <v>67710</v>
      </c>
      <c r="BM169" s="305">
        <f t="shared" si="261"/>
        <v>126910</v>
      </c>
      <c r="BN169" s="306">
        <v>25760</v>
      </c>
      <c r="BO169" s="306">
        <v>22950</v>
      </c>
      <c r="BP169" s="306">
        <v>14470</v>
      </c>
      <c r="BQ169" s="306">
        <v>9640</v>
      </c>
      <c r="BR169" s="306">
        <v>54090</v>
      </c>
      <c r="BS169" s="305">
        <f t="shared" si="262"/>
        <v>232310</v>
      </c>
      <c r="BT169" s="307">
        <v>14540</v>
      </c>
      <c r="BU169" s="306">
        <v>25870</v>
      </c>
      <c r="BV169" s="306">
        <v>8110</v>
      </c>
      <c r="BW169" s="306">
        <v>4300</v>
      </c>
      <c r="BX169" s="306">
        <v>16060</v>
      </c>
      <c r="BY169" s="306">
        <v>70930</v>
      </c>
      <c r="BZ169" s="306">
        <v>16280</v>
      </c>
      <c r="CA169" s="306">
        <v>13630</v>
      </c>
      <c r="CB169" s="306">
        <v>23980</v>
      </c>
      <c r="CC169" s="306">
        <v>11240</v>
      </c>
      <c r="CD169" s="306">
        <v>14160</v>
      </c>
      <c r="CE169" s="306">
        <v>13210</v>
      </c>
      <c r="CF169" s="305">
        <f t="shared" si="263"/>
        <v>302620</v>
      </c>
      <c r="CG169" s="306">
        <v>8260</v>
      </c>
      <c r="CH169" s="306">
        <v>19780</v>
      </c>
      <c r="CI169" s="306">
        <v>8890</v>
      </c>
      <c r="CJ169" s="306">
        <v>42560</v>
      </c>
      <c r="CK169" s="306">
        <v>68390</v>
      </c>
      <c r="CL169" s="306">
        <v>6250</v>
      </c>
      <c r="CM169" s="306">
        <v>70100</v>
      </c>
      <c r="CN169" s="306">
        <v>6980</v>
      </c>
      <c r="CO169" s="306">
        <v>1900</v>
      </c>
      <c r="CP169" s="306">
        <v>9820</v>
      </c>
      <c r="CQ169" s="306">
        <v>30230</v>
      </c>
      <c r="CR169" s="306">
        <v>17110</v>
      </c>
      <c r="CS169" s="306">
        <v>12350</v>
      </c>
      <c r="CT169" s="305">
        <f t="shared" si="264"/>
        <v>136490</v>
      </c>
      <c r="CU169" s="306">
        <v>52870</v>
      </c>
      <c r="CV169" s="306">
        <v>31180</v>
      </c>
      <c r="CW169" s="306">
        <v>8510</v>
      </c>
      <c r="CX169" s="306">
        <v>22480</v>
      </c>
      <c r="CY169" s="306">
        <v>21450</v>
      </c>
      <c r="CZ169" s="305">
        <f t="shared" si="265"/>
        <v>261090</v>
      </c>
      <c r="DA169" s="306">
        <v>8160</v>
      </c>
      <c r="DB169" s="306">
        <v>6300</v>
      </c>
      <c r="DC169" s="306">
        <v>54030</v>
      </c>
      <c r="DD169" s="306">
        <v>114950</v>
      </c>
      <c r="DE169" s="306">
        <v>45330</v>
      </c>
      <c r="DF169" s="306">
        <v>32320</v>
      </c>
      <c r="DG169" s="305">
        <f t="shared" si="266"/>
        <v>2854130</v>
      </c>
      <c r="DH169" s="305">
        <f t="shared" si="267"/>
        <v>101740</v>
      </c>
      <c r="DI169" s="307">
        <v>46280</v>
      </c>
      <c r="DJ169" s="306">
        <v>34440</v>
      </c>
      <c r="DK169" s="306">
        <v>21020</v>
      </c>
      <c r="DL169" s="308">
        <f t="shared" ref="DL169:DL170" si="268">SUM(DM169:DN169)</f>
        <v>120230</v>
      </c>
      <c r="DM169" s="306">
        <v>120230</v>
      </c>
      <c r="DN169" s="309" t="s">
        <v>607</v>
      </c>
      <c r="DO169" s="305">
        <f>DG169+DH169+DL169</f>
        <v>3076100</v>
      </c>
      <c r="DP169" s="4"/>
      <c r="DQ169" s="4"/>
      <c r="DR169" s="4"/>
      <c r="DS169" s="4"/>
      <c r="DT169" s="4"/>
      <c r="DU169" s="4"/>
      <c r="DV169" s="4"/>
      <c r="DW169" s="4"/>
      <c r="DX169" s="4"/>
      <c r="DY169" s="4"/>
      <c r="DZ169" s="4"/>
      <c r="EA169" s="4"/>
      <c r="EB169" s="4"/>
      <c r="EC169" s="4"/>
      <c r="ED169" s="4"/>
      <c r="EE169" s="4"/>
    </row>
    <row r="170" spans="1:136" s="4" customFormat="1" ht="16.5" customHeight="1" x14ac:dyDescent="0.15">
      <c r="A170" s="48" t="s">
        <v>301</v>
      </c>
      <c r="B170" s="305">
        <f t="shared" si="253"/>
        <v>269690</v>
      </c>
      <c r="C170" s="306">
        <v>18610</v>
      </c>
      <c r="D170" s="306">
        <v>12990</v>
      </c>
      <c r="E170" s="306">
        <v>15340</v>
      </c>
      <c r="F170" s="306">
        <v>2910</v>
      </c>
      <c r="G170" s="306">
        <v>23400</v>
      </c>
      <c r="H170" s="306">
        <v>37870</v>
      </c>
      <c r="I170" s="306">
        <v>26650</v>
      </c>
      <c r="J170" s="306">
        <v>7350</v>
      </c>
      <c r="K170" s="306">
        <v>23530</v>
      </c>
      <c r="L170" s="306">
        <v>65330</v>
      </c>
      <c r="M170" s="306">
        <v>11600</v>
      </c>
      <c r="N170" s="306">
        <v>24110</v>
      </c>
      <c r="O170" s="305">
        <f t="shared" si="254"/>
        <v>93090</v>
      </c>
      <c r="P170" s="306">
        <v>17550</v>
      </c>
      <c r="Q170" s="306">
        <v>18950</v>
      </c>
      <c r="R170" s="306">
        <v>7300</v>
      </c>
      <c r="S170" s="306">
        <v>5650</v>
      </c>
      <c r="T170" s="306">
        <v>7740</v>
      </c>
      <c r="U170" s="306">
        <v>19270</v>
      </c>
      <c r="V170" s="306">
        <v>11030</v>
      </c>
      <c r="W170" s="306">
        <v>5600</v>
      </c>
      <c r="X170" s="305">
        <f t="shared" si="255"/>
        <v>111440</v>
      </c>
      <c r="Y170" s="306">
        <v>20470</v>
      </c>
      <c r="Z170" s="306">
        <v>31290</v>
      </c>
      <c r="AA170" s="306">
        <v>35530</v>
      </c>
      <c r="AB170" s="306">
        <v>24150</v>
      </c>
      <c r="AC170" s="305">
        <f t="shared" si="256"/>
        <v>94430</v>
      </c>
      <c r="AD170" s="306">
        <v>11120</v>
      </c>
      <c r="AE170" s="306">
        <v>15560</v>
      </c>
      <c r="AF170" s="306">
        <v>7470</v>
      </c>
      <c r="AG170" s="306">
        <v>23090</v>
      </c>
      <c r="AH170" s="306">
        <v>11250</v>
      </c>
      <c r="AI170" s="306">
        <v>25940</v>
      </c>
      <c r="AJ170" s="305">
        <f t="shared" si="257"/>
        <v>5340</v>
      </c>
      <c r="AK170" s="306">
        <v>2360</v>
      </c>
      <c r="AL170" s="306">
        <v>2980</v>
      </c>
      <c r="AM170" s="305">
        <f t="shared" si="258"/>
        <v>196520</v>
      </c>
      <c r="AN170" s="306">
        <v>11940</v>
      </c>
      <c r="AO170" s="306">
        <v>13380</v>
      </c>
      <c r="AP170" s="306">
        <v>20740</v>
      </c>
      <c r="AQ170" s="306">
        <v>5240</v>
      </c>
      <c r="AR170" s="306">
        <v>24170</v>
      </c>
      <c r="AS170" s="306">
        <v>6120</v>
      </c>
      <c r="AT170" s="306">
        <v>37090</v>
      </c>
      <c r="AU170" s="306">
        <v>37920</v>
      </c>
      <c r="AV170" s="306">
        <v>26240</v>
      </c>
      <c r="AW170" s="306">
        <v>13680</v>
      </c>
      <c r="AX170" s="305">
        <f t="shared" si="259"/>
        <v>240790</v>
      </c>
      <c r="AY170" s="306">
        <v>25180</v>
      </c>
      <c r="AZ170" s="306">
        <v>108130</v>
      </c>
      <c r="BA170" s="306">
        <v>29140</v>
      </c>
      <c r="BB170" s="306">
        <v>54610</v>
      </c>
      <c r="BC170" s="306">
        <v>23730</v>
      </c>
      <c r="BD170" s="305">
        <f t="shared" si="260"/>
        <v>442710</v>
      </c>
      <c r="BE170" s="306">
        <v>95600</v>
      </c>
      <c r="BF170" s="306">
        <v>45440</v>
      </c>
      <c r="BG170" s="306">
        <v>44870</v>
      </c>
      <c r="BH170" s="306">
        <v>35530</v>
      </c>
      <c r="BI170" s="306">
        <v>51160</v>
      </c>
      <c r="BJ170" s="306">
        <v>77970</v>
      </c>
      <c r="BK170" s="306">
        <v>48520</v>
      </c>
      <c r="BL170" s="306">
        <v>43620</v>
      </c>
      <c r="BM170" s="305">
        <f t="shared" si="261"/>
        <v>115510</v>
      </c>
      <c r="BN170" s="306">
        <v>23090</v>
      </c>
      <c r="BO170" s="306">
        <v>21940</v>
      </c>
      <c r="BP170" s="306">
        <v>13070</v>
      </c>
      <c r="BQ170" s="306">
        <v>8370</v>
      </c>
      <c r="BR170" s="306">
        <v>49040</v>
      </c>
      <c r="BS170" s="305">
        <f t="shared" si="262"/>
        <v>209270</v>
      </c>
      <c r="BT170" s="307">
        <v>13740</v>
      </c>
      <c r="BU170" s="306">
        <v>24670</v>
      </c>
      <c r="BV170" s="306">
        <v>6890</v>
      </c>
      <c r="BW170" s="306">
        <v>3550</v>
      </c>
      <c r="BX170" s="306">
        <v>14010</v>
      </c>
      <c r="BY170" s="306">
        <v>60720</v>
      </c>
      <c r="BZ170" s="306">
        <v>15430</v>
      </c>
      <c r="CA170" s="306">
        <v>12820</v>
      </c>
      <c r="CB170" s="306">
        <v>22220</v>
      </c>
      <c r="CC170" s="306">
        <v>10420</v>
      </c>
      <c r="CD170" s="306">
        <v>13260</v>
      </c>
      <c r="CE170" s="306">
        <v>11540</v>
      </c>
      <c r="CF170" s="305">
        <f t="shared" si="263"/>
        <v>251420</v>
      </c>
      <c r="CG170" s="306">
        <v>6580</v>
      </c>
      <c r="CH170" s="306">
        <v>16940</v>
      </c>
      <c r="CI170" s="306">
        <v>7940</v>
      </c>
      <c r="CJ170" s="306">
        <v>35040</v>
      </c>
      <c r="CK170" s="306">
        <v>55310</v>
      </c>
      <c r="CL170" s="306">
        <v>5700</v>
      </c>
      <c r="CM170" s="306">
        <v>56940</v>
      </c>
      <c r="CN170" s="306">
        <v>6210</v>
      </c>
      <c r="CO170" s="306">
        <v>1790</v>
      </c>
      <c r="CP170" s="306">
        <v>8340</v>
      </c>
      <c r="CQ170" s="306">
        <v>24430</v>
      </c>
      <c r="CR170" s="306">
        <v>14220</v>
      </c>
      <c r="CS170" s="306">
        <v>11980</v>
      </c>
      <c r="CT170" s="305">
        <f t="shared" si="264"/>
        <v>133210</v>
      </c>
      <c r="CU170" s="306">
        <v>50240</v>
      </c>
      <c r="CV170" s="306">
        <v>31540</v>
      </c>
      <c r="CW170" s="306">
        <v>8150</v>
      </c>
      <c r="CX170" s="306">
        <v>20930</v>
      </c>
      <c r="CY170" s="306">
        <v>22350</v>
      </c>
      <c r="CZ170" s="305">
        <f t="shared" si="265"/>
        <v>197370</v>
      </c>
      <c r="DA170" s="306">
        <v>7420</v>
      </c>
      <c r="DB170" s="306">
        <v>6240</v>
      </c>
      <c r="DC170" s="306">
        <v>39110</v>
      </c>
      <c r="DD170" s="306">
        <v>85020</v>
      </c>
      <c r="DE170" s="306">
        <v>33120</v>
      </c>
      <c r="DF170" s="306">
        <v>26460</v>
      </c>
      <c r="DG170" s="305">
        <f t="shared" si="266"/>
        <v>2360790</v>
      </c>
      <c r="DH170" s="305">
        <f t="shared" si="267"/>
        <v>61140</v>
      </c>
      <c r="DI170" s="307">
        <v>31090</v>
      </c>
      <c r="DJ170" s="306">
        <v>23110</v>
      </c>
      <c r="DK170" s="306">
        <v>6940</v>
      </c>
      <c r="DL170" s="308">
        <f t="shared" si="268"/>
        <v>84570</v>
      </c>
      <c r="DM170" s="306">
        <v>84570</v>
      </c>
      <c r="DN170" s="309" t="s">
        <v>607</v>
      </c>
      <c r="DO170" s="305">
        <f>DG170+DH170+DL170</f>
        <v>2506500</v>
      </c>
    </row>
    <row r="171" spans="1:136" s="166" customFormat="1" ht="16.5" customHeight="1" x14ac:dyDescent="0.2">
      <c r="A171" s="169" t="s">
        <v>139</v>
      </c>
      <c r="B171" s="265">
        <v>52.831619198312239</v>
      </c>
      <c r="C171" s="266">
        <v>54.024556616643927</v>
      </c>
      <c r="D171" s="266">
        <v>52.859350850077277</v>
      </c>
      <c r="E171" s="266">
        <v>54.056795131845846</v>
      </c>
      <c r="F171" s="266">
        <v>54.53237410071943</v>
      </c>
      <c r="G171" s="266">
        <v>54.467819204332436</v>
      </c>
      <c r="H171" s="266">
        <v>53.283850652271703</v>
      </c>
      <c r="I171" s="266">
        <v>52.77824691775038</v>
      </c>
      <c r="J171" s="266">
        <v>54.760383386581466</v>
      </c>
      <c r="K171" s="266">
        <v>53.523421588594701</v>
      </c>
      <c r="L171" s="266">
        <v>50.855249814076132</v>
      </c>
      <c r="M171" s="266">
        <v>54.511041009463725</v>
      </c>
      <c r="N171" s="266">
        <v>52.131037940832357</v>
      </c>
      <c r="O171" s="265">
        <v>51.767802165061084</v>
      </c>
      <c r="P171" s="266">
        <v>52.569169960474305</v>
      </c>
      <c r="Q171" s="266">
        <v>50.085931745642029</v>
      </c>
      <c r="R171" s="266">
        <v>52.927120669056151</v>
      </c>
      <c r="S171" s="266">
        <v>50.476947535771068</v>
      </c>
      <c r="T171" s="266">
        <v>52.755905511811022</v>
      </c>
      <c r="U171" s="266">
        <v>52.840352595494608</v>
      </c>
      <c r="V171" s="266">
        <v>51.845707175445874</v>
      </c>
      <c r="W171" s="266">
        <v>49.496644295302012</v>
      </c>
      <c r="X171" s="265">
        <v>53.820827574993899</v>
      </c>
      <c r="Y171" s="266">
        <v>53.766350924672977</v>
      </c>
      <c r="Z171" s="266">
        <v>54.366197183098599</v>
      </c>
      <c r="AA171" s="266">
        <v>52.827603388141512</v>
      </c>
      <c r="AB171" s="266">
        <v>54.661723818350325</v>
      </c>
      <c r="AC171" s="265">
        <v>52.444755524447551</v>
      </c>
      <c r="AD171" s="266">
        <v>52.603938730853393</v>
      </c>
      <c r="AE171" s="266">
        <v>53.427605287426992</v>
      </c>
      <c r="AF171" s="266">
        <v>50.938673341677102</v>
      </c>
      <c r="AG171" s="266">
        <v>52.344225695149184</v>
      </c>
      <c r="AH171" s="266">
        <v>52.411438326931282</v>
      </c>
      <c r="AI171" s="266">
        <v>52.340957827019295</v>
      </c>
      <c r="AJ171" s="265">
        <v>54.899573950091295</v>
      </c>
      <c r="AK171" s="266">
        <v>53.846153846153847</v>
      </c>
      <c r="AL171" s="266">
        <v>55.764966740576497</v>
      </c>
      <c r="AM171" s="265">
        <v>51.126286337553935</v>
      </c>
      <c r="AN171" s="266">
        <v>51.316339323025495</v>
      </c>
      <c r="AO171" s="266">
        <v>53.193007491972885</v>
      </c>
      <c r="AP171" s="266">
        <v>51.239296980621909</v>
      </c>
      <c r="AQ171" s="266">
        <v>54.028837998303644</v>
      </c>
      <c r="AR171" s="266">
        <v>50.076923076923073</v>
      </c>
      <c r="AS171" s="266">
        <v>52.704791344667697</v>
      </c>
      <c r="AT171" s="266">
        <v>51.430363864491845</v>
      </c>
      <c r="AU171" s="266">
        <v>50.812037258180077</v>
      </c>
      <c r="AV171" s="266">
        <v>49.500087703911596</v>
      </c>
      <c r="AW171" s="266">
        <v>52.090715804394051</v>
      </c>
      <c r="AX171" s="265">
        <v>51.107924672593441</v>
      </c>
      <c r="AY171" s="266">
        <v>52</v>
      </c>
      <c r="AZ171" s="266">
        <v>50.22648880023273</v>
      </c>
      <c r="BA171" s="266">
        <v>52.686660418619184</v>
      </c>
      <c r="BB171" s="266">
        <v>51.486235433203852</v>
      </c>
      <c r="BC171" s="266">
        <v>51.531237239689666</v>
      </c>
      <c r="BD171" s="265">
        <v>49.905565478023448</v>
      </c>
      <c r="BE171" s="266">
        <v>48.930593415810442</v>
      </c>
      <c r="BF171" s="266">
        <v>52.526608495541282</v>
      </c>
      <c r="BG171" s="266">
        <v>50.590354212527522</v>
      </c>
      <c r="BH171" s="266">
        <v>50.802199035117248</v>
      </c>
      <c r="BI171" s="266">
        <v>51.149831947638425</v>
      </c>
      <c r="BJ171" s="266">
        <v>47.673038109937075</v>
      </c>
      <c r="BK171" s="266">
        <v>49.84129947722181</v>
      </c>
      <c r="BL171" s="266">
        <v>49.970431697220583</v>
      </c>
      <c r="BM171" s="265">
        <v>53.004894487683544</v>
      </c>
      <c r="BN171" s="266">
        <v>52.930866601752683</v>
      </c>
      <c r="BO171" s="266">
        <v>54.349247874427732</v>
      </c>
      <c r="BP171" s="266">
        <v>54.921061471279806</v>
      </c>
      <c r="BQ171" s="266">
        <v>51.946666666666665</v>
      </c>
      <c r="BR171" s="266">
        <v>52.086553323029364</v>
      </c>
      <c r="BS171" s="265">
        <v>54.309539837998656</v>
      </c>
      <c r="BT171" s="267">
        <v>53.81370826010545</v>
      </c>
      <c r="BU171" s="266">
        <v>55.98693061695176</v>
      </c>
      <c r="BV171" s="266">
        <v>54.98432601880878</v>
      </c>
      <c r="BW171" s="266">
        <v>51.507208387942342</v>
      </c>
      <c r="BX171" s="266">
        <v>54.253926701570677</v>
      </c>
      <c r="BY171" s="266">
        <v>53.896008248637507</v>
      </c>
      <c r="BZ171" s="266">
        <v>55.669199298655755</v>
      </c>
      <c r="CA171" s="266">
        <v>53.507161219243486</v>
      </c>
      <c r="CB171" s="266">
        <v>55.127169963665722</v>
      </c>
      <c r="CC171" s="266">
        <v>54.388912221755568</v>
      </c>
      <c r="CD171" s="266">
        <v>53.609625668449198</v>
      </c>
      <c r="CE171" s="266">
        <v>52.305873078439106</v>
      </c>
      <c r="CF171" s="265">
        <v>52.482965385663668</v>
      </c>
      <c r="CG171" s="266">
        <v>52.768044849334274</v>
      </c>
      <c r="CH171" s="266">
        <v>53.941791466515966</v>
      </c>
      <c r="CI171" s="266">
        <v>54.049493813273344</v>
      </c>
      <c r="CJ171" s="266">
        <v>51.491622394769109</v>
      </c>
      <c r="CK171" s="266">
        <v>53.491839296924034</v>
      </c>
      <c r="CL171" s="266">
        <v>52.837729816147082</v>
      </c>
      <c r="CM171" s="266">
        <v>51.081168307245441</v>
      </c>
      <c r="CN171" s="266">
        <v>52.779836916234245</v>
      </c>
      <c r="CO171" s="266">
        <v>54.500000000000007</v>
      </c>
      <c r="CP171" s="266">
        <v>53.297297297297298</v>
      </c>
      <c r="CQ171" s="266">
        <v>50.942677585221865</v>
      </c>
      <c r="CR171" s="266">
        <v>54.119496855345915</v>
      </c>
      <c r="CS171" s="266">
        <v>53.733702094033973</v>
      </c>
      <c r="CT171" s="265">
        <v>54.444559692977911</v>
      </c>
      <c r="CU171" s="266">
        <v>53.384615384615387</v>
      </c>
      <c r="CV171" s="266">
        <v>55.055174470623328</v>
      </c>
      <c r="CW171" s="266">
        <v>54.233654876741689</v>
      </c>
      <c r="CX171" s="266">
        <v>54.221430162619733</v>
      </c>
      <c r="CY171" s="266">
        <v>56.317539484621783</v>
      </c>
      <c r="CZ171" s="265">
        <v>51.953374611638715</v>
      </c>
      <c r="DA171" s="266">
        <v>52.895752895752899</v>
      </c>
      <c r="DB171" s="266">
        <v>51.549508692365833</v>
      </c>
      <c r="DC171" s="266">
        <v>52.725705666882142</v>
      </c>
      <c r="DD171" s="266">
        <v>50.627352572145547</v>
      </c>
      <c r="DE171" s="266">
        <v>54.097963142580021</v>
      </c>
      <c r="DF171" s="266">
        <v>51.880984952120379</v>
      </c>
      <c r="DG171" s="252">
        <v>52.083293213216919</v>
      </c>
      <c r="DH171" s="252">
        <v>58.797822586828183</v>
      </c>
      <c r="DI171" s="267">
        <v>58.504098360655746</v>
      </c>
      <c r="DJ171" s="266">
        <v>58.697533535266125</v>
      </c>
      <c r="DK171" s="266">
        <v>59.649122807017541</v>
      </c>
      <c r="DL171" s="252" t="s">
        <v>607</v>
      </c>
      <c r="DM171" s="266">
        <v>52.281441717791409</v>
      </c>
      <c r="DN171" s="255" t="s">
        <v>607</v>
      </c>
      <c r="DO171" s="252">
        <v>52.248775013002657</v>
      </c>
      <c r="DP171" s="9"/>
      <c r="DQ171" s="9"/>
      <c r="DR171" s="9"/>
      <c r="DS171" s="9"/>
      <c r="DT171" s="9"/>
      <c r="DU171" s="9"/>
      <c r="DV171" s="9"/>
      <c r="DW171" s="9"/>
      <c r="DX171" s="9"/>
      <c r="DY171" s="9"/>
      <c r="DZ171" s="9"/>
      <c r="EA171" s="9"/>
      <c r="EB171" s="9"/>
      <c r="EC171" s="109"/>
      <c r="ED171" s="109"/>
      <c r="EE171" s="109"/>
    </row>
    <row r="172" spans="1:136" s="166" customFormat="1" ht="16.5" customHeight="1" x14ac:dyDescent="0.2">
      <c r="A172" s="169" t="s">
        <v>100</v>
      </c>
      <c r="B172" s="265">
        <v>12.603837025316455</v>
      </c>
      <c r="C172" s="266">
        <v>12.323783537971805</v>
      </c>
      <c r="D172" s="266">
        <v>13.717156105100464</v>
      </c>
      <c r="E172" s="266">
        <v>12.237998647734956</v>
      </c>
      <c r="F172" s="266">
        <v>13.237410071942445</v>
      </c>
      <c r="G172" s="266">
        <v>12.768173297229742</v>
      </c>
      <c r="H172" s="266">
        <v>13.292847503373819</v>
      </c>
      <c r="I172" s="266">
        <v>14.980577605134268</v>
      </c>
      <c r="J172" s="266">
        <v>14.121405750798722</v>
      </c>
      <c r="K172" s="266">
        <v>13.54378818737271</v>
      </c>
      <c r="L172" s="266">
        <v>12.122236495165978</v>
      </c>
      <c r="M172" s="266">
        <v>10.788643533123029</v>
      </c>
      <c r="N172" s="266">
        <v>9.9114156777536344</v>
      </c>
      <c r="O172" s="265">
        <v>13.551494686662032</v>
      </c>
      <c r="P172" s="266">
        <v>13.201581027667983</v>
      </c>
      <c r="Q172" s="266">
        <v>13.110729192241591</v>
      </c>
      <c r="R172" s="266">
        <v>13.381123058542412</v>
      </c>
      <c r="S172" s="266">
        <v>15.18282988871224</v>
      </c>
      <c r="T172" s="266">
        <v>14.354936402180495</v>
      </c>
      <c r="U172" s="266">
        <v>13.050930460333007</v>
      </c>
      <c r="V172" s="266">
        <v>13.936126088759851</v>
      </c>
      <c r="W172" s="266">
        <v>14.513422818791947</v>
      </c>
      <c r="X172" s="265">
        <v>13.202178684659785</v>
      </c>
      <c r="Y172" s="266">
        <v>13.125845737483086</v>
      </c>
      <c r="Z172" s="266">
        <v>13.239436619718308</v>
      </c>
      <c r="AA172" s="266">
        <v>13.963627304434478</v>
      </c>
      <c r="AB172" s="266">
        <v>12.085264133456905</v>
      </c>
      <c r="AC172" s="265">
        <v>13.878612138786123</v>
      </c>
      <c r="AD172" s="266">
        <v>13.61050328227571</v>
      </c>
      <c r="AE172" s="266">
        <v>13.433753458346143</v>
      </c>
      <c r="AF172" s="266">
        <v>14.080100125156445</v>
      </c>
      <c r="AG172" s="266">
        <v>14.004465191800284</v>
      </c>
      <c r="AH172" s="266">
        <v>13.529662825437475</v>
      </c>
      <c r="AI172" s="266">
        <v>14.224446032880628</v>
      </c>
      <c r="AJ172" s="265">
        <v>12.598904443091904</v>
      </c>
      <c r="AK172" s="266">
        <v>12.550607287449392</v>
      </c>
      <c r="AL172" s="266">
        <v>12.638580931263856</v>
      </c>
      <c r="AM172" s="265">
        <v>13.105230710864513</v>
      </c>
      <c r="AN172" s="266">
        <v>13.414124529878812</v>
      </c>
      <c r="AO172" s="266">
        <v>13.913663931501963</v>
      </c>
      <c r="AP172" s="266">
        <v>13.542136097341146</v>
      </c>
      <c r="AQ172" s="266">
        <v>15.097540288379982</v>
      </c>
      <c r="AR172" s="266">
        <v>13.576923076923078</v>
      </c>
      <c r="AS172" s="266">
        <v>14.683153013910355</v>
      </c>
      <c r="AT172" s="266">
        <v>12.220828105395231</v>
      </c>
      <c r="AU172" s="266">
        <v>12.682111296871268</v>
      </c>
      <c r="AV172" s="266">
        <v>12.296088405542887</v>
      </c>
      <c r="AW172" s="266">
        <v>14.316087880935507</v>
      </c>
      <c r="AX172" s="265">
        <v>15.795813019787783</v>
      </c>
      <c r="AY172" s="266">
        <v>15.15686274509804</v>
      </c>
      <c r="AZ172" s="266">
        <v>15.122802643061961</v>
      </c>
      <c r="BA172" s="266">
        <v>14.729771946266792</v>
      </c>
      <c r="BB172" s="266">
        <v>17.691268366829927</v>
      </c>
      <c r="BC172" s="266">
        <v>16.578195181706821</v>
      </c>
      <c r="BD172" s="265">
        <v>10.011085791710292</v>
      </c>
      <c r="BE172" s="266">
        <v>6.751939609981128</v>
      </c>
      <c r="BF172" s="266">
        <v>12.935084859526322</v>
      </c>
      <c r="BG172" s="266">
        <v>10.236141685011006</v>
      </c>
      <c r="BH172" s="266">
        <v>12.700549758779312</v>
      </c>
      <c r="BI172" s="266">
        <v>8.181496550504157</v>
      </c>
      <c r="BJ172" s="266">
        <v>10.370414341683485</v>
      </c>
      <c r="BK172" s="266">
        <v>10.352875280059747</v>
      </c>
      <c r="BL172" s="266">
        <v>11.630199093238716</v>
      </c>
      <c r="BM172" s="265">
        <v>15.064591189922169</v>
      </c>
      <c r="BN172" s="266">
        <v>14.235637779941577</v>
      </c>
      <c r="BO172" s="266">
        <v>14.541094397209505</v>
      </c>
      <c r="BP172" s="266">
        <v>15.082297615048706</v>
      </c>
      <c r="BQ172" s="266">
        <v>15.840000000000002</v>
      </c>
      <c r="BR172" s="266">
        <v>15.562210200927357</v>
      </c>
      <c r="BS172" s="265">
        <v>12.810267323937543</v>
      </c>
      <c r="BT172" s="267">
        <v>13.60281195079086</v>
      </c>
      <c r="BU172" s="266">
        <v>12.819527195848549</v>
      </c>
      <c r="BV172" s="266">
        <v>12.163009404388715</v>
      </c>
      <c r="BW172" s="266">
        <v>13.106159895150721</v>
      </c>
      <c r="BX172" s="266">
        <v>12.172774869109947</v>
      </c>
      <c r="BY172" s="266">
        <v>12.395050817498895</v>
      </c>
      <c r="BZ172" s="266">
        <v>11.630625365283461</v>
      </c>
      <c r="CA172" s="266">
        <v>12.890194638266617</v>
      </c>
      <c r="CB172" s="266">
        <v>11.102139685102948</v>
      </c>
      <c r="CC172" s="266">
        <v>15.287694246115077</v>
      </c>
      <c r="CD172" s="266">
        <v>15.842245989304812</v>
      </c>
      <c r="CE172" s="266">
        <v>14.150571541190383</v>
      </c>
      <c r="CF172" s="265">
        <v>12.929953665849006</v>
      </c>
      <c r="CG172" s="266">
        <v>11.632796075683252</v>
      </c>
      <c r="CH172" s="266">
        <v>12.828482622209664</v>
      </c>
      <c r="CI172" s="266">
        <v>13.048368953880765</v>
      </c>
      <c r="CJ172" s="266">
        <v>12.886527721018934</v>
      </c>
      <c r="CK172" s="266">
        <v>12.955116133082234</v>
      </c>
      <c r="CL172" s="266">
        <v>10.951239008792966</v>
      </c>
      <c r="CM172" s="266">
        <v>13.151524931418429</v>
      </c>
      <c r="CN172" s="266">
        <v>11.11934766493699</v>
      </c>
      <c r="CO172" s="266">
        <v>12.75</v>
      </c>
      <c r="CP172" s="266">
        <v>12.918918918918919</v>
      </c>
      <c r="CQ172" s="266">
        <v>13.045134260140925</v>
      </c>
      <c r="CR172" s="266">
        <v>13.867924528301886</v>
      </c>
      <c r="CS172" s="266">
        <v>13.196365073093638</v>
      </c>
      <c r="CT172" s="265">
        <v>15.057220896864088</v>
      </c>
      <c r="CU172" s="266">
        <v>13.828054298642535</v>
      </c>
      <c r="CV172" s="266">
        <v>15.717268118103192</v>
      </c>
      <c r="CW172" s="266">
        <v>17.470525187566988</v>
      </c>
      <c r="CX172" s="266">
        <v>16.907997326798842</v>
      </c>
      <c r="CY172" s="266">
        <v>14.297589359933498</v>
      </c>
      <c r="CZ172" s="265">
        <v>11.720247669832316</v>
      </c>
      <c r="DA172" s="266">
        <v>11.518661518661519</v>
      </c>
      <c r="DB172" s="266">
        <v>10.128495842781557</v>
      </c>
      <c r="DC172" s="266">
        <v>10.170221934927817</v>
      </c>
      <c r="DD172" s="266">
        <v>12.039941447093266</v>
      </c>
      <c r="DE172" s="266">
        <v>12.86372453928225</v>
      </c>
      <c r="DF172" s="266">
        <v>11.935704514363884</v>
      </c>
      <c r="DG172" s="252">
        <v>12.824250780897946</v>
      </c>
      <c r="DH172" s="252">
        <v>12.934140918500345</v>
      </c>
      <c r="DI172" s="267">
        <v>12.038934426229508</v>
      </c>
      <c r="DJ172" s="266">
        <v>11.575075724794463</v>
      </c>
      <c r="DK172" s="266">
        <v>17.42690058479532</v>
      </c>
      <c r="DL172" s="252" t="s">
        <v>607</v>
      </c>
      <c r="DM172" s="266">
        <v>13.554447852760736</v>
      </c>
      <c r="DN172" s="255" t="s">
        <v>607</v>
      </c>
      <c r="DO172" s="252">
        <v>12.847718376173662</v>
      </c>
      <c r="DP172" s="9"/>
      <c r="DQ172" s="9"/>
      <c r="DR172" s="9"/>
      <c r="DS172" s="9"/>
      <c r="DT172" s="9"/>
      <c r="DU172" s="9"/>
      <c r="DV172" s="9"/>
      <c r="DW172" s="9"/>
      <c r="DX172" s="9"/>
      <c r="DY172" s="9"/>
      <c r="DZ172" s="9"/>
      <c r="EA172" s="9"/>
      <c r="EB172" s="9"/>
      <c r="EC172" s="109"/>
      <c r="ED172" s="109"/>
      <c r="EE172" s="109"/>
    </row>
    <row r="173" spans="1:136" s="166" customFormat="1" ht="16.5" customHeight="1" x14ac:dyDescent="0.2">
      <c r="A173" s="169" t="s">
        <v>101</v>
      </c>
      <c r="B173" s="265">
        <v>26.570741033755276</v>
      </c>
      <c r="C173" s="266">
        <v>27.376080036380174</v>
      </c>
      <c r="D173" s="266">
        <v>31.336939721792888</v>
      </c>
      <c r="E173" s="266">
        <v>29.71602434077079</v>
      </c>
      <c r="F173" s="266">
        <v>31.942446043165468</v>
      </c>
      <c r="G173" s="266">
        <v>28.014996875650905</v>
      </c>
      <c r="H173" s="266">
        <v>26.079622132253711</v>
      </c>
      <c r="I173" s="266">
        <v>26.701570680628272</v>
      </c>
      <c r="J173" s="266">
        <v>30.990415335463258</v>
      </c>
      <c r="K173" s="266">
        <v>26.985743380855396</v>
      </c>
      <c r="L173" s="266">
        <v>23.953755662227032</v>
      </c>
      <c r="M173" s="266">
        <v>27.917981072555204</v>
      </c>
      <c r="N173" s="266">
        <v>25.438743105465484</v>
      </c>
      <c r="O173" s="265">
        <v>27.912404409573938</v>
      </c>
      <c r="P173" s="266">
        <v>26.403162055335965</v>
      </c>
      <c r="Q173" s="266">
        <v>26.270562239135771</v>
      </c>
      <c r="R173" s="266">
        <v>28.673835125448026</v>
      </c>
      <c r="S173" s="266">
        <v>29.252782193958666</v>
      </c>
      <c r="T173" s="266">
        <v>28.588734100545128</v>
      </c>
      <c r="U173" s="266">
        <v>30.288932419196868</v>
      </c>
      <c r="V173" s="266">
        <v>28.079635006221487</v>
      </c>
      <c r="W173" s="266">
        <v>26.426174496644293</v>
      </c>
      <c r="X173" s="265">
        <v>26.794569547191283</v>
      </c>
      <c r="Y173" s="266">
        <v>29.318899413622013</v>
      </c>
      <c r="Z173" s="266">
        <v>28.198665678280211</v>
      </c>
      <c r="AA173" s="266">
        <v>22.458893871449924</v>
      </c>
      <c r="AB173" s="266">
        <v>29.416126042632069</v>
      </c>
      <c r="AC173" s="265">
        <v>27.247275272472756</v>
      </c>
      <c r="AD173" s="266">
        <v>29.365426695842451</v>
      </c>
      <c r="AE173" s="266">
        <v>27.758991699969261</v>
      </c>
      <c r="AF173" s="266">
        <v>30.475594493116397</v>
      </c>
      <c r="AG173" s="266">
        <v>26.10107570529734</v>
      </c>
      <c r="AH173" s="266">
        <v>29.662825437473323</v>
      </c>
      <c r="AI173" s="266">
        <v>25.160829163688348</v>
      </c>
      <c r="AJ173" s="265">
        <v>30.188679245283019</v>
      </c>
      <c r="AK173" s="266">
        <v>30.364372469635626</v>
      </c>
      <c r="AL173" s="266">
        <v>30.044345898004433</v>
      </c>
      <c r="AM173" s="265">
        <v>27.739839711670701</v>
      </c>
      <c r="AN173" s="266">
        <v>28.123694107814458</v>
      </c>
      <c r="AO173" s="266">
        <v>26.542989653942207</v>
      </c>
      <c r="AP173" s="266">
        <v>25.506985128436234</v>
      </c>
      <c r="AQ173" s="266">
        <v>29.007633587786259</v>
      </c>
      <c r="AR173" s="266">
        <v>27.173076923076923</v>
      </c>
      <c r="AS173" s="266">
        <v>29.443585780525499</v>
      </c>
      <c r="AT173" s="266">
        <v>28.406524466750316</v>
      </c>
      <c r="AU173" s="266">
        <v>26.307618820157629</v>
      </c>
      <c r="AV173" s="266">
        <v>29.275565690229783</v>
      </c>
      <c r="AW173" s="266">
        <v>31.112686038270731</v>
      </c>
      <c r="AX173" s="265">
        <v>24.628620590765703</v>
      </c>
      <c r="AY173" s="266">
        <v>27.333333333333332</v>
      </c>
      <c r="AZ173" s="266">
        <v>23.779246145534639</v>
      </c>
      <c r="BA173" s="266">
        <v>25.445173383317716</v>
      </c>
      <c r="BB173" s="266">
        <v>24.168214828576254</v>
      </c>
      <c r="BC173" s="266">
        <v>26.031033074724373</v>
      </c>
      <c r="BD173" s="265">
        <v>28.027550245324466</v>
      </c>
      <c r="BE173" s="266">
        <v>30.5409939190606</v>
      </c>
      <c r="BF173" s="266">
        <v>25.563333013711762</v>
      </c>
      <c r="BG173" s="266">
        <v>27.946768060836501</v>
      </c>
      <c r="BH173" s="266">
        <v>25.345001682935038</v>
      </c>
      <c r="BI173" s="266">
        <v>30.364408278790023</v>
      </c>
      <c r="BJ173" s="266">
        <v>27.608927935414933</v>
      </c>
      <c r="BK173" s="266">
        <v>27.94062733383122</v>
      </c>
      <c r="BL173" s="266">
        <v>26.453774886654841</v>
      </c>
      <c r="BM173" s="265">
        <v>26.06916472759368</v>
      </c>
      <c r="BN173" s="266">
        <v>26.445959104186951</v>
      </c>
      <c r="BO173" s="266">
        <v>18.487028558971005</v>
      </c>
      <c r="BP173" s="266">
        <v>17.164931138730267</v>
      </c>
      <c r="BQ173" s="266">
        <v>64.64</v>
      </c>
      <c r="BR173" s="266">
        <v>24.816460587326119</v>
      </c>
      <c r="BS173" s="265">
        <v>28.293774023322982</v>
      </c>
      <c r="BT173" s="267">
        <v>28.576449912126538</v>
      </c>
      <c r="BU173" s="266">
        <v>31.078224101479918</v>
      </c>
      <c r="BV173" s="266">
        <v>30.031347962382444</v>
      </c>
      <c r="BW173" s="266">
        <v>31.454783748361731</v>
      </c>
      <c r="BX173" s="266">
        <v>31.086387434554975</v>
      </c>
      <c r="BY173" s="266">
        <v>26.285167182206511</v>
      </c>
      <c r="BZ173" s="266">
        <v>30.011689070718877</v>
      </c>
      <c r="CA173" s="266">
        <v>29.783327212633125</v>
      </c>
      <c r="CB173" s="266">
        <v>29.188534517561564</v>
      </c>
      <c r="CC173" s="266">
        <v>27.047459050818983</v>
      </c>
      <c r="CD173" s="266">
        <v>25</v>
      </c>
      <c r="CE173" s="266">
        <v>27.000394166338193</v>
      </c>
      <c r="CF173" s="265">
        <v>27.987644226401382</v>
      </c>
      <c r="CG173" s="266">
        <v>29.292221443587945</v>
      </c>
      <c r="CH173" s="266">
        <v>31.816897428652162</v>
      </c>
      <c r="CI173" s="266">
        <v>29.358830146231725</v>
      </c>
      <c r="CJ173" s="266">
        <v>30.377332788448442</v>
      </c>
      <c r="CK173" s="266">
        <v>23.650345260514751</v>
      </c>
      <c r="CL173" s="266">
        <v>34.132693844924063</v>
      </c>
      <c r="CM173" s="266">
        <v>26.875907697272872</v>
      </c>
      <c r="CN173" s="266">
        <v>32.616753150481834</v>
      </c>
      <c r="CO173" s="266">
        <v>30</v>
      </c>
      <c r="CP173" s="266">
        <v>31.135135135135133</v>
      </c>
      <c r="CQ173" s="266">
        <v>30.394210626547324</v>
      </c>
      <c r="CR173" s="266">
        <v>28.89937106918239</v>
      </c>
      <c r="CS173" s="266">
        <v>27.024891347293561</v>
      </c>
      <c r="CT173" s="265">
        <v>25.605919164678632</v>
      </c>
      <c r="CU173" s="266">
        <v>23.918552036199095</v>
      </c>
      <c r="CV173" s="266">
        <v>25.424992543990456</v>
      </c>
      <c r="CW173" s="266">
        <v>24.490889603429796</v>
      </c>
      <c r="CX173" s="266">
        <v>25.774114502116284</v>
      </c>
      <c r="CY173" s="266">
        <v>30.008312551953448</v>
      </c>
      <c r="CZ173" s="265">
        <v>28.814754423462531</v>
      </c>
      <c r="DA173" s="266">
        <v>30.437580437580436</v>
      </c>
      <c r="DB173" s="266">
        <v>27.739984882842027</v>
      </c>
      <c r="DC173" s="266">
        <v>31.404869640163756</v>
      </c>
      <c r="DD173" s="266">
        <v>27.075491426181514</v>
      </c>
      <c r="DE173" s="266">
        <v>29.81328806983511</v>
      </c>
      <c r="DF173" s="266">
        <v>28.796169630642954</v>
      </c>
      <c r="DG173" s="252">
        <v>27.264796619896241</v>
      </c>
      <c r="DH173" s="252">
        <v>33.864908379973933</v>
      </c>
      <c r="DI173" s="267">
        <v>35.348360655737707</v>
      </c>
      <c r="DJ173" s="266">
        <v>37.862397230636084</v>
      </c>
      <c r="DK173" s="266">
        <v>23.274853801169591</v>
      </c>
      <c r="DL173" s="252" t="s">
        <v>607</v>
      </c>
      <c r="DM173" s="266">
        <v>29.971881390593047</v>
      </c>
      <c r="DN173" s="255" t="s">
        <v>607</v>
      </c>
      <c r="DO173" s="252">
        <v>27.499201591342516</v>
      </c>
      <c r="DP173" s="9"/>
      <c r="DQ173" s="9"/>
      <c r="DR173" s="9"/>
      <c r="DS173" s="9"/>
      <c r="DT173" s="9"/>
      <c r="DU173" s="9"/>
      <c r="DV173" s="9"/>
      <c r="DW173" s="9"/>
      <c r="DX173" s="9"/>
      <c r="DY173" s="9"/>
      <c r="DZ173" s="9"/>
      <c r="EA173" s="9"/>
      <c r="EB173" s="9"/>
      <c r="EC173" s="109"/>
      <c r="ED173" s="109"/>
      <c r="EE173" s="109"/>
    </row>
    <row r="174" spans="1:136" s="166" customFormat="1" ht="16.5" customHeight="1" x14ac:dyDescent="0.2">
      <c r="A174" s="413" t="s">
        <v>789</v>
      </c>
      <c r="B174" s="265">
        <v>6.3</v>
      </c>
      <c r="C174" s="266">
        <v>5.4</v>
      </c>
      <c r="D174" s="266">
        <v>7.6</v>
      </c>
      <c r="E174" s="266">
        <v>8.1999999999999993</v>
      </c>
      <c r="F174" s="266">
        <v>3.9</v>
      </c>
      <c r="G174" s="266">
        <v>6.7</v>
      </c>
      <c r="H174" s="266">
        <v>5.9</v>
      </c>
      <c r="I174" s="266">
        <v>7</v>
      </c>
      <c r="J174" s="266">
        <v>5.6</v>
      </c>
      <c r="K174" s="266">
        <v>6.2</v>
      </c>
      <c r="L174" s="266">
        <v>6.5</v>
      </c>
      <c r="M174" s="266">
        <v>5.4</v>
      </c>
      <c r="N174" s="266">
        <v>5.7</v>
      </c>
      <c r="O174" s="265">
        <v>6.2</v>
      </c>
      <c r="P174" s="266">
        <v>7</v>
      </c>
      <c r="Q174" s="266">
        <v>7</v>
      </c>
      <c r="R174" s="266">
        <v>4.9000000000000004</v>
      </c>
      <c r="S174" s="266">
        <v>6.4</v>
      </c>
      <c r="T174" s="266">
        <v>6.4</v>
      </c>
      <c r="U174" s="266">
        <v>6.2</v>
      </c>
      <c r="V174" s="266">
        <v>6.6</v>
      </c>
      <c r="W174" s="266">
        <v>8.1</v>
      </c>
      <c r="X174" s="265">
        <v>5.8</v>
      </c>
      <c r="Y174" s="266">
        <v>7.2</v>
      </c>
      <c r="Z174" s="266">
        <v>6.5</v>
      </c>
      <c r="AA174" s="266">
        <v>5.2</v>
      </c>
      <c r="AB174" s="266">
        <v>5.9</v>
      </c>
      <c r="AC174" s="265">
        <v>6.7</v>
      </c>
      <c r="AD174" s="266">
        <v>7.5</v>
      </c>
      <c r="AE174" s="266">
        <v>6.1</v>
      </c>
      <c r="AF174" s="266">
        <v>7</v>
      </c>
      <c r="AG174" s="266">
        <v>6.3</v>
      </c>
      <c r="AH174" s="266">
        <v>6</v>
      </c>
      <c r="AI174" s="266">
        <v>7</v>
      </c>
      <c r="AJ174" s="265">
        <v>6.3</v>
      </c>
      <c r="AK174" s="266">
        <v>5.5</v>
      </c>
      <c r="AL174" s="266">
        <v>6.2</v>
      </c>
      <c r="AM174" s="265">
        <v>7.1</v>
      </c>
      <c r="AN174" s="266">
        <v>9.5</v>
      </c>
      <c r="AO174" s="266">
        <v>9.6999999999999993</v>
      </c>
      <c r="AP174" s="266">
        <v>7.1</v>
      </c>
      <c r="AQ174" s="266">
        <v>6.1</v>
      </c>
      <c r="AR174" s="266">
        <v>7.1</v>
      </c>
      <c r="AS174" s="266">
        <v>7.2</v>
      </c>
      <c r="AT174" s="266">
        <v>7.3</v>
      </c>
      <c r="AU174" s="266">
        <v>6.1</v>
      </c>
      <c r="AV174" s="266">
        <v>7</v>
      </c>
      <c r="AW174" s="266">
        <v>7.4</v>
      </c>
      <c r="AX174" s="265">
        <v>8.8000000000000007</v>
      </c>
      <c r="AY174" s="266">
        <v>10.5</v>
      </c>
      <c r="AZ174" s="266">
        <v>9.3000000000000007</v>
      </c>
      <c r="BA174" s="266">
        <v>7.3</v>
      </c>
      <c r="BB174" s="266">
        <v>8.1999999999999993</v>
      </c>
      <c r="BC174" s="266">
        <v>8.5</v>
      </c>
      <c r="BD174" s="265">
        <v>7</v>
      </c>
      <c r="BE174" s="266">
        <v>5.8</v>
      </c>
      <c r="BF174" s="266">
        <v>6.7</v>
      </c>
      <c r="BG174" s="266">
        <v>6.4</v>
      </c>
      <c r="BH174" s="266">
        <v>6.3</v>
      </c>
      <c r="BI174" s="266">
        <v>6</v>
      </c>
      <c r="BJ174" s="266">
        <v>10.199999999999999</v>
      </c>
      <c r="BK174" s="266">
        <v>7.2</v>
      </c>
      <c r="BL174" s="266">
        <v>8.1</v>
      </c>
      <c r="BM174" s="265">
        <v>6.9</v>
      </c>
      <c r="BN174" s="266">
        <v>6.3</v>
      </c>
      <c r="BO174" s="266">
        <v>6.1</v>
      </c>
      <c r="BP174" s="266">
        <v>5</v>
      </c>
      <c r="BQ174" s="266">
        <v>6.5</v>
      </c>
      <c r="BR174" s="266">
        <v>7.9</v>
      </c>
      <c r="BS174" s="265">
        <v>6.5</v>
      </c>
      <c r="BT174" s="267">
        <v>6.9</v>
      </c>
      <c r="BU174" s="266">
        <v>7</v>
      </c>
      <c r="BV174" s="266">
        <v>6</v>
      </c>
      <c r="BW174" s="266">
        <v>6.6</v>
      </c>
      <c r="BX174" s="266">
        <v>7.9</v>
      </c>
      <c r="BY174" s="266">
        <v>6.7</v>
      </c>
      <c r="BZ174" s="266">
        <v>6.9</v>
      </c>
      <c r="CA174" s="266">
        <v>7.5</v>
      </c>
      <c r="CB174" s="266">
        <v>5.7</v>
      </c>
      <c r="CC174" s="266">
        <v>5.2</v>
      </c>
      <c r="CD174" s="266">
        <v>5.8</v>
      </c>
      <c r="CE174" s="266">
        <v>6.4</v>
      </c>
      <c r="CF174" s="265">
        <v>8.8000000000000007</v>
      </c>
      <c r="CG174" s="266">
        <v>9.4</v>
      </c>
      <c r="CH174" s="266">
        <v>10.3</v>
      </c>
      <c r="CI174" s="266">
        <v>5.6</v>
      </c>
      <c r="CJ174" s="266">
        <v>10</v>
      </c>
      <c r="CK174" s="266">
        <v>7.5</v>
      </c>
      <c r="CL174" s="266">
        <v>5.7</v>
      </c>
      <c r="CM174" s="266">
        <v>10.199999999999999</v>
      </c>
      <c r="CN174" s="266">
        <v>7.2</v>
      </c>
      <c r="CO174" s="266">
        <v>4.7</v>
      </c>
      <c r="CP174" s="266">
        <v>7.9</v>
      </c>
      <c r="CQ174" s="266">
        <v>11.7</v>
      </c>
      <c r="CR174" s="266">
        <v>7.8</v>
      </c>
      <c r="CS174" s="266">
        <v>8.6999999999999993</v>
      </c>
      <c r="CT174" s="265">
        <v>5.9</v>
      </c>
      <c r="CU174" s="266">
        <v>5.7</v>
      </c>
      <c r="CV174" s="266">
        <v>6.3</v>
      </c>
      <c r="CW174" s="266">
        <v>4.8</v>
      </c>
      <c r="CX174" s="266">
        <v>7.1</v>
      </c>
      <c r="CY174" s="266">
        <v>5.2</v>
      </c>
      <c r="CZ174" s="265">
        <v>8.3000000000000007</v>
      </c>
      <c r="DA174" s="266">
        <v>8.1999999999999993</v>
      </c>
      <c r="DB174" s="266">
        <v>7</v>
      </c>
      <c r="DC174" s="266">
        <v>7.6</v>
      </c>
      <c r="DD174" s="266">
        <v>8.8000000000000007</v>
      </c>
      <c r="DE174" s="266">
        <v>7.5</v>
      </c>
      <c r="DF174" s="266">
        <v>9.4</v>
      </c>
      <c r="DG174" s="252">
        <v>7.1</v>
      </c>
      <c r="DH174" s="252" t="s">
        <v>607</v>
      </c>
      <c r="DI174" s="267">
        <v>16.2</v>
      </c>
      <c r="DJ174" s="266">
        <v>13</v>
      </c>
      <c r="DK174" s="266">
        <v>17.7</v>
      </c>
      <c r="DL174" s="252" t="s">
        <v>607</v>
      </c>
      <c r="DM174" s="266">
        <v>18.5</v>
      </c>
      <c r="DN174" s="255" t="s">
        <v>607</v>
      </c>
      <c r="DO174" s="252">
        <v>7.3</v>
      </c>
      <c r="DP174" s="9"/>
      <c r="DQ174" s="9"/>
      <c r="DR174" s="9"/>
      <c r="DS174" s="9"/>
      <c r="DT174" s="9"/>
      <c r="DU174" s="9"/>
      <c r="DV174" s="9"/>
      <c r="DW174" s="9"/>
      <c r="DX174" s="9"/>
      <c r="DY174" s="9"/>
    </row>
    <row r="175" spans="1:136" ht="11.25" x14ac:dyDescent="0.2">
      <c r="A175" s="117" t="s">
        <v>705</v>
      </c>
      <c r="B175" s="240"/>
      <c r="C175" s="288"/>
      <c r="D175" s="288"/>
      <c r="E175" s="288"/>
      <c r="F175" s="288"/>
      <c r="G175" s="288"/>
      <c r="H175" s="288"/>
      <c r="I175" s="288"/>
      <c r="J175" s="288"/>
      <c r="K175" s="288"/>
      <c r="L175" s="288"/>
      <c r="M175" s="288"/>
      <c r="N175" s="288"/>
      <c r="O175" s="240"/>
      <c r="P175" s="288"/>
      <c r="Q175" s="288"/>
      <c r="R175" s="288"/>
      <c r="S175" s="288"/>
      <c r="T175" s="288"/>
      <c r="U175" s="288"/>
      <c r="V175" s="288"/>
      <c r="W175" s="288"/>
      <c r="X175" s="240"/>
      <c r="Y175" s="288"/>
      <c r="Z175" s="288"/>
      <c r="AA175" s="288"/>
      <c r="AB175" s="288"/>
      <c r="AC175" s="240"/>
      <c r="AD175" s="288"/>
      <c r="AE175" s="288"/>
      <c r="AF175" s="288"/>
      <c r="AG175" s="288"/>
      <c r="AH175" s="288"/>
      <c r="AI175" s="288"/>
      <c r="AJ175" s="240"/>
      <c r="AK175" s="288"/>
      <c r="AL175" s="288"/>
      <c r="AM175" s="240"/>
      <c r="AN175" s="288"/>
      <c r="AO175" s="288"/>
      <c r="AP175" s="288"/>
      <c r="AQ175" s="288"/>
      <c r="AR175" s="288"/>
      <c r="AS175" s="288"/>
      <c r="AT175" s="288"/>
      <c r="AU175" s="288"/>
      <c r="AV175" s="288"/>
      <c r="AW175" s="288"/>
      <c r="AX175" s="240"/>
      <c r="AY175" s="288"/>
      <c r="AZ175" s="288"/>
      <c r="BA175" s="288"/>
      <c r="BB175" s="288"/>
      <c r="BC175" s="288"/>
      <c r="BD175" s="240"/>
      <c r="BE175" s="288"/>
      <c r="BF175" s="288"/>
      <c r="BG175" s="288"/>
      <c r="BH175" s="288"/>
      <c r="BI175" s="288"/>
      <c r="BJ175" s="288"/>
      <c r="BK175" s="288"/>
      <c r="BL175" s="288"/>
      <c r="BM175" s="240"/>
      <c r="BN175" s="288"/>
      <c r="BO175" s="288"/>
      <c r="BP175" s="288"/>
      <c r="BQ175" s="288"/>
      <c r="BR175" s="288"/>
      <c r="BS175" s="240"/>
      <c r="BT175" s="288"/>
      <c r="BU175" s="288"/>
      <c r="BV175" s="288"/>
      <c r="BW175" s="288"/>
      <c r="BX175" s="288"/>
      <c r="BY175" s="288"/>
      <c r="BZ175" s="288"/>
      <c r="CA175" s="288"/>
      <c r="CB175" s="288"/>
      <c r="CC175" s="288"/>
      <c r="CD175" s="288"/>
      <c r="CE175" s="288"/>
      <c r="CF175" s="240"/>
      <c r="CG175" s="288"/>
      <c r="CH175" s="288"/>
      <c r="CI175" s="288"/>
      <c r="CJ175" s="288"/>
      <c r="CK175" s="288"/>
      <c r="CL175" s="288"/>
      <c r="CM175" s="288"/>
      <c r="CN175" s="288"/>
      <c r="CO175" s="288"/>
      <c r="CP175" s="288"/>
      <c r="CQ175" s="288"/>
      <c r="CR175" s="288"/>
      <c r="CS175" s="288"/>
      <c r="CT175" s="240"/>
      <c r="CU175" s="288"/>
      <c r="CV175" s="288"/>
      <c r="CW175" s="288"/>
      <c r="CX175" s="288"/>
      <c r="CY175" s="288"/>
      <c r="CZ175" s="240"/>
      <c r="DA175" s="288"/>
      <c r="DB175" s="288"/>
      <c r="DC175" s="288"/>
      <c r="DD175" s="288"/>
      <c r="DE175" s="288"/>
      <c r="DF175" s="288"/>
      <c r="DG175" s="240"/>
      <c r="DH175" s="392"/>
      <c r="DI175" s="394"/>
      <c r="DJ175" s="394"/>
      <c r="DK175" s="394"/>
      <c r="DL175" s="392"/>
      <c r="DM175" s="394"/>
      <c r="DN175" s="394"/>
      <c r="DO175" s="392"/>
      <c r="DP175" s="4"/>
      <c r="DQ175" s="4"/>
      <c r="DR175" s="4"/>
      <c r="DS175" s="4"/>
      <c r="DT175" s="4"/>
      <c r="DU175" s="4"/>
      <c r="DV175" s="4"/>
      <c r="DW175" s="109"/>
      <c r="DX175" s="109"/>
      <c r="DY175" s="109"/>
      <c r="DZ175" s="109"/>
      <c r="EA175" s="109"/>
      <c r="EB175" s="109"/>
      <c r="EC175" s="109"/>
      <c r="ED175" s="109"/>
      <c r="EE175" s="109"/>
      <c r="EF175" s="109"/>
    </row>
    <row r="176" spans="1:136" s="109" customFormat="1" ht="16.5" customHeight="1" x14ac:dyDescent="0.15">
      <c r="A176" s="201" t="s">
        <v>374</v>
      </c>
      <c r="B176" s="240"/>
      <c r="C176" s="288"/>
      <c r="D176" s="288"/>
      <c r="E176" s="288"/>
      <c r="F176" s="288"/>
      <c r="G176" s="288"/>
      <c r="H176" s="288"/>
      <c r="I176" s="288"/>
      <c r="J176" s="288"/>
      <c r="K176" s="288"/>
      <c r="L176" s="288"/>
      <c r="M176" s="288"/>
      <c r="N176" s="288"/>
      <c r="O176" s="240"/>
      <c r="P176" s="288"/>
      <c r="Q176" s="288"/>
      <c r="R176" s="288"/>
      <c r="S176" s="288"/>
      <c r="T176" s="288"/>
      <c r="U176" s="288"/>
      <c r="V176" s="288"/>
      <c r="W176" s="288"/>
      <c r="X176" s="240"/>
      <c r="Y176" s="288"/>
      <c r="Z176" s="288"/>
      <c r="AA176" s="288"/>
      <c r="AB176" s="288"/>
      <c r="AC176" s="240"/>
      <c r="AD176" s="288"/>
      <c r="AE176" s="288"/>
      <c r="AF176" s="288"/>
      <c r="AG176" s="288"/>
      <c r="AH176" s="288"/>
      <c r="AI176" s="288"/>
      <c r="AJ176" s="240"/>
      <c r="AK176" s="288"/>
      <c r="AL176" s="288"/>
      <c r="AM176" s="240"/>
      <c r="AN176" s="288"/>
      <c r="AO176" s="288"/>
      <c r="AP176" s="288"/>
      <c r="AQ176" s="288"/>
      <c r="AR176" s="288"/>
      <c r="AS176" s="288"/>
      <c r="AT176" s="288"/>
      <c r="AU176" s="288"/>
      <c r="AV176" s="288"/>
      <c r="AW176" s="288"/>
      <c r="AX176" s="240"/>
      <c r="AY176" s="288"/>
      <c r="AZ176" s="288"/>
      <c r="BA176" s="288"/>
      <c r="BB176" s="288"/>
      <c r="BC176" s="288"/>
      <c r="BD176" s="240"/>
      <c r="BE176" s="288"/>
      <c r="BF176" s="288"/>
      <c r="BG176" s="288"/>
      <c r="BH176" s="288"/>
      <c r="BI176" s="288"/>
      <c r="BJ176" s="288"/>
      <c r="BK176" s="288"/>
      <c r="BL176" s="288"/>
      <c r="BM176" s="240"/>
      <c r="BN176" s="288"/>
      <c r="BO176" s="288"/>
      <c r="BP176" s="288"/>
      <c r="BQ176" s="288"/>
      <c r="BR176" s="288"/>
      <c r="BS176" s="240"/>
      <c r="BT176" s="288"/>
      <c r="BU176" s="288"/>
      <c r="BV176" s="288"/>
      <c r="BW176" s="288"/>
      <c r="BX176" s="288"/>
      <c r="BY176" s="288"/>
      <c r="BZ176" s="288"/>
      <c r="CA176" s="288"/>
      <c r="CB176" s="288"/>
      <c r="CC176" s="288"/>
      <c r="CD176" s="288"/>
      <c r="CE176" s="288"/>
      <c r="CF176" s="240"/>
      <c r="CG176" s="288"/>
      <c r="CH176" s="288"/>
      <c r="CI176" s="288"/>
      <c r="CJ176" s="288"/>
      <c r="CK176" s="288"/>
      <c r="CL176" s="288"/>
      <c r="CM176" s="288"/>
      <c r="CN176" s="288"/>
      <c r="CO176" s="288"/>
      <c r="CP176" s="288"/>
      <c r="CQ176" s="288"/>
      <c r="CR176" s="288"/>
      <c r="CS176" s="288"/>
      <c r="CT176" s="240"/>
      <c r="CU176" s="288"/>
      <c r="CV176" s="288"/>
      <c r="CW176" s="288"/>
      <c r="CX176" s="288"/>
      <c r="CY176" s="288"/>
      <c r="CZ176" s="240"/>
      <c r="DA176" s="288"/>
      <c r="DB176" s="288"/>
      <c r="DC176" s="288"/>
      <c r="DD176" s="288"/>
      <c r="DE176" s="288"/>
      <c r="DF176" s="288"/>
      <c r="DG176" s="240"/>
      <c r="DH176" s="392"/>
      <c r="DI176" s="394"/>
      <c r="DJ176" s="394"/>
      <c r="DK176" s="394"/>
      <c r="DL176" s="392"/>
      <c r="DM176" s="394"/>
      <c r="DN176" s="394"/>
      <c r="DO176" s="392"/>
      <c r="DP176" s="4"/>
      <c r="DQ176" s="4"/>
      <c r="DR176" s="4"/>
      <c r="DS176" s="4"/>
      <c r="DT176" s="4"/>
      <c r="DU176" s="4"/>
      <c r="DV176" s="4"/>
    </row>
    <row r="177" spans="1:127" s="109" customFormat="1" ht="16.5" customHeight="1" x14ac:dyDescent="0.15">
      <c r="A177" s="157" t="s">
        <v>152</v>
      </c>
      <c r="B177" s="240"/>
      <c r="C177" s="288"/>
      <c r="D177" s="288"/>
      <c r="E177" s="288"/>
      <c r="F177" s="288"/>
      <c r="G177" s="288"/>
      <c r="H177" s="288"/>
      <c r="I177" s="288"/>
      <c r="J177" s="288"/>
      <c r="K177" s="288"/>
      <c r="L177" s="288"/>
      <c r="M177" s="288"/>
      <c r="N177" s="288"/>
      <c r="O177" s="240"/>
      <c r="P177" s="288"/>
      <c r="Q177" s="288"/>
      <c r="R177" s="288"/>
      <c r="S177" s="288"/>
      <c r="T177" s="288"/>
      <c r="U177" s="288"/>
      <c r="V177" s="288"/>
      <c r="W177" s="288"/>
      <c r="X177" s="240"/>
      <c r="Y177" s="288"/>
      <c r="Z177" s="288"/>
      <c r="AA177" s="288"/>
      <c r="AB177" s="288"/>
      <c r="AC177" s="240"/>
      <c r="AD177" s="288"/>
      <c r="AE177" s="288"/>
      <c r="AF177" s="288"/>
      <c r="AG177" s="288"/>
      <c r="AH177" s="288"/>
      <c r="AI177" s="288"/>
      <c r="AJ177" s="240"/>
      <c r="AK177" s="288"/>
      <c r="AL177" s="288"/>
      <c r="AM177" s="240"/>
      <c r="AN177" s="288"/>
      <c r="AO177" s="288"/>
      <c r="AP177" s="288"/>
      <c r="AQ177" s="288"/>
      <c r="AR177" s="288"/>
      <c r="AS177" s="288"/>
      <c r="AT177" s="288"/>
      <c r="AU177" s="288"/>
      <c r="AV177" s="288"/>
      <c r="AW177" s="288"/>
      <c r="AX177" s="240"/>
      <c r="AY177" s="288"/>
      <c r="AZ177" s="288"/>
      <c r="BA177" s="288"/>
      <c r="BB177" s="288"/>
      <c r="BC177" s="288"/>
      <c r="BD177" s="240"/>
      <c r="BE177" s="288"/>
      <c r="BF177" s="288"/>
      <c r="BG177" s="288"/>
      <c r="BH177" s="288"/>
      <c r="BI177" s="288"/>
      <c r="BJ177" s="288"/>
      <c r="BK177" s="288"/>
      <c r="BL177" s="288"/>
      <c r="BM177" s="240"/>
      <c r="BN177" s="288"/>
      <c r="BO177" s="288"/>
      <c r="BP177" s="288"/>
      <c r="BQ177" s="288"/>
      <c r="BR177" s="288"/>
      <c r="BS177" s="240"/>
      <c r="BT177" s="288"/>
      <c r="BU177" s="288"/>
      <c r="BV177" s="288"/>
      <c r="BW177" s="288"/>
      <c r="BX177" s="288"/>
      <c r="BY177" s="288"/>
      <c r="BZ177" s="288"/>
      <c r="CA177" s="288"/>
      <c r="CB177" s="288"/>
      <c r="CC177" s="288"/>
      <c r="CD177" s="288"/>
      <c r="CE177" s="288"/>
      <c r="CF177" s="240"/>
      <c r="CG177" s="288"/>
      <c r="CH177" s="288"/>
      <c r="CI177" s="288"/>
      <c r="CJ177" s="288"/>
      <c r="CK177" s="288"/>
      <c r="CL177" s="288"/>
      <c r="CM177" s="288"/>
      <c r="CN177" s="288"/>
      <c r="CO177" s="288"/>
      <c r="CP177" s="288"/>
      <c r="CQ177" s="288"/>
      <c r="CR177" s="288"/>
      <c r="CS177" s="288"/>
      <c r="CT177" s="240"/>
      <c r="CU177" s="288"/>
      <c r="CV177" s="288"/>
      <c r="CW177" s="288"/>
      <c r="CX177" s="288"/>
      <c r="CY177" s="288"/>
      <c r="CZ177" s="240"/>
      <c r="DA177" s="288"/>
      <c r="DB177" s="288"/>
      <c r="DC177" s="288"/>
      <c r="DD177" s="288"/>
      <c r="DE177" s="288"/>
      <c r="DF177" s="288"/>
      <c r="DG177" s="240"/>
      <c r="DH177" s="392"/>
      <c r="DI177" s="394"/>
      <c r="DJ177" s="394"/>
      <c r="DK177" s="394"/>
      <c r="DL177" s="392"/>
      <c r="DM177" s="394"/>
      <c r="DN177" s="394"/>
      <c r="DO177" s="392"/>
      <c r="DP177" s="4"/>
      <c r="DQ177" s="4"/>
      <c r="DR177" s="4"/>
      <c r="DS177" s="4"/>
      <c r="DT177" s="4"/>
      <c r="DU177" s="4"/>
      <c r="DV177" s="4"/>
    </row>
    <row r="178" spans="1:127" s="109" customFormat="1" ht="16.5" customHeight="1" x14ac:dyDescent="0.15">
      <c r="A178" s="158" t="s">
        <v>426</v>
      </c>
      <c r="B178" s="240">
        <f>SUM(C178:N178)</f>
        <v>40555</v>
      </c>
      <c r="C178" s="288">
        <v>1861</v>
      </c>
      <c r="D178" s="288">
        <v>1366</v>
      </c>
      <c r="E178" s="288">
        <v>1010</v>
      </c>
      <c r="F178" s="288">
        <v>100</v>
      </c>
      <c r="G178" s="288">
        <v>3736</v>
      </c>
      <c r="H178" s="288">
        <v>6844</v>
      </c>
      <c r="I178" s="288">
        <v>4596</v>
      </c>
      <c r="J178" s="288">
        <v>198</v>
      </c>
      <c r="K178" s="288">
        <v>2143</v>
      </c>
      <c r="L178" s="288">
        <v>16495</v>
      </c>
      <c r="M178" s="288">
        <v>1115</v>
      </c>
      <c r="N178" s="288">
        <v>1091</v>
      </c>
      <c r="O178" s="240">
        <f t="shared" ref="O178" si="269">SUM(P178:W178)</f>
        <v>14583</v>
      </c>
      <c r="P178" s="288">
        <v>2351</v>
      </c>
      <c r="Q178" s="288">
        <v>4654</v>
      </c>
      <c r="R178" s="288">
        <v>627</v>
      </c>
      <c r="S178" s="288">
        <v>602</v>
      </c>
      <c r="T178" s="288">
        <v>784</v>
      </c>
      <c r="U178" s="288">
        <v>2391</v>
      </c>
      <c r="V178" s="288">
        <v>1495</v>
      </c>
      <c r="W178" s="288">
        <v>1679</v>
      </c>
      <c r="X178" s="240">
        <f t="shared" ref="X178" si="270">SUM(Y178:AB178)</f>
        <v>9368</v>
      </c>
      <c r="Y178" s="288">
        <v>1375</v>
      </c>
      <c r="Z178" s="288">
        <v>2472</v>
      </c>
      <c r="AA178" s="288">
        <v>3883</v>
      </c>
      <c r="AB178" s="288">
        <v>1638</v>
      </c>
      <c r="AC178" s="240">
        <f t="shared" ref="AC178" si="271">SUM(AD178:AI178)</f>
        <v>17522</v>
      </c>
      <c r="AD178" s="288">
        <v>2077</v>
      </c>
      <c r="AE178" s="288">
        <v>3026</v>
      </c>
      <c r="AF178" s="288">
        <v>1156</v>
      </c>
      <c r="AG178" s="288">
        <v>4402</v>
      </c>
      <c r="AH178" s="288">
        <v>1582</v>
      </c>
      <c r="AI178" s="288">
        <v>5279</v>
      </c>
      <c r="AJ178" s="240">
        <f>SUM(AK178:AL178)</f>
        <v>697</v>
      </c>
      <c r="AK178" s="288">
        <v>118</v>
      </c>
      <c r="AL178" s="288">
        <v>579</v>
      </c>
      <c r="AM178" s="240">
        <f t="shared" ref="AM178" si="272">SUM(AN178:AW178)</f>
        <v>43278</v>
      </c>
      <c r="AN178" s="288">
        <v>2569</v>
      </c>
      <c r="AO178" s="288">
        <v>3680</v>
      </c>
      <c r="AP178" s="288">
        <v>5088</v>
      </c>
      <c r="AQ178" s="288">
        <v>1064</v>
      </c>
      <c r="AR178" s="288">
        <v>4977</v>
      </c>
      <c r="AS178" s="288">
        <v>695</v>
      </c>
      <c r="AT178" s="288">
        <v>7257</v>
      </c>
      <c r="AU178" s="288">
        <v>8766</v>
      </c>
      <c r="AV178" s="288">
        <v>7696</v>
      </c>
      <c r="AW178" s="288">
        <v>1486</v>
      </c>
      <c r="AX178" s="240">
        <f t="shared" ref="AX178" si="273">SUM(AY178:BC178)</f>
        <v>73503</v>
      </c>
      <c r="AY178" s="288">
        <v>5303</v>
      </c>
      <c r="AZ178" s="288">
        <v>42918</v>
      </c>
      <c r="BA178" s="288">
        <v>6686</v>
      </c>
      <c r="BB178" s="288">
        <v>14266</v>
      </c>
      <c r="BC178" s="288">
        <v>4330</v>
      </c>
      <c r="BD178" s="240">
        <f t="shared" ref="BD178" si="274">SUM(BE178:BL178)</f>
        <v>148904</v>
      </c>
      <c r="BE178" s="288">
        <v>14312</v>
      </c>
      <c r="BF178" s="288">
        <v>8657</v>
      </c>
      <c r="BG178" s="288">
        <v>11021</v>
      </c>
      <c r="BH178" s="288">
        <v>12450</v>
      </c>
      <c r="BI178" s="288">
        <v>10288</v>
      </c>
      <c r="BJ178" s="288">
        <v>59045</v>
      </c>
      <c r="BK178" s="288">
        <v>12107</v>
      </c>
      <c r="BL178" s="288">
        <v>21024</v>
      </c>
      <c r="BM178" s="240">
        <f t="shared" ref="BM178" si="275">SUM(BN178:BR178)</f>
        <v>22000</v>
      </c>
      <c r="BN178" s="288">
        <v>3542</v>
      </c>
      <c r="BO178" s="288">
        <v>3704</v>
      </c>
      <c r="BP178" s="288">
        <v>1490</v>
      </c>
      <c r="BQ178" s="288">
        <v>1706</v>
      </c>
      <c r="BR178" s="288">
        <v>11558</v>
      </c>
      <c r="BS178" s="240">
        <f t="shared" ref="BS178" si="276">SUM(BT178:CE178)</f>
        <v>22069</v>
      </c>
      <c r="BT178" s="288">
        <v>1906</v>
      </c>
      <c r="BU178" s="288">
        <v>2041</v>
      </c>
      <c r="BV178" s="288">
        <v>594</v>
      </c>
      <c r="BW178" s="288">
        <v>163</v>
      </c>
      <c r="BX178" s="288">
        <v>847</v>
      </c>
      <c r="BY178" s="288">
        <v>7637</v>
      </c>
      <c r="BZ178" s="288">
        <v>805</v>
      </c>
      <c r="CA178" s="288">
        <v>1272</v>
      </c>
      <c r="CB178" s="288">
        <v>967</v>
      </c>
      <c r="CC178" s="288">
        <v>851</v>
      </c>
      <c r="CD178" s="288">
        <v>2353</v>
      </c>
      <c r="CE178" s="288">
        <v>2633</v>
      </c>
      <c r="CF178" s="240">
        <f t="shared" ref="CF178" si="277">SUM(CG178:CS178)</f>
        <v>45165</v>
      </c>
      <c r="CG178" s="288">
        <v>921</v>
      </c>
      <c r="CH178" s="288">
        <v>3009</v>
      </c>
      <c r="CI178" s="288">
        <v>376</v>
      </c>
      <c r="CJ178" s="288">
        <v>10144</v>
      </c>
      <c r="CK178" s="288">
        <v>8704</v>
      </c>
      <c r="CL178" s="288">
        <v>192</v>
      </c>
      <c r="CM178" s="288">
        <v>13566</v>
      </c>
      <c r="CN178" s="288">
        <v>142</v>
      </c>
      <c r="CO178" s="288">
        <v>0</v>
      </c>
      <c r="CP178" s="288">
        <v>1079</v>
      </c>
      <c r="CQ178" s="288">
        <v>3485</v>
      </c>
      <c r="CR178" s="288">
        <v>2329</v>
      </c>
      <c r="CS178" s="288">
        <v>1218</v>
      </c>
      <c r="CT178" s="240">
        <f t="shared" ref="CT178" si="278">SUM(CU178:CY178)</f>
        <v>19905</v>
      </c>
      <c r="CU178" s="288">
        <v>7280</v>
      </c>
      <c r="CV178" s="288">
        <v>6308</v>
      </c>
      <c r="CW178" s="288">
        <v>712</v>
      </c>
      <c r="CX178" s="288">
        <v>4691</v>
      </c>
      <c r="CY178" s="288">
        <v>914</v>
      </c>
      <c r="CZ178" s="240">
        <f t="shared" ref="CZ178" si="279">SUM(DA178:DF178)</f>
        <v>57496</v>
      </c>
      <c r="DA178" s="288">
        <v>857</v>
      </c>
      <c r="DB178" s="288">
        <v>103</v>
      </c>
      <c r="DC178" s="288">
        <v>7478</v>
      </c>
      <c r="DD178" s="288">
        <v>35639</v>
      </c>
      <c r="DE178" s="288">
        <v>5567</v>
      </c>
      <c r="DF178" s="288">
        <v>7852</v>
      </c>
      <c r="DG178" s="240">
        <f>AM178+BS178+B178+O178+X178+AC178+BD178+CF178+AX178+BM178+CT178+CZ178</f>
        <v>514348</v>
      </c>
      <c r="DH178" s="392" t="s">
        <v>607</v>
      </c>
      <c r="DI178" s="394" t="s">
        <v>607</v>
      </c>
      <c r="DJ178" s="394" t="s">
        <v>607</v>
      </c>
      <c r="DK178" s="394" t="s">
        <v>607</v>
      </c>
      <c r="DL178" s="392" t="s">
        <v>607</v>
      </c>
      <c r="DM178" s="394">
        <v>29803</v>
      </c>
      <c r="DN178" s="394" t="s">
        <v>607</v>
      </c>
      <c r="DO178" s="392" t="s">
        <v>607</v>
      </c>
      <c r="DP178" s="4"/>
      <c r="DQ178" s="4"/>
      <c r="DR178" s="4"/>
      <c r="DS178" s="4"/>
      <c r="DT178" s="4"/>
      <c r="DU178" s="4"/>
      <c r="DV178" s="4"/>
    </row>
    <row r="179" spans="1:127" s="109" customFormat="1" ht="16.5" customHeight="1" x14ac:dyDescent="0.15">
      <c r="A179" s="158" t="s">
        <v>706</v>
      </c>
      <c r="B179" s="240">
        <f>SUM(C179:N179)</f>
        <v>35190</v>
      </c>
      <c r="C179" s="288">
        <v>1617</v>
      </c>
      <c r="D179" s="288">
        <v>1326</v>
      </c>
      <c r="E179" s="288">
        <v>912</v>
      </c>
      <c r="F179" s="288">
        <v>62</v>
      </c>
      <c r="G179" s="288">
        <v>3361</v>
      </c>
      <c r="H179" s="288">
        <v>5698</v>
      </c>
      <c r="I179" s="288">
        <v>3972</v>
      </c>
      <c r="J179" s="288">
        <v>183</v>
      </c>
      <c r="K179" s="288">
        <v>1856</v>
      </c>
      <c r="L179" s="288">
        <v>14381</v>
      </c>
      <c r="M179" s="288">
        <v>887</v>
      </c>
      <c r="N179" s="288">
        <v>935</v>
      </c>
      <c r="O179" s="240">
        <f t="shared" ref="O179" si="280">SUM(P179:W179)</f>
        <v>12698</v>
      </c>
      <c r="P179" s="288">
        <v>2048</v>
      </c>
      <c r="Q179" s="288">
        <v>3919</v>
      </c>
      <c r="R179" s="288">
        <v>607</v>
      </c>
      <c r="S179" s="288">
        <v>579</v>
      </c>
      <c r="T179" s="288">
        <v>731</v>
      </c>
      <c r="U179" s="288">
        <v>2087</v>
      </c>
      <c r="V179" s="288">
        <v>1271</v>
      </c>
      <c r="W179" s="288">
        <v>1456</v>
      </c>
      <c r="X179" s="240">
        <f t="shared" ref="X179" si="281">SUM(Y179:AB179)</f>
        <v>7752</v>
      </c>
      <c r="Y179" s="288">
        <v>1222</v>
      </c>
      <c r="Z179" s="288">
        <v>2134</v>
      </c>
      <c r="AA179" s="288">
        <v>3032</v>
      </c>
      <c r="AB179" s="288">
        <v>1364</v>
      </c>
      <c r="AC179" s="240">
        <f t="shared" ref="AC179" si="282">SUM(AD179:AI179)</f>
        <v>15372</v>
      </c>
      <c r="AD179" s="288">
        <v>1843</v>
      </c>
      <c r="AE179" s="288">
        <v>2682</v>
      </c>
      <c r="AF179" s="288">
        <v>937</v>
      </c>
      <c r="AG179" s="288">
        <v>3812</v>
      </c>
      <c r="AH179" s="288">
        <v>1408</v>
      </c>
      <c r="AI179" s="288">
        <v>4690</v>
      </c>
      <c r="AJ179" s="240">
        <f>SUM(AK179:AL179)</f>
        <v>533</v>
      </c>
      <c r="AK179" s="288">
        <v>104</v>
      </c>
      <c r="AL179" s="288">
        <v>429</v>
      </c>
      <c r="AM179" s="240">
        <f t="shared" ref="AM179" si="283">SUM(AN179:AW179)</f>
        <v>38210</v>
      </c>
      <c r="AN179" s="288">
        <v>2639</v>
      </c>
      <c r="AO179" s="288">
        <v>3315</v>
      </c>
      <c r="AP179" s="288">
        <v>4523</v>
      </c>
      <c r="AQ179" s="288">
        <v>933</v>
      </c>
      <c r="AR179" s="288">
        <v>4317</v>
      </c>
      <c r="AS179" s="288">
        <v>608</v>
      </c>
      <c r="AT179" s="288">
        <v>6492</v>
      </c>
      <c r="AU179" s="288">
        <v>7556</v>
      </c>
      <c r="AV179" s="288">
        <v>6490</v>
      </c>
      <c r="AW179" s="288">
        <v>1337</v>
      </c>
      <c r="AX179" s="240">
        <f t="shared" ref="AX179" si="284">SUM(AY179:BC179)</f>
        <v>65119</v>
      </c>
      <c r="AY179" s="288">
        <v>4792</v>
      </c>
      <c r="AZ179" s="288">
        <v>38025</v>
      </c>
      <c r="BA179" s="288">
        <v>5943</v>
      </c>
      <c r="BB179" s="288">
        <v>12407</v>
      </c>
      <c r="BC179" s="288">
        <v>3952</v>
      </c>
      <c r="BD179" s="240">
        <f t="shared" ref="BD179" si="285">SUM(BE179:BL179)</f>
        <v>131117</v>
      </c>
      <c r="BE179" s="288">
        <v>12223</v>
      </c>
      <c r="BF179" s="288">
        <v>7735</v>
      </c>
      <c r="BG179" s="288">
        <v>10304</v>
      </c>
      <c r="BH179" s="288">
        <v>10585</v>
      </c>
      <c r="BI179" s="288">
        <v>9198</v>
      </c>
      <c r="BJ179" s="288">
        <v>52140</v>
      </c>
      <c r="BK179" s="288">
        <v>10718</v>
      </c>
      <c r="BL179" s="288">
        <v>18214</v>
      </c>
      <c r="BM179" s="240">
        <f t="shared" ref="BM179" si="286">SUM(BN179:BR179)</f>
        <v>19570</v>
      </c>
      <c r="BN179" s="288">
        <v>3014</v>
      </c>
      <c r="BO179" s="288">
        <v>3261</v>
      </c>
      <c r="BP179" s="288">
        <v>1286</v>
      </c>
      <c r="BQ179" s="288">
        <v>1541</v>
      </c>
      <c r="BR179" s="288">
        <v>10468</v>
      </c>
      <c r="BS179" s="240">
        <f t="shared" ref="BS179" si="287">SUM(BT179:CE179)</f>
        <v>19202</v>
      </c>
      <c r="BT179" s="288">
        <v>1669</v>
      </c>
      <c r="BU179" s="288">
        <v>1833</v>
      </c>
      <c r="BV179" s="288">
        <v>543</v>
      </c>
      <c r="BW179" s="288">
        <v>160</v>
      </c>
      <c r="BX179" s="288">
        <v>718</v>
      </c>
      <c r="BY179" s="288">
        <v>6412</v>
      </c>
      <c r="BZ179" s="288">
        <v>691</v>
      </c>
      <c r="CA179" s="288">
        <v>1232</v>
      </c>
      <c r="CB179" s="288">
        <v>821</v>
      </c>
      <c r="CC179" s="288">
        <v>803</v>
      </c>
      <c r="CD179" s="288">
        <v>2015</v>
      </c>
      <c r="CE179" s="288">
        <v>2305</v>
      </c>
      <c r="CF179" s="240">
        <f t="shared" ref="CF179" si="288">SUM(CG179:CS179)</f>
        <v>41049</v>
      </c>
      <c r="CG179" s="288">
        <v>798</v>
      </c>
      <c r="CH179" s="288">
        <v>2657</v>
      </c>
      <c r="CI179" s="288">
        <v>322</v>
      </c>
      <c r="CJ179" s="288">
        <v>9350</v>
      </c>
      <c r="CK179" s="288">
        <v>7545</v>
      </c>
      <c r="CL179" s="288">
        <v>146</v>
      </c>
      <c r="CM179" s="288">
        <v>12241</v>
      </c>
      <c r="CN179" s="288">
        <v>105</v>
      </c>
      <c r="CO179" s="288">
        <v>0</v>
      </c>
      <c r="CP179" s="288">
        <v>970</v>
      </c>
      <c r="CQ179" s="288">
        <v>3108</v>
      </c>
      <c r="CR179" s="288">
        <v>2055</v>
      </c>
      <c r="CS179" s="288">
        <v>1752</v>
      </c>
      <c r="CT179" s="240">
        <f t="shared" ref="CT179" si="289">SUM(CU179:CY179)</f>
        <v>16721</v>
      </c>
      <c r="CU179" s="288">
        <v>5909</v>
      </c>
      <c r="CV179" s="288">
        <v>5300</v>
      </c>
      <c r="CW179" s="288">
        <v>581</v>
      </c>
      <c r="CX179" s="288">
        <v>4180</v>
      </c>
      <c r="CY179" s="288">
        <v>751</v>
      </c>
      <c r="CZ179" s="240">
        <f t="shared" ref="CZ179" si="290">SUM(DA179:DF179)</f>
        <v>51876</v>
      </c>
      <c r="DA179" s="288">
        <v>734</v>
      </c>
      <c r="DB179" s="288">
        <v>68</v>
      </c>
      <c r="DC179" s="288">
        <v>6359</v>
      </c>
      <c r="DD179" s="288">
        <v>32120</v>
      </c>
      <c r="DE179" s="288">
        <v>5297</v>
      </c>
      <c r="DF179" s="288">
        <v>7298</v>
      </c>
      <c r="DG179" s="240">
        <f>AM179+BS179+B179+O179+X179+AC179+BD179+CF179+AX179+BM179+CT179+CZ179</f>
        <v>453876</v>
      </c>
      <c r="DH179" s="392" t="s">
        <v>607</v>
      </c>
      <c r="DI179" s="394" t="s">
        <v>607</v>
      </c>
      <c r="DJ179" s="394" t="s">
        <v>607</v>
      </c>
      <c r="DK179" s="394" t="s">
        <v>607</v>
      </c>
      <c r="DL179" s="392" t="s">
        <v>607</v>
      </c>
      <c r="DM179" s="394">
        <v>28162</v>
      </c>
      <c r="DN179" s="394" t="s">
        <v>607</v>
      </c>
      <c r="DO179" s="392" t="s">
        <v>607</v>
      </c>
      <c r="DP179" s="4"/>
      <c r="DQ179" s="4"/>
      <c r="DR179" s="4"/>
      <c r="DS179" s="4"/>
      <c r="DT179" s="4"/>
      <c r="DU179" s="4"/>
      <c r="DV179" s="4"/>
    </row>
    <row r="180" spans="1:127" s="109" customFormat="1" ht="16.5" customHeight="1" x14ac:dyDescent="0.15">
      <c r="A180" s="157" t="s">
        <v>153</v>
      </c>
      <c r="B180" s="240"/>
      <c r="C180" s="288"/>
      <c r="D180" s="288"/>
      <c r="E180" s="288"/>
      <c r="F180" s="288"/>
      <c r="G180" s="288"/>
      <c r="H180" s="288"/>
      <c r="I180" s="288"/>
      <c r="J180" s="288"/>
      <c r="K180" s="288"/>
      <c r="L180" s="288"/>
      <c r="M180" s="288"/>
      <c r="N180" s="288"/>
      <c r="O180" s="240"/>
      <c r="P180" s="288"/>
      <c r="Q180" s="288"/>
      <c r="R180" s="288"/>
      <c r="S180" s="288"/>
      <c r="T180" s="288"/>
      <c r="U180" s="288"/>
      <c r="V180" s="288"/>
      <c r="W180" s="288"/>
      <c r="X180" s="240"/>
      <c r="Y180" s="288"/>
      <c r="Z180" s="288"/>
      <c r="AA180" s="288"/>
      <c r="AB180" s="288"/>
      <c r="AC180" s="240"/>
      <c r="AD180" s="288"/>
      <c r="AE180" s="288"/>
      <c r="AF180" s="288"/>
      <c r="AG180" s="288"/>
      <c r="AH180" s="288"/>
      <c r="AI180" s="288"/>
      <c r="AJ180" s="240"/>
      <c r="AK180" s="288"/>
      <c r="AL180" s="288"/>
      <c r="AM180" s="240"/>
      <c r="AN180" s="288"/>
      <c r="AO180" s="288"/>
      <c r="AP180" s="288"/>
      <c r="AQ180" s="288"/>
      <c r="AR180" s="288"/>
      <c r="AS180" s="288"/>
      <c r="AT180" s="288"/>
      <c r="AU180" s="288"/>
      <c r="AV180" s="288"/>
      <c r="AW180" s="288"/>
      <c r="AX180" s="240"/>
      <c r="AY180" s="288"/>
      <c r="AZ180" s="288"/>
      <c r="BA180" s="288"/>
      <c r="BB180" s="288"/>
      <c r="BC180" s="288"/>
      <c r="BD180" s="240"/>
      <c r="BE180" s="288"/>
      <c r="BF180" s="288"/>
      <c r="BG180" s="288"/>
      <c r="BH180" s="288"/>
      <c r="BI180" s="288"/>
      <c r="BJ180" s="288"/>
      <c r="BK180" s="288"/>
      <c r="BL180" s="288"/>
      <c r="BM180" s="240"/>
      <c r="BN180" s="288"/>
      <c r="BO180" s="288"/>
      <c r="BP180" s="288"/>
      <c r="BQ180" s="288"/>
      <c r="BR180" s="288"/>
      <c r="BS180" s="240"/>
      <c r="BT180" s="288"/>
      <c r="BU180" s="288"/>
      <c r="BV180" s="288"/>
      <c r="BW180" s="288"/>
      <c r="BX180" s="288"/>
      <c r="BY180" s="288"/>
      <c r="BZ180" s="288"/>
      <c r="CA180" s="288"/>
      <c r="CB180" s="288"/>
      <c r="CC180" s="288"/>
      <c r="CD180" s="288"/>
      <c r="CE180" s="288"/>
      <c r="CF180" s="240"/>
      <c r="CG180" s="288"/>
      <c r="CH180" s="288"/>
      <c r="CI180" s="288"/>
      <c r="CJ180" s="288"/>
      <c r="CK180" s="288"/>
      <c r="CL180" s="288"/>
      <c r="CM180" s="288"/>
      <c r="CN180" s="288"/>
      <c r="CO180" s="288"/>
      <c r="CP180" s="288"/>
      <c r="CQ180" s="288"/>
      <c r="CR180" s="288"/>
      <c r="CS180" s="288"/>
      <c r="CT180" s="240"/>
      <c r="CU180" s="288"/>
      <c r="CV180" s="288"/>
      <c r="CW180" s="288"/>
      <c r="CX180" s="288"/>
      <c r="CY180" s="288"/>
      <c r="CZ180" s="240"/>
      <c r="DA180" s="288"/>
      <c r="DB180" s="288"/>
      <c r="DC180" s="288"/>
      <c r="DD180" s="288"/>
      <c r="DE180" s="288"/>
      <c r="DF180" s="288"/>
      <c r="DG180" s="240"/>
      <c r="DH180" s="392"/>
      <c r="DI180" s="394"/>
      <c r="DJ180" s="394"/>
      <c r="DK180" s="394"/>
      <c r="DL180" s="392"/>
      <c r="DM180" s="394"/>
      <c r="DN180" s="394"/>
      <c r="DO180" s="392"/>
      <c r="DP180" s="4"/>
      <c r="DQ180" s="4"/>
      <c r="DR180" s="4"/>
      <c r="DS180" s="4"/>
      <c r="DT180" s="4"/>
      <c r="DU180" s="4"/>
      <c r="DV180" s="4"/>
    </row>
    <row r="181" spans="1:127" s="109" customFormat="1" ht="16.5" customHeight="1" x14ac:dyDescent="0.15">
      <c r="A181" s="158" t="s">
        <v>426</v>
      </c>
      <c r="B181" s="240">
        <f>SUM(C181:N181)</f>
        <v>60535</v>
      </c>
      <c r="C181" s="288">
        <v>3107</v>
      </c>
      <c r="D181" s="288">
        <v>1944</v>
      </c>
      <c r="E181" s="288">
        <v>1426</v>
      </c>
      <c r="F181" s="288">
        <v>138</v>
      </c>
      <c r="G181" s="288">
        <v>5523</v>
      </c>
      <c r="H181" s="288">
        <v>10038</v>
      </c>
      <c r="I181" s="288">
        <v>6850</v>
      </c>
      <c r="J181" s="288">
        <v>309</v>
      </c>
      <c r="K181" s="288">
        <v>3321</v>
      </c>
      <c r="L181" s="288">
        <v>24588</v>
      </c>
      <c r="M181" s="288">
        <v>1713</v>
      </c>
      <c r="N181" s="288">
        <v>1578</v>
      </c>
      <c r="O181" s="240">
        <f t="shared" ref="O181:O182" si="291">SUM(P181:W181)</f>
        <v>22642</v>
      </c>
      <c r="P181" s="288">
        <v>3767</v>
      </c>
      <c r="Q181" s="288">
        <v>6857</v>
      </c>
      <c r="R181" s="288">
        <v>1060</v>
      </c>
      <c r="S181" s="288">
        <v>915</v>
      </c>
      <c r="T181" s="288">
        <v>1142</v>
      </c>
      <c r="U181" s="288">
        <v>3960</v>
      </c>
      <c r="V181" s="288">
        <v>2454</v>
      </c>
      <c r="W181" s="288">
        <v>2487</v>
      </c>
      <c r="X181" s="240">
        <f t="shared" ref="X181:X182" si="292">SUM(Y181:AB181)</f>
        <v>14123</v>
      </c>
      <c r="Y181" s="288">
        <v>1979</v>
      </c>
      <c r="Z181" s="288">
        <v>3547</v>
      </c>
      <c r="AA181" s="288">
        <v>6037</v>
      </c>
      <c r="AB181" s="288">
        <v>2560</v>
      </c>
      <c r="AC181" s="240">
        <f t="shared" ref="AC181:AC182" si="293">SUM(AD181:AI181)</f>
        <v>27277</v>
      </c>
      <c r="AD181" s="288">
        <v>2978</v>
      </c>
      <c r="AE181" s="288">
        <v>4480</v>
      </c>
      <c r="AF181" s="288">
        <v>1680</v>
      </c>
      <c r="AG181" s="288">
        <v>6786</v>
      </c>
      <c r="AH181" s="288">
        <v>2636</v>
      </c>
      <c r="AI181" s="288">
        <v>8717</v>
      </c>
      <c r="AJ181" s="240">
        <f>SUM(AK181:AL181)</f>
        <v>905</v>
      </c>
      <c r="AK181" s="288">
        <v>137</v>
      </c>
      <c r="AL181" s="288">
        <v>768</v>
      </c>
      <c r="AM181" s="240">
        <f t="shared" ref="AM181:AM182" si="294">SUM(AN181:AW181)</f>
        <v>61946</v>
      </c>
      <c r="AN181" s="288">
        <v>3423</v>
      </c>
      <c r="AO181" s="288">
        <v>4933</v>
      </c>
      <c r="AP181" s="288">
        <v>7577</v>
      </c>
      <c r="AQ181" s="288">
        <v>1529</v>
      </c>
      <c r="AR181" s="288">
        <v>7115</v>
      </c>
      <c r="AS181" s="288">
        <v>954</v>
      </c>
      <c r="AT181" s="288">
        <v>10606</v>
      </c>
      <c r="AU181" s="288">
        <v>12837</v>
      </c>
      <c r="AV181" s="288">
        <v>10858</v>
      </c>
      <c r="AW181" s="288">
        <v>2114</v>
      </c>
      <c r="AX181" s="240">
        <f t="shared" ref="AX181:AX182" si="295">SUM(AY181:BC181)</f>
        <v>106457</v>
      </c>
      <c r="AY181" s="288">
        <v>7127</v>
      </c>
      <c r="AZ181" s="288">
        <v>61168</v>
      </c>
      <c r="BA181" s="288">
        <v>10098</v>
      </c>
      <c r="BB181" s="288">
        <v>21817</v>
      </c>
      <c r="BC181" s="288">
        <v>6247</v>
      </c>
      <c r="BD181" s="240">
        <f t="shared" ref="BD181:BD182" si="296">SUM(BE181:BL181)</f>
        <v>204930</v>
      </c>
      <c r="BE181" s="288">
        <v>20071</v>
      </c>
      <c r="BF181" s="288">
        <v>12543</v>
      </c>
      <c r="BG181" s="288">
        <v>15868</v>
      </c>
      <c r="BH181" s="288">
        <v>18266</v>
      </c>
      <c r="BI181" s="288">
        <v>13691</v>
      </c>
      <c r="BJ181" s="288">
        <v>79262</v>
      </c>
      <c r="BK181" s="288">
        <v>16445</v>
      </c>
      <c r="BL181" s="288">
        <v>28784</v>
      </c>
      <c r="BM181" s="240">
        <f t="shared" ref="BM181:BM182" si="297">SUM(BN181:BR181)</f>
        <v>32395</v>
      </c>
      <c r="BN181" s="288">
        <v>5140</v>
      </c>
      <c r="BO181" s="288">
        <v>5428</v>
      </c>
      <c r="BP181" s="288">
        <v>2259</v>
      </c>
      <c r="BQ181" s="288">
        <v>2382</v>
      </c>
      <c r="BR181" s="288">
        <v>17186</v>
      </c>
      <c r="BS181" s="240">
        <f t="shared" ref="BS181:BS182" si="298">SUM(BT181:CE181)</f>
        <v>34010</v>
      </c>
      <c r="BT181" s="288">
        <v>2774</v>
      </c>
      <c r="BU181" s="288">
        <v>3099</v>
      </c>
      <c r="BV181" s="288">
        <v>996</v>
      </c>
      <c r="BW181" s="288">
        <v>250</v>
      </c>
      <c r="BX181" s="288">
        <v>1225</v>
      </c>
      <c r="BY181" s="288">
        <v>12078</v>
      </c>
      <c r="BZ181" s="288">
        <v>1241</v>
      </c>
      <c r="CA181" s="288">
        <v>2022</v>
      </c>
      <c r="CB181" s="288">
        <v>1541</v>
      </c>
      <c r="CC181" s="288">
        <v>1324</v>
      </c>
      <c r="CD181" s="288">
        <v>3579</v>
      </c>
      <c r="CE181" s="288">
        <v>3881</v>
      </c>
      <c r="CF181" s="240">
        <f t="shared" ref="CF181:CF182" si="299">SUM(CG181:CS181)</f>
        <v>63050</v>
      </c>
      <c r="CG181" s="288">
        <v>1225</v>
      </c>
      <c r="CH181" s="288">
        <v>4046</v>
      </c>
      <c r="CI181" s="288">
        <v>545</v>
      </c>
      <c r="CJ181" s="288">
        <v>13866</v>
      </c>
      <c r="CK181" s="288">
        <v>12840</v>
      </c>
      <c r="CL181" s="288">
        <v>262</v>
      </c>
      <c r="CM181" s="288">
        <v>18804</v>
      </c>
      <c r="CN181" s="288">
        <v>201</v>
      </c>
      <c r="CO181" s="288">
        <v>0</v>
      </c>
      <c r="CP181" s="288">
        <v>1512</v>
      </c>
      <c r="CQ181" s="288">
        <v>4714</v>
      </c>
      <c r="CR181" s="288">
        <v>3346</v>
      </c>
      <c r="CS181" s="288">
        <v>1689</v>
      </c>
      <c r="CT181" s="240">
        <f t="shared" ref="CT181:CT182" si="300">SUM(CU181:CY181)</f>
        <v>30372</v>
      </c>
      <c r="CU181" s="288">
        <v>11402</v>
      </c>
      <c r="CV181" s="288">
        <v>9581</v>
      </c>
      <c r="CW181" s="288">
        <v>1177</v>
      </c>
      <c r="CX181" s="288">
        <v>6790</v>
      </c>
      <c r="CY181" s="288">
        <v>1422</v>
      </c>
      <c r="CZ181" s="240">
        <f t="shared" ref="CZ181:CZ182" si="301">SUM(DA181:DF181)</f>
        <v>80531</v>
      </c>
      <c r="DA181" s="288">
        <v>1235</v>
      </c>
      <c r="DB181" s="288">
        <v>149</v>
      </c>
      <c r="DC181" s="288">
        <v>10069</v>
      </c>
      <c r="DD181" s="288">
        <v>49579</v>
      </c>
      <c r="DE181" s="288">
        <v>7758</v>
      </c>
      <c r="DF181" s="288">
        <v>11741</v>
      </c>
      <c r="DG181" s="240">
        <f>AM181+BS181+B181+O181+X181+AC181+BD181+CF181+AX181+BM181+CT181+CZ181</f>
        <v>738268</v>
      </c>
      <c r="DH181" s="392" t="s">
        <v>607</v>
      </c>
      <c r="DI181" s="394" t="s">
        <v>607</v>
      </c>
      <c r="DJ181" s="394" t="s">
        <v>607</v>
      </c>
      <c r="DK181" s="394" t="s">
        <v>607</v>
      </c>
      <c r="DL181" s="392" t="s">
        <v>607</v>
      </c>
      <c r="DM181" s="394">
        <v>36135</v>
      </c>
      <c r="DN181" s="394" t="s">
        <v>607</v>
      </c>
      <c r="DO181" s="392" t="s">
        <v>607</v>
      </c>
      <c r="DP181" s="4"/>
      <c r="DQ181" s="4"/>
      <c r="DR181" s="4"/>
      <c r="DS181" s="4"/>
      <c r="DT181" s="4"/>
      <c r="DU181" s="4"/>
      <c r="DV181" s="4"/>
    </row>
    <row r="182" spans="1:127" s="109" customFormat="1" ht="16.5" customHeight="1" x14ac:dyDescent="0.15">
      <c r="A182" s="158" t="s">
        <v>706</v>
      </c>
      <c r="B182" s="240">
        <f>SUM(C182:N182)</f>
        <v>56288</v>
      </c>
      <c r="C182" s="288">
        <v>2958</v>
      </c>
      <c r="D182" s="288">
        <v>2063</v>
      </c>
      <c r="E182" s="288">
        <v>1399</v>
      </c>
      <c r="F182" s="288">
        <v>107</v>
      </c>
      <c r="G182" s="288">
        <v>5367</v>
      </c>
      <c r="H182" s="288">
        <v>8982</v>
      </c>
      <c r="I182" s="288">
        <v>6351</v>
      </c>
      <c r="J182" s="288">
        <v>290</v>
      </c>
      <c r="K182" s="288">
        <v>3089</v>
      </c>
      <c r="L182" s="288">
        <v>22773</v>
      </c>
      <c r="M182" s="288">
        <v>1505</v>
      </c>
      <c r="N182" s="288">
        <v>1404</v>
      </c>
      <c r="O182" s="240">
        <f t="shared" si="291"/>
        <v>21456</v>
      </c>
      <c r="P182" s="288">
        <v>3539</v>
      </c>
      <c r="Q182" s="288">
        <v>6353</v>
      </c>
      <c r="R182" s="288">
        <v>1074</v>
      </c>
      <c r="S182" s="288">
        <v>952</v>
      </c>
      <c r="T182" s="288">
        <v>1096</v>
      </c>
      <c r="U182" s="288">
        <v>3782</v>
      </c>
      <c r="V182" s="288">
        <v>2263</v>
      </c>
      <c r="W182" s="288">
        <v>2397</v>
      </c>
      <c r="X182" s="240">
        <f t="shared" si="292"/>
        <v>12895</v>
      </c>
      <c r="Y182" s="288">
        <v>1858</v>
      </c>
      <c r="Z182" s="288">
        <v>3290</v>
      </c>
      <c r="AA182" s="288">
        <v>5458</v>
      </c>
      <c r="AB182" s="288">
        <v>2289</v>
      </c>
      <c r="AC182" s="240">
        <f t="shared" si="293"/>
        <v>25731</v>
      </c>
      <c r="AD182" s="288">
        <v>2808</v>
      </c>
      <c r="AE182" s="288">
        <v>4244</v>
      </c>
      <c r="AF182" s="288">
        <v>1488</v>
      </c>
      <c r="AG182" s="288">
        <v>6444</v>
      </c>
      <c r="AH182" s="288">
        <v>2457</v>
      </c>
      <c r="AI182" s="288">
        <v>8290</v>
      </c>
      <c r="AJ182" s="240">
        <f>SUM(AK182:AL182)</f>
        <v>762</v>
      </c>
      <c r="AK182" s="288">
        <v>137</v>
      </c>
      <c r="AL182" s="288">
        <v>625</v>
      </c>
      <c r="AM182" s="240">
        <f t="shared" si="294"/>
        <v>58498</v>
      </c>
      <c r="AN182" s="288">
        <v>3611</v>
      </c>
      <c r="AO182" s="288">
        <v>4698</v>
      </c>
      <c r="AP182" s="288">
        <v>7213</v>
      </c>
      <c r="AQ182" s="288">
        <v>1421</v>
      </c>
      <c r="AR182" s="288">
        <v>6612</v>
      </c>
      <c r="AS182" s="288">
        <v>863</v>
      </c>
      <c r="AT182" s="288">
        <v>10116</v>
      </c>
      <c r="AU182" s="288">
        <v>11980</v>
      </c>
      <c r="AV182" s="288">
        <v>10046</v>
      </c>
      <c r="AW182" s="288">
        <v>1938</v>
      </c>
      <c r="AX182" s="240">
        <f t="shared" si="295"/>
        <v>100490</v>
      </c>
      <c r="AY182" s="288">
        <v>6869</v>
      </c>
      <c r="AZ182" s="288">
        <v>57678</v>
      </c>
      <c r="BA182" s="288">
        <v>9527</v>
      </c>
      <c r="BB182" s="288">
        <v>20421</v>
      </c>
      <c r="BC182" s="288">
        <v>5995</v>
      </c>
      <c r="BD182" s="240">
        <f t="shared" si="296"/>
        <v>192424</v>
      </c>
      <c r="BE182" s="288">
        <v>18662</v>
      </c>
      <c r="BF182" s="288">
        <v>11879</v>
      </c>
      <c r="BG182" s="288">
        <v>15410</v>
      </c>
      <c r="BH182" s="288">
        <v>16703</v>
      </c>
      <c r="BI182" s="288">
        <v>12882</v>
      </c>
      <c r="BJ182" s="288">
        <v>74960</v>
      </c>
      <c r="BK182" s="288">
        <v>15321</v>
      </c>
      <c r="BL182" s="288">
        <v>26607</v>
      </c>
      <c r="BM182" s="240">
        <f t="shared" si="297"/>
        <v>30807</v>
      </c>
      <c r="BN182" s="288">
        <v>4761</v>
      </c>
      <c r="BO182" s="288">
        <v>5091</v>
      </c>
      <c r="BP182" s="288">
        <v>2146</v>
      </c>
      <c r="BQ182" s="288">
        <v>2299</v>
      </c>
      <c r="BR182" s="288">
        <v>16510</v>
      </c>
      <c r="BS182" s="240">
        <f t="shared" si="298"/>
        <v>31675</v>
      </c>
      <c r="BT182" s="288">
        <v>2571</v>
      </c>
      <c r="BU182" s="288">
        <v>2901</v>
      </c>
      <c r="BV182" s="288">
        <v>949</v>
      </c>
      <c r="BW182" s="288">
        <v>249</v>
      </c>
      <c r="BX182" s="288">
        <v>1161</v>
      </c>
      <c r="BY182" s="288">
        <v>11001</v>
      </c>
      <c r="BZ182" s="288">
        <v>1196</v>
      </c>
      <c r="CA182" s="288">
        <v>1960</v>
      </c>
      <c r="CB182" s="288">
        <v>1408</v>
      </c>
      <c r="CC182" s="288">
        <v>1256</v>
      </c>
      <c r="CD182" s="288">
        <v>3417</v>
      </c>
      <c r="CE182" s="288">
        <v>3606</v>
      </c>
      <c r="CF182" s="240">
        <f t="shared" si="299"/>
        <v>60390</v>
      </c>
      <c r="CG182" s="288">
        <v>1162</v>
      </c>
      <c r="CH182" s="288">
        <v>3803</v>
      </c>
      <c r="CI182" s="288">
        <v>518</v>
      </c>
      <c r="CJ182" s="288">
        <v>13241</v>
      </c>
      <c r="CK182" s="288">
        <v>11887</v>
      </c>
      <c r="CL182" s="288">
        <v>224</v>
      </c>
      <c r="CM182" s="288">
        <v>17832</v>
      </c>
      <c r="CN182" s="288">
        <v>166</v>
      </c>
      <c r="CO182" s="288">
        <v>0</v>
      </c>
      <c r="CP182" s="288">
        <v>1428</v>
      </c>
      <c r="CQ182" s="288">
        <v>4460</v>
      </c>
      <c r="CR182" s="288">
        <v>3123</v>
      </c>
      <c r="CS182" s="288">
        <v>2546</v>
      </c>
      <c r="CT182" s="240">
        <f t="shared" si="300"/>
        <v>28064</v>
      </c>
      <c r="CU182" s="288">
        <v>10354</v>
      </c>
      <c r="CV182" s="288">
        <v>8881</v>
      </c>
      <c r="CW182" s="288">
        <v>1071</v>
      </c>
      <c r="CX182" s="288">
        <v>6467</v>
      </c>
      <c r="CY182" s="288">
        <v>1291</v>
      </c>
      <c r="CZ182" s="240">
        <f t="shared" si="301"/>
        <v>76969</v>
      </c>
      <c r="DA182" s="288">
        <v>1120</v>
      </c>
      <c r="DB182" s="288">
        <v>136</v>
      </c>
      <c r="DC182" s="288">
        <v>9371</v>
      </c>
      <c r="DD182" s="288">
        <v>47324</v>
      </c>
      <c r="DE182" s="288">
        <v>7643</v>
      </c>
      <c r="DF182" s="288">
        <v>11375</v>
      </c>
      <c r="DG182" s="240">
        <f>AM182+BS182+B182+O182+X182+AC182+BD182+CF182+AX182+BM182+CT182+CZ182</f>
        <v>695687</v>
      </c>
      <c r="DH182" s="392" t="s">
        <v>607</v>
      </c>
      <c r="DI182" s="394" t="s">
        <v>607</v>
      </c>
      <c r="DJ182" s="394" t="s">
        <v>607</v>
      </c>
      <c r="DK182" s="394" t="s">
        <v>607</v>
      </c>
      <c r="DL182" s="392" t="s">
        <v>607</v>
      </c>
      <c r="DM182" s="394">
        <v>34961</v>
      </c>
      <c r="DN182" s="394" t="s">
        <v>607</v>
      </c>
      <c r="DO182" s="392" t="s">
        <v>607</v>
      </c>
      <c r="DP182" s="4"/>
      <c r="DQ182" s="4"/>
      <c r="DR182" s="4"/>
      <c r="DS182" s="4"/>
      <c r="DT182" s="4"/>
      <c r="DU182" s="4"/>
      <c r="DV182" s="4"/>
    </row>
    <row r="183" spans="1:127" s="109" customFormat="1" ht="21" customHeight="1" x14ac:dyDescent="0.15">
      <c r="A183" s="202" t="s">
        <v>707</v>
      </c>
      <c r="B183" s="240"/>
      <c r="C183" s="288"/>
      <c r="D183" s="288"/>
      <c r="E183" s="288"/>
      <c r="F183" s="288"/>
      <c r="G183" s="288"/>
      <c r="H183" s="288"/>
      <c r="I183" s="288"/>
      <c r="J183" s="288"/>
      <c r="K183" s="288"/>
      <c r="L183" s="288"/>
      <c r="M183" s="288"/>
      <c r="N183" s="288"/>
      <c r="O183" s="240"/>
      <c r="P183" s="288"/>
      <c r="Q183" s="288"/>
      <c r="R183" s="288"/>
      <c r="S183" s="288"/>
      <c r="T183" s="288"/>
      <c r="U183" s="288"/>
      <c r="V183" s="288"/>
      <c r="W183" s="288"/>
      <c r="X183" s="240"/>
      <c r="Y183" s="288"/>
      <c r="Z183" s="288"/>
      <c r="AA183" s="288"/>
      <c r="AB183" s="288"/>
      <c r="AC183" s="240"/>
      <c r="AD183" s="288"/>
      <c r="AE183" s="288"/>
      <c r="AF183" s="288"/>
      <c r="AG183" s="288"/>
      <c r="AH183" s="288"/>
      <c r="AI183" s="288"/>
      <c r="AJ183" s="240"/>
      <c r="AK183" s="288"/>
      <c r="AL183" s="288"/>
      <c r="AM183" s="240"/>
      <c r="AN183" s="288"/>
      <c r="AO183" s="288"/>
      <c r="AP183" s="288"/>
      <c r="AQ183" s="288"/>
      <c r="AR183" s="288"/>
      <c r="AS183" s="288"/>
      <c r="AT183" s="288"/>
      <c r="AU183" s="288"/>
      <c r="AV183" s="288"/>
      <c r="AW183" s="288"/>
      <c r="AX183" s="240"/>
      <c r="AY183" s="288"/>
      <c r="AZ183" s="288"/>
      <c r="BA183" s="288"/>
      <c r="BB183" s="288"/>
      <c r="BC183" s="288"/>
      <c r="BD183" s="240"/>
      <c r="BE183" s="288"/>
      <c r="BF183" s="288"/>
      <c r="BG183" s="288"/>
      <c r="BH183" s="288"/>
      <c r="BI183" s="288"/>
      <c r="BJ183" s="288"/>
      <c r="BK183" s="288"/>
      <c r="BL183" s="288"/>
      <c r="BM183" s="240"/>
      <c r="BN183" s="288"/>
      <c r="BO183" s="288"/>
      <c r="BP183" s="288"/>
      <c r="BQ183" s="288"/>
      <c r="BR183" s="288"/>
      <c r="BS183" s="240"/>
      <c r="BT183" s="288"/>
      <c r="BU183" s="288"/>
      <c r="BV183" s="288"/>
      <c r="BW183" s="288"/>
      <c r="BX183" s="288"/>
      <c r="BY183" s="288"/>
      <c r="BZ183" s="288"/>
      <c r="CA183" s="288"/>
      <c r="CB183" s="288"/>
      <c r="CC183" s="288"/>
      <c r="CD183" s="288"/>
      <c r="CE183" s="288"/>
      <c r="CF183" s="240"/>
      <c r="CG183" s="288"/>
      <c r="CH183" s="288"/>
      <c r="CI183" s="288"/>
      <c r="CJ183" s="288"/>
      <c r="CK183" s="288"/>
      <c r="CL183" s="288"/>
      <c r="CM183" s="288"/>
      <c r="CN183" s="288"/>
      <c r="CO183" s="288"/>
      <c r="CP183" s="288"/>
      <c r="CQ183" s="288"/>
      <c r="CR183" s="288"/>
      <c r="CS183" s="288"/>
      <c r="CT183" s="240"/>
      <c r="CU183" s="288"/>
      <c r="CV183" s="288"/>
      <c r="CW183" s="288"/>
      <c r="CX183" s="288"/>
      <c r="CY183" s="288"/>
      <c r="CZ183" s="240"/>
      <c r="DA183" s="288"/>
      <c r="DB183" s="288"/>
      <c r="DC183" s="288"/>
      <c r="DD183" s="288"/>
      <c r="DE183" s="288"/>
      <c r="DF183" s="288"/>
      <c r="DG183" s="240"/>
      <c r="DH183" s="392"/>
      <c r="DI183" s="394"/>
      <c r="DJ183" s="394"/>
      <c r="DK183" s="394"/>
      <c r="DL183" s="392"/>
      <c r="DM183" s="394"/>
      <c r="DN183" s="394"/>
      <c r="DO183" s="392"/>
      <c r="DP183" s="4"/>
      <c r="DQ183" s="4"/>
      <c r="DR183" s="4"/>
      <c r="DS183" s="4"/>
      <c r="DT183" s="4"/>
      <c r="DU183" s="4"/>
      <c r="DV183" s="4"/>
    </row>
    <row r="184" spans="1:127" s="109" customFormat="1" ht="16.5" customHeight="1" x14ac:dyDescent="0.15">
      <c r="A184" s="48" t="s">
        <v>373</v>
      </c>
      <c r="B184" s="240">
        <f>SUM(C184:N184)</f>
        <v>56288</v>
      </c>
      <c r="C184" s="288">
        <v>2958</v>
      </c>
      <c r="D184" s="288">
        <v>2063</v>
      </c>
      <c r="E184" s="288">
        <v>1399</v>
      </c>
      <c r="F184" s="288">
        <v>107</v>
      </c>
      <c r="G184" s="288">
        <v>5367</v>
      </c>
      <c r="H184" s="288">
        <v>8982</v>
      </c>
      <c r="I184" s="288">
        <v>6351</v>
      </c>
      <c r="J184" s="288">
        <v>290</v>
      </c>
      <c r="K184" s="288">
        <v>3089</v>
      </c>
      <c r="L184" s="288">
        <v>22773</v>
      </c>
      <c r="M184" s="288">
        <v>1505</v>
      </c>
      <c r="N184" s="288">
        <v>1404</v>
      </c>
      <c r="O184" s="240">
        <f t="shared" ref="O184:O185" si="302">SUM(P184:W184)</f>
        <v>21456</v>
      </c>
      <c r="P184" s="288">
        <v>3539</v>
      </c>
      <c r="Q184" s="288">
        <v>6353</v>
      </c>
      <c r="R184" s="288">
        <v>1074</v>
      </c>
      <c r="S184" s="288">
        <v>952</v>
      </c>
      <c r="T184" s="288">
        <v>1096</v>
      </c>
      <c r="U184" s="288">
        <v>3782</v>
      </c>
      <c r="V184" s="288">
        <v>2263</v>
      </c>
      <c r="W184" s="288">
        <v>2397</v>
      </c>
      <c r="X184" s="240">
        <f t="shared" ref="X184:X185" si="303">SUM(Y184:AB184)</f>
        <v>12895</v>
      </c>
      <c r="Y184" s="288">
        <v>1858</v>
      </c>
      <c r="Z184" s="288">
        <v>3290</v>
      </c>
      <c r="AA184" s="288">
        <v>5458</v>
      </c>
      <c r="AB184" s="288">
        <v>2289</v>
      </c>
      <c r="AC184" s="240">
        <f t="shared" ref="AC184:AC185" si="304">SUM(AD184:AI184)</f>
        <v>25731</v>
      </c>
      <c r="AD184" s="288">
        <v>2808</v>
      </c>
      <c r="AE184" s="288">
        <v>4244</v>
      </c>
      <c r="AF184" s="288">
        <v>1488</v>
      </c>
      <c r="AG184" s="288">
        <v>6444</v>
      </c>
      <c r="AH184" s="288">
        <v>2457</v>
      </c>
      <c r="AI184" s="288">
        <v>8290</v>
      </c>
      <c r="AJ184" s="240">
        <f>SUM(AK184:AL184)</f>
        <v>762</v>
      </c>
      <c r="AK184" s="288">
        <v>137</v>
      </c>
      <c r="AL184" s="288">
        <v>625</v>
      </c>
      <c r="AM184" s="240">
        <f t="shared" ref="AM184:AM185" si="305">SUM(AN184:AW184)</f>
        <v>58498</v>
      </c>
      <c r="AN184" s="288">
        <v>3611</v>
      </c>
      <c r="AO184" s="288">
        <v>4698</v>
      </c>
      <c r="AP184" s="288">
        <v>7213</v>
      </c>
      <c r="AQ184" s="288">
        <v>1421</v>
      </c>
      <c r="AR184" s="288">
        <v>6612</v>
      </c>
      <c r="AS184" s="288">
        <v>863</v>
      </c>
      <c r="AT184" s="288">
        <v>10116</v>
      </c>
      <c r="AU184" s="288">
        <v>11980</v>
      </c>
      <c r="AV184" s="288">
        <v>10046</v>
      </c>
      <c r="AW184" s="288">
        <v>1938</v>
      </c>
      <c r="AX184" s="240">
        <f t="shared" ref="AX184:AX185" si="306">SUM(AY184:BC184)</f>
        <v>100490</v>
      </c>
      <c r="AY184" s="288">
        <v>6869</v>
      </c>
      <c r="AZ184" s="288">
        <v>57678</v>
      </c>
      <c r="BA184" s="288">
        <v>9527</v>
      </c>
      <c r="BB184" s="288">
        <v>20421</v>
      </c>
      <c r="BC184" s="288">
        <v>5995</v>
      </c>
      <c r="BD184" s="240">
        <f t="shared" ref="BD184:BD185" si="307">SUM(BE184:BL184)</f>
        <v>192424</v>
      </c>
      <c r="BE184" s="288">
        <v>18662</v>
      </c>
      <c r="BF184" s="288">
        <v>11879</v>
      </c>
      <c r="BG184" s="288">
        <v>15410</v>
      </c>
      <c r="BH184" s="288">
        <v>16703</v>
      </c>
      <c r="BI184" s="288">
        <v>12882</v>
      </c>
      <c r="BJ184" s="288">
        <v>74960</v>
      </c>
      <c r="BK184" s="288">
        <v>15321</v>
      </c>
      <c r="BL184" s="288">
        <v>26607</v>
      </c>
      <c r="BM184" s="240">
        <f t="shared" ref="BM184:BM185" si="308">SUM(BN184:BR184)</f>
        <v>30807</v>
      </c>
      <c r="BN184" s="288">
        <v>4761</v>
      </c>
      <c r="BO184" s="288">
        <v>5091</v>
      </c>
      <c r="BP184" s="288">
        <v>2146</v>
      </c>
      <c r="BQ184" s="288">
        <v>2299</v>
      </c>
      <c r="BR184" s="288">
        <v>16510</v>
      </c>
      <c r="BS184" s="240">
        <f t="shared" ref="BS184:BS185" si="309">SUM(BT184:CE184)</f>
        <v>31675</v>
      </c>
      <c r="BT184" s="288">
        <v>2571</v>
      </c>
      <c r="BU184" s="288">
        <v>2901</v>
      </c>
      <c r="BV184" s="288">
        <v>949</v>
      </c>
      <c r="BW184" s="288">
        <v>249</v>
      </c>
      <c r="BX184" s="288">
        <v>1161</v>
      </c>
      <c r="BY184" s="288">
        <v>11001</v>
      </c>
      <c r="BZ184" s="288">
        <v>1196</v>
      </c>
      <c r="CA184" s="288">
        <v>1960</v>
      </c>
      <c r="CB184" s="288">
        <v>1408</v>
      </c>
      <c r="CC184" s="288">
        <v>1256</v>
      </c>
      <c r="CD184" s="288">
        <v>3417</v>
      </c>
      <c r="CE184" s="288">
        <v>3606</v>
      </c>
      <c r="CF184" s="240">
        <f t="shared" ref="CF184:CF185" si="310">SUM(CG184:CS184)</f>
        <v>60390</v>
      </c>
      <c r="CG184" s="288">
        <v>1162</v>
      </c>
      <c r="CH184" s="288">
        <v>3803</v>
      </c>
      <c r="CI184" s="288">
        <v>518</v>
      </c>
      <c r="CJ184" s="288">
        <v>13241</v>
      </c>
      <c r="CK184" s="288">
        <v>11887</v>
      </c>
      <c r="CL184" s="288">
        <v>224</v>
      </c>
      <c r="CM184" s="288">
        <v>17832</v>
      </c>
      <c r="CN184" s="288">
        <v>166</v>
      </c>
      <c r="CO184" s="288">
        <v>0</v>
      </c>
      <c r="CP184" s="288">
        <v>1428</v>
      </c>
      <c r="CQ184" s="288">
        <v>4460</v>
      </c>
      <c r="CR184" s="288">
        <v>3123</v>
      </c>
      <c r="CS184" s="288">
        <v>2546</v>
      </c>
      <c r="CT184" s="240">
        <f t="shared" ref="CT184:CT185" si="311">SUM(CU184:CY184)</f>
        <v>28064</v>
      </c>
      <c r="CU184" s="288">
        <v>10354</v>
      </c>
      <c r="CV184" s="288">
        <v>8881</v>
      </c>
      <c r="CW184" s="288">
        <v>1071</v>
      </c>
      <c r="CX184" s="288">
        <v>6467</v>
      </c>
      <c r="CY184" s="288">
        <v>1291</v>
      </c>
      <c r="CZ184" s="240">
        <f t="shared" ref="CZ184:CZ185" si="312">SUM(DA184:DF184)</f>
        <v>76969</v>
      </c>
      <c r="DA184" s="288">
        <v>1120</v>
      </c>
      <c r="DB184" s="288">
        <v>136</v>
      </c>
      <c r="DC184" s="288">
        <v>9371</v>
      </c>
      <c r="DD184" s="288">
        <v>47324</v>
      </c>
      <c r="DE184" s="288">
        <v>7643</v>
      </c>
      <c r="DF184" s="288">
        <v>11375</v>
      </c>
      <c r="DG184" s="240">
        <f>AM184+BS184+B184+O184+X184+AC184+BD184+CF184+AX184+BM184+CT184+CZ184</f>
        <v>695687</v>
      </c>
      <c r="DH184" s="392" t="s">
        <v>607</v>
      </c>
      <c r="DI184" s="394" t="s">
        <v>607</v>
      </c>
      <c r="DJ184" s="394" t="s">
        <v>607</v>
      </c>
      <c r="DK184" s="394" t="s">
        <v>607</v>
      </c>
      <c r="DL184" s="392" t="s">
        <v>607</v>
      </c>
      <c r="DM184" s="394">
        <v>34961</v>
      </c>
      <c r="DN184" s="394" t="s">
        <v>607</v>
      </c>
      <c r="DO184" s="392" t="s">
        <v>607</v>
      </c>
      <c r="DP184" s="4"/>
      <c r="DQ184" s="4"/>
      <c r="DR184" s="4"/>
      <c r="DS184" s="4"/>
      <c r="DT184" s="4"/>
      <c r="DU184" s="4"/>
      <c r="DV184" s="4"/>
    </row>
    <row r="185" spans="1:127" s="109" customFormat="1" ht="16.5" customHeight="1" x14ac:dyDescent="0.15">
      <c r="A185" s="48" t="s">
        <v>286</v>
      </c>
      <c r="B185" s="240">
        <f>SUM(C185:N185)</f>
        <v>26388</v>
      </c>
      <c r="C185" s="288">
        <v>1290</v>
      </c>
      <c r="D185" s="288">
        <v>980</v>
      </c>
      <c r="E185" s="288">
        <v>715</v>
      </c>
      <c r="F185" s="288">
        <v>44</v>
      </c>
      <c r="G185" s="288">
        <v>2669</v>
      </c>
      <c r="H185" s="288">
        <v>3931</v>
      </c>
      <c r="I185" s="288">
        <v>2914</v>
      </c>
      <c r="J185" s="288">
        <v>140</v>
      </c>
      <c r="K185" s="288">
        <v>1480</v>
      </c>
      <c r="L185" s="288">
        <v>10889</v>
      </c>
      <c r="M185" s="288">
        <v>682</v>
      </c>
      <c r="N185" s="288">
        <v>654</v>
      </c>
      <c r="O185" s="240">
        <f t="shared" si="302"/>
        <v>10061</v>
      </c>
      <c r="P185" s="288">
        <v>1681</v>
      </c>
      <c r="Q185" s="288">
        <v>3070</v>
      </c>
      <c r="R185" s="288">
        <v>437</v>
      </c>
      <c r="S185" s="288">
        <v>387</v>
      </c>
      <c r="T185" s="288">
        <v>537</v>
      </c>
      <c r="U185" s="288">
        <v>1740</v>
      </c>
      <c r="V185" s="288">
        <v>1035</v>
      </c>
      <c r="W185" s="288">
        <v>1174</v>
      </c>
      <c r="X185" s="240">
        <f t="shared" si="303"/>
        <v>5860</v>
      </c>
      <c r="Y185" s="288">
        <v>868</v>
      </c>
      <c r="Z185" s="288">
        <v>1508</v>
      </c>
      <c r="AA185" s="288">
        <v>2447</v>
      </c>
      <c r="AB185" s="288">
        <v>1037</v>
      </c>
      <c r="AC185" s="240">
        <f t="shared" si="304"/>
        <v>12313</v>
      </c>
      <c r="AD185" s="288">
        <v>1353</v>
      </c>
      <c r="AE185" s="288">
        <v>2100</v>
      </c>
      <c r="AF185" s="288">
        <v>700</v>
      </c>
      <c r="AG185" s="288">
        <v>3023</v>
      </c>
      <c r="AH185" s="288">
        <v>1177</v>
      </c>
      <c r="AI185" s="288">
        <v>3960</v>
      </c>
      <c r="AJ185" s="240">
        <f>SUM(AK185:AL185)</f>
        <v>265</v>
      </c>
      <c r="AK185" s="288">
        <v>43</v>
      </c>
      <c r="AL185" s="288">
        <v>222</v>
      </c>
      <c r="AM185" s="240">
        <f t="shared" si="305"/>
        <v>27957</v>
      </c>
      <c r="AN185" s="288">
        <v>1711</v>
      </c>
      <c r="AO185" s="288">
        <v>2232</v>
      </c>
      <c r="AP185" s="288">
        <v>3260</v>
      </c>
      <c r="AQ185" s="288">
        <v>653</v>
      </c>
      <c r="AR185" s="288">
        <v>3300</v>
      </c>
      <c r="AS185" s="288">
        <v>425</v>
      </c>
      <c r="AT185" s="288">
        <v>4754</v>
      </c>
      <c r="AU185" s="288">
        <v>5934</v>
      </c>
      <c r="AV185" s="288">
        <v>4682</v>
      </c>
      <c r="AW185" s="288">
        <v>1006</v>
      </c>
      <c r="AX185" s="240">
        <f t="shared" si="306"/>
        <v>47755</v>
      </c>
      <c r="AY185" s="288">
        <v>3557</v>
      </c>
      <c r="AZ185" s="288">
        <v>27149</v>
      </c>
      <c r="BA185" s="288">
        <v>4431</v>
      </c>
      <c r="BB185" s="288">
        <v>9912</v>
      </c>
      <c r="BC185" s="288">
        <v>2706</v>
      </c>
      <c r="BD185" s="240">
        <f t="shared" si="307"/>
        <v>94053</v>
      </c>
      <c r="BE185" s="288">
        <v>9728</v>
      </c>
      <c r="BF185" s="288">
        <v>5538</v>
      </c>
      <c r="BG185" s="288">
        <v>7666</v>
      </c>
      <c r="BH185" s="288">
        <v>7114</v>
      </c>
      <c r="BI185" s="288">
        <v>6528</v>
      </c>
      <c r="BJ185" s="288">
        <v>37104</v>
      </c>
      <c r="BK185" s="288">
        <v>7422</v>
      </c>
      <c r="BL185" s="288">
        <v>12953</v>
      </c>
      <c r="BM185" s="240">
        <f t="shared" si="308"/>
        <v>14550</v>
      </c>
      <c r="BN185" s="288">
        <v>2198</v>
      </c>
      <c r="BO185" s="288">
        <v>2331</v>
      </c>
      <c r="BP185" s="288">
        <v>983</v>
      </c>
      <c r="BQ185" s="288">
        <v>1019</v>
      </c>
      <c r="BR185" s="288">
        <v>8019</v>
      </c>
      <c r="BS185" s="240">
        <f t="shared" si="309"/>
        <v>14468</v>
      </c>
      <c r="BT185" s="288">
        <v>1226</v>
      </c>
      <c r="BU185" s="288">
        <v>1384</v>
      </c>
      <c r="BV185" s="288">
        <v>457</v>
      </c>
      <c r="BW185" s="288">
        <v>108</v>
      </c>
      <c r="BX185" s="288">
        <v>582</v>
      </c>
      <c r="BY185" s="288">
        <v>5147</v>
      </c>
      <c r="BZ185" s="288">
        <v>484</v>
      </c>
      <c r="CA185" s="288">
        <v>862</v>
      </c>
      <c r="CB185" s="288">
        <v>641</v>
      </c>
      <c r="CC185" s="288">
        <v>527</v>
      </c>
      <c r="CD185" s="288">
        <v>1464</v>
      </c>
      <c r="CE185" s="288">
        <v>1586</v>
      </c>
      <c r="CF185" s="240">
        <f t="shared" si="310"/>
        <v>28922</v>
      </c>
      <c r="CG185" s="288">
        <v>495</v>
      </c>
      <c r="CH185" s="288">
        <v>1715</v>
      </c>
      <c r="CI185" s="288">
        <v>218</v>
      </c>
      <c r="CJ185" s="288">
        <v>6615</v>
      </c>
      <c r="CK185" s="288">
        <v>5482</v>
      </c>
      <c r="CL185" s="288">
        <v>83</v>
      </c>
      <c r="CM185" s="288">
        <v>8749</v>
      </c>
      <c r="CN185" s="288">
        <v>86</v>
      </c>
      <c r="CO185" s="288">
        <v>0</v>
      </c>
      <c r="CP185" s="288">
        <v>699</v>
      </c>
      <c r="CQ185" s="288">
        <v>2053</v>
      </c>
      <c r="CR185" s="288">
        <v>1390</v>
      </c>
      <c r="CS185" s="288">
        <v>1337</v>
      </c>
      <c r="CT185" s="240">
        <f t="shared" si="311"/>
        <v>13535</v>
      </c>
      <c r="CU185" s="288">
        <v>4963</v>
      </c>
      <c r="CV185" s="288">
        <v>4388</v>
      </c>
      <c r="CW185" s="288">
        <v>467</v>
      </c>
      <c r="CX185" s="288">
        <v>3085</v>
      </c>
      <c r="CY185" s="288">
        <v>632</v>
      </c>
      <c r="CZ185" s="240">
        <f t="shared" si="312"/>
        <v>35600</v>
      </c>
      <c r="DA185" s="288">
        <v>494</v>
      </c>
      <c r="DB185" s="288">
        <v>61</v>
      </c>
      <c r="DC185" s="288">
        <v>4017</v>
      </c>
      <c r="DD185" s="288">
        <v>22577</v>
      </c>
      <c r="DE185" s="288">
        <v>3070</v>
      </c>
      <c r="DF185" s="288">
        <v>5381</v>
      </c>
      <c r="DG185" s="240">
        <f>AM185+BS185+B185+O185+X185+AC185+BD185+CF185+AX185+BM185+CT185+CZ185</f>
        <v>331462</v>
      </c>
      <c r="DH185" s="392" t="s">
        <v>607</v>
      </c>
      <c r="DI185" s="394" t="s">
        <v>607</v>
      </c>
      <c r="DJ185" s="394" t="s">
        <v>607</v>
      </c>
      <c r="DK185" s="394" t="s">
        <v>607</v>
      </c>
      <c r="DL185" s="392" t="s">
        <v>607</v>
      </c>
      <c r="DM185" s="394">
        <v>20222</v>
      </c>
      <c r="DN185" s="394" t="s">
        <v>607</v>
      </c>
      <c r="DO185" s="392" t="s">
        <v>607</v>
      </c>
      <c r="DP185" s="4"/>
      <c r="DQ185" s="4"/>
      <c r="DR185" s="4"/>
      <c r="DS185" s="4"/>
      <c r="DT185" s="4"/>
      <c r="DU185" s="4"/>
      <c r="DV185" s="4"/>
    </row>
    <row r="186" spans="1:127" s="109" customFormat="1" ht="16.5" customHeight="1" x14ac:dyDescent="0.15">
      <c r="A186" s="63" t="s">
        <v>302</v>
      </c>
      <c r="B186" s="376">
        <f>B185/B184*100</f>
        <v>46.880329732802728</v>
      </c>
      <c r="C186" s="295">
        <f>C185/C184*100</f>
        <v>43.6105476673428</v>
      </c>
      <c r="D186" s="295">
        <f t="shared" ref="D186:BO186" si="313">D185/D184*100</f>
        <v>47.503635482307324</v>
      </c>
      <c r="E186" s="295">
        <f t="shared" si="313"/>
        <v>51.107934238741962</v>
      </c>
      <c r="F186" s="295">
        <f t="shared" si="313"/>
        <v>41.121495327102799</v>
      </c>
      <c r="G186" s="295">
        <f t="shared" si="313"/>
        <v>49.729830445313958</v>
      </c>
      <c r="H186" s="295">
        <f t="shared" si="313"/>
        <v>43.765308394566908</v>
      </c>
      <c r="I186" s="295">
        <f t="shared" si="313"/>
        <v>45.882538182963309</v>
      </c>
      <c r="J186" s="295">
        <f t="shared" si="313"/>
        <v>48.275862068965516</v>
      </c>
      <c r="K186" s="295">
        <f t="shared" si="313"/>
        <v>47.911945613467147</v>
      </c>
      <c r="L186" s="295">
        <f t="shared" si="313"/>
        <v>47.815395424406091</v>
      </c>
      <c r="M186" s="295">
        <f t="shared" si="313"/>
        <v>45.315614617940199</v>
      </c>
      <c r="N186" s="295">
        <f t="shared" si="313"/>
        <v>46.581196581196579</v>
      </c>
      <c r="O186" s="271">
        <f t="shared" si="313"/>
        <v>46.891312453392992</v>
      </c>
      <c r="P186" s="295">
        <f t="shared" si="313"/>
        <v>47.499293585758693</v>
      </c>
      <c r="Q186" s="295">
        <f t="shared" si="313"/>
        <v>48.323626633086732</v>
      </c>
      <c r="R186" s="295">
        <f t="shared" si="313"/>
        <v>40.689013035381748</v>
      </c>
      <c r="S186" s="295">
        <f t="shared" si="313"/>
        <v>40.65126050420168</v>
      </c>
      <c r="T186" s="295">
        <f t="shared" si="313"/>
        <v>48.996350364963504</v>
      </c>
      <c r="U186" s="295">
        <f t="shared" si="313"/>
        <v>46.007403490216817</v>
      </c>
      <c r="V186" s="295">
        <f t="shared" si="313"/>
        <v>45.735749005744587</v>
      </c>
      <c r="W186" s="295">
        <f t="shared" si="313"/>
        <v>48.977889027951605</v>
      </c>
      <c r="X186" s="271">
        <f t="shared" si="313"/>
        <v>45.443970531213651</v>
      </c>
      <c r="Y186" s="295">
        <f t="shared" si="313"/>
        <v>46.716899892357375</v>
      </c>
      <c r="Z186" s="295">
        <f t="shared" si="313"/>
        <v>45.835866261398181</v>
      </c>
      <c r="AA186" s="295">
        <f t="shared" si="313"/>
        <v>44.833272260901431</v>
      </c>
      <c r="AB186" s="295">
        <f t="shared" si="313"/>
        <v>45.303626037570993</v>
      </c>
      <c r="AC186" s="271">
        <f t="shared" si="313"/>
        <v>47.852784578912591</v>
      </c>
      <c r="AD186" s="295">
        <f t="shared" si="313"/>
        <v>48.183760683760681</v>
      </c>
      <c r="AE186" s="295">
        <f t="shared" si="313"/>
        <v>49.481621112158344</v>
      </c>
      <c r="AF186" s="295">
        <f t="shared" si="313"/>
        <v>47.043010752688176</v>
      </c>
      <c r="AG186" s="295">
        <f t="shared" si="313"/>
        <v>46.911855990068283</v>
      </c>
      <c r="AH186" s="295">
        <f t="shared" si="313"/>
        <v>47.903947903947902</v>
      </c>
      <c r="AI186" s="295">
        <f t="shared" si="313"/>
        <v>47.76839565741858</v>
      </c>
      <c r="AJ186" s="271">
        <f t="shared" si="313"/>
        <v>34.776902887139101</v>
      </c>
      <c r="AK186" s="295">
        <f t="shared" si="313"/>
        <v>31.386861313868614</v>
      </c>
      <c r="AL186" s="295">
        <f t="shared" si="313"/>
        <v>35.520000000000003</v>
      </c>
      <c r="AM186" s="271">
        <f t="shared" si="313"/>
        <v>47.791377482990868</v>
      </c>
      <c r="AN186" s="295">
        <f t="shared" si="313"/>
        <v>47.38299639988923</v>
      </c>
      <c r="AO186" s="295">
        <f t="shared" si="313"/>
        <v>47.509578544061306</v>
      </c>
      <c r="AP186" s="295">
        <f t="shared" si="313"/>
        <v>45.1961735754887</v>
      </c>
      <c r="AQ186" s="295">
        <f t="shared" si="313"/>
        <v>45.953553835327234</v>
      </c>
      <c r="AR186" s="295">
        <f t="shared" si="313"/>
        <v>49.909255898366602</v>
      </c>
      <c r="AS186" s="295">
        <f t="shared" si="313"/>
        <v>49.246813441483198</v>
      </c>
      <c r="AT186" s="295">
        <f t="shared" si="313"/>
        <v>46.994859628311588</v>
      </c>
      <c r="AU186" s="295">
        <f t="shared" si="313"/>
        <v>49.532554257095157</v>
      </c>
      <c r="AV186" s="295">
        <f t="shared" si="313"/>
        <v>46.605614174795939</v>
      </c>
      <c r="AW186" s="295">
        <f t="shared" si="313"/>
        <v>51.909184726522184</v>
      </c>
      <c r="AX186" s="271">
        <f t="shared" si="313"/>
        <v>47.522141506617572</v>
      </c>
      <c r="AY186" s="295">
        <f t="shared" si="313"/>
        <v>51.783374581452904</v>
      </c>
      <c r="AZ186" s="295">
        <f t="shared" si="313"/>
        <v>47.069940011789591</v>
      </c>
      <c r="BA186" s="295">
        <f t="shared" si="313"/>
        <v>46.50991917707568</v>
      </c>
      <c r="BB186" s="295">
        <f t="shared" si="313"/>
        <v>48.53826942852946</v>
      </c>
      <c r="BC186" s="295">
        <f t="shared" si="313"/>
        <v>45.137614678899084</v>
      </c>
      <c r="BD186" s="271">
        <f t="shared" si="313"/>
        <v>48.877998586454915</v>
      </c>
      <c r="BE186" s="295">
        <f t="shared" si="313"/>
        <v>52.127317543671637</v>
      </c>
      <c r="BF186" s="295">
        <f t="shared" si="313"/>
        <v>46.620085865813621</v>
      </c>
      <c r="BG186" s="295">
        <f t="shared" si="313"/>
        <v>49.746917585983127</v>
      </c>
      <c r="BH186" s="295">
        <f t="shared" si="313"/>
        <v>42.591151290187391</v>
      </c>
      <c r="BI186" s="295">
        <f t="shared" si="313"/>
        <v>50.675360968793669</v>
      </c>
      <c r="BJ186" s="295">
        <f t="shared" si="313"/>
        <v>49.498399146211312</v>
      </c>
      <c r="BK186" s="295">
        <f t="shared" si="313"/>
        <v>48.443313099667122</v>
      </c>
      <c r="BL186" s="295">
        <f t="shared" si="313"/>
        <v>48.682677490885858</v>
      </c>
      <c r="BM186" s="271">
        <f t="shared" si="313"/>
        <v>47.229525757133118</v>
      </c>
      <c r="BN186" s="295">
        <f t="shared" si="313"/>
        <v>46.166771686620457</v>
      </c>
      <c r="BO186" s="295">
        <f t="shared" si="313"/>
        <v>45.78668238067177</v>
      </c>
      <c r="BP186" s="295">
        <f t="shared" ref="BP186:DG186" si="314">BP185/BP184*100</f>
        <v>45.806150978564766</v>
      </c>
      <c r="BQ186" s="295">
        <f t="shared" si="314"/>
        <v>44.323618964767292</v>
      </c>
      <c r="BR186" s="295">
        <f t="shared" si="314"/>
        <v>48.570563294972743</v>
      </c>
      <c r="BS186" s="271">
        <f t="shared" si="314"/>
        <v>45.676400947119177</v>
      </c>
      <c r="BT186" s="296">
        <f t="shared" si="314"/>
        <v>47.685725398677562</v>
      </c>
      <c r="BU186" s="295">
        <f t="shared" si="314"/>
        <v>47.707687004481215</v>
      </c>
      <c r="BV186" s="295">
        <f t="shared" si="314"/>
        <v>48.155953635405687</v>
      </c>
      <c r="BW186" s="295">
        <f t="shared" si="314"/>
        <v>43.373493975903614</v>
      </c>
      <c r="BX186" s="295">
        <f t="shared" si="314"/>
        <v>50.129198966408275</v>
      </c>
      <c r="BY186" s="295">
        <f t="shared" si="314"/>
        <v>46.786655758567406</v>
      </c>
      <c r="BZ186" s="295">
        <f t="shared" si="314"/>
        <v>40.468227424749166</v>
      </c>
      <c r="CA186" s="295">
        <f t="shared" si="314"/>
        <v>43.979591836734691</v>
      </c>
      <c r="CB186" s="295">
        <f t="shared" si="314"/>
        <v>45.52556818181818</v>
      </c>
      <c r="CC186" s="295">
        <f t="shared" si="314"/>
        <v>41.958598726114651</v>
      </c>
      <c r="CD186" s="295">
        <f t="shared" si="314"/>
        <v>42.844600526777874</v>
      </c>
      <c r="CE186" s="295">
        <f t="shared" si="314"/>
        <v>43.982251802551303</v>
      </c>
      <c r="CF186" s="271">
        <f t="shared" si="314"/>
        <v>47.892035105149859</v>
      </c>
      <c r="CG186" s="295">
        <f t="shared" si="314"/>
        <v>42.598967297762478</v>
      </c>
      <c r="CH186" s="295">
        <f t="shared" si="314"/>
        <v>45.095976860373391</v>
      </c>
      <c r="CI186" s="295">
        <f t="shared" si="314"/>
        <v>42.084942084942085</v>
      </c>
      <c r="CJ186" s="295">
        <f t="shared" si="314"/>
        <v>49.958462351786117</v>
      </c>
      <c r="CK186" s="295">
        <f t="shared" si="314"/>
        <v>46.117607470345753</v>
      </c>
      <c r="CL186" s="295">
        <f t="shared" si="314"/>
        <v>37.053571428571431</v>
      </c>
      <c r="CM186" s="295">
        <f t="shared" si="314"/>
        <v>49.063481381785557</v>
      </c>
      <c r="CN186" s="295">
        <f t="shared" si="314"/>
        <v>51.807228915662648</v>
      </c>
      <c r="CO186" s="295" t="s">
        <v>607</v>
      </c>
      <c r="CP186" s="295">
        <f t="shared" si="314"/>
        <v>48.949579831932773</v>
      </c>
      <c r="CQ186" s="295">
        <f t="shared" si="314"/>
        <v>46.031390134529147</v>
      </c>
      <c r="CR186" s="295">
        <f t="shared" si="314"/>
        <v>44.508485430675634</v>
      </c>
      <c r="CS186" s="295">
        <f t="shared" si="314"/>
        <v>52.513747054202675</v>
      </c>
      <c r="CT186" s="271">
        <f t="shared" si="314"/>
        <v>48.229047890535917</v>
      </c>
      <c r="CU186" s="295">
        <f t="shared" si="314"/>
        <v>47.933165926212091</v>
      </c>
      <c r="CV186" s="295">
        <f t="shared" si="314"/>
        <v>49.40885035468979</v>
      </c>
      <c r="CW186" s="295">
        <f t="shared" si="314"/>
        <v>43.604108309990664</v>
      </c>
      <c r="CX186" s="295">
        <f t="shared" si="314"/>
        <v>47.703726612030309</v>
      </c>
      <c r="CY186" s="295">
        <f t="shared" si="314"/>
        <v>48.954298993028658</v>
      </c>
      <c r="CZ186" s="271">
        <f t="shared" si="314"/>
        <v>46.252387324767113</v>
      </c>
      <c r="DA186" s="295">
        <f t="shared" si="314"/>
        <v>44.107142857142854</v>
      </c>
      <c r="DB186" s="295">
        <f t="shared" si="314"/>
        <v>44.852941176470587</v>
      </c>
      <c r="DC186" s="295">
        <f t="shared" si="314"/>
        <v>42.866289616903217</v>
      </c>
      <c r="DD186" s="295">
        <f t="shared" si="314"/>
        <v>47.707294396078098</v>
      </c>
      <c r="DE186" s="295">
        <f t="shared" si="314"/>
        <v>40.167473505168125</v>
      </c>
      <c r="DF186" s="295">
        <f t="shared" si="314"/>
        <v>47.305494505494508</v>
      </c>
      <c r="DG186" s="271">
        <f t="shared" si="314"/>
        <v>47.645277258307253</v>
      </c>
      <c r="DH186" s="271" t="s">
        <v>607</v>
      </c>
      <c r="DI186" s="296" t="s">
        <v>607</v>
      </c>
      <c r="DJ186" s="295" t="s">
        <v>607</v>
      </c>
      <c r="DK186" s="295" t="s">
        <v>607</v>
      </c>
      <c r="DL186" s="271" t="s">
        <v>607</v>
      </c>
      <c r="DM186" s="295">
        <f>DM185/DM184*100</f>
        <v>57.841594920053772</v>
      </c>
      <c r="DN186" s="272" t="s">
        <v>607</v>
      </c>
      <c r="DO186" s="271" t="s">
        <v>607</v>
      </c>
      <c r="DP186" s="15"/>
      <c r="DQ186" s="15"/>
      <c r="DR186" s="15"/>
      <c r="DS186" s="15"/>
      <c r="DT186" s="15"/>
      <c r="DU186" s="15"/>
      <c r="DV186" s="15"/>
      <c r="DW186" s="15"/>
    </row>
    <row r="187" spans="1:127" s="4" customFormat="1" ht="16.5" customHeight="1" x14ac:dyDescent="0.2">
      <c r="A187" s="41" t="s">
        <v>334</v>
      </c>
      <c r="C187" s="40"/>
      <c r="D187" s="219"/>
      <c r="E187" s="40"/>
      <c r="F187" s="40"/>
      <c r="G187" s="40"/>
      <c r="H187" s="40"/>
    </row>
    <row r="188" spans="1:127" s="4" customFormat="1" ht="51" customHeight="1" x14ac:dyDescent="0.2">
      <c r="A188" s="135" t="s">
        <v>389</v>
      </c>
      <c r="C188" s="40"/>
      <c r="D188" s="218"/>
      <c r="E188" s="40"/>
      <c r="F188" s="40"/>
      <c r="G188" s="40"/>
      <c r="H188" s="40"/>
    </row>
    <row r="189" spans="1:127" ht="16.5" customHeight="1" x14ac:dyDescent="0.2">
      <c r="A189" s="37" t="s">
        <v>778</v>
      </c>
      <c r="C189" s="357"/>
    </row>
    <row r="190" spans="1:127" ht="16.5" customHeight="1" x14ac:dyDescent="0.2">
      <c r="A190" s="6" t="s">
        <v>151</v>
      </c>
    </row>
    <row r="191" spans="1:127" ht="16.5" customHeight="1" x14ac:dyDescent="0.2">
      <c r="A191" s="7" t="s">
        <v>51</v>
      </c>
    </row>
    <row r="192" spans="1:127" s="128" customFormat="1" ht="71.25" customHeight="1" x14ac:dyDescent="0.2">
      <c r="A192" s="414" t="s">
        <v>708</v>
      </c>
    </row>
    <row r="193" spans="1:138" s="442" customFormat="1" ht="32.25" customHeight="1" x14ac:dyDescent="0.15">
      <c r="A193" s="437"/>
      <c r="B193" s="438" t="s">
        <v>489</v>
      </c>
      <c r="C193" s="439" t="s">
        <v>490</v>
      </c>
      <c r="D193" s="439" t="s">
        <v>491</v>
      </c>
      <c r="E193" s="439" t="s">
        <v>492</v>
      </c>
      <c r="F193" s="439" t="s">
        <v>493</v>
      </c>
      <c r="G193" s="439" t="s">
        <v>494</v>
      </c>
      <c r="H193" s="439" t="s">
        <v>495</v>
      </c>
      <c r="I193" s="439" t="s">
        <v>496</v>
      </c>
      <c r="J193" s="439" t="s">
        <v>497</v>
      </c>
      <c r="K193" s="439" t="s">
        <v>498</v>
      </c>
      <c r="L193" s="439" t="s">
        <v>499</v>
      </c>
      <c r="M193" s="439" t="s">
        <v>500</v>
      </c>
      <c r="N193" s="439" t="s">
        <v>501</v>
      </c>
      <c r="O193" s="438" t="s">
        <v>502</v>
      </c>
      <c r="P193" s="439" t="s">
        <v>503</v>
      </c>
      <c r="Q193" s="439" t="s">
        <v>504</v>
      </c>
      <c r="R193" s="439" t="s">
        <v>505</v>
      </c>
      <c r="S193" s="439" t="s">
        <v>506</v>
      </c>
      <c r="T193" s="439" t="s">
        <v>507</v>
      </c>
      <c r="U193" s="439" t="s">
        <v>508</v>
      </c>
      <c r="V193" s="439" t="s">
        <v>509</v>
      </c>
      <c r="W193" s="439" t="s">
        <v>510</v>
      </c>
      <c r="X193" s="438" t="s">
        <v>511</v>
      </c>
      <c r="Y193" s="439" t="s">
        <v>512</v>
      </c>
      <c r="Z193" s="439" t="s">
        <v>513</v>
      </c>
      <c r="AA193" s="439" t="s">
        <v>514</v>
      </c>
      <c r="AB193" s="439" t="s">
        <v>515</v>
      </c>
      <c r="AC193" s="438" t="s">
        <v>516</v>
      </c>
      <c r="AD193" s="439" t="s">
        <v>517</v>
      </c>
      <c r="AE193" s="439" t="s">
        <v>518</v>
      </c>
      <c r="AF193" s="439" t="s">
        <v>519</v>
      </c>
      <c r="AG193" s="439" t="s">
        <v>520</v>
      </c>
      <c r="AH193" s="439" t="s">
        <v>521</v>
      </c>
      <c r="AI193" s="439" t="s">
        <v>522</v>
      </c>
      <c r="AJ193" s="438" t="s">
        <v>523</v>
      </c>
      <c r="AK193" s="439" t="s">
        <v>524</v>
      </c>
      <c r="AL193" s="439" t="s">
        <v>525</v>
      </c>
      <c r="AM193" s="438" t="s">
        <v>526</v>
      </c>
      <c r="AN193" s="439" t="s">
        <v>527</v>
      </c>
      <c r="AO193" s="439" t="s">
        <v>528</v>
      </c>
      <c r="AP193" s="439" t="s">
        <v>529</v>
      </c>
      <c r="AQ193" s="439" t="s">
        <v>530</v>
      </c>
      <c r="AR193" s="439" t="s">
        <v>531</v>
      </c>
      <c r="AS193" s="439" t="s">
        <v>532</v>
      </c>
      <c r="AT193" s="439" t="s">
        <v>533</v>
      </c>
      <c r="AU193" s="439" t="s">
        <v>534</v>
      </c>
      <c r="AV193" s="439" t="s">
        <v>535</v>
      </c>
      <c r="AW193" s="439" t="s">
        <v>536</v>
      </c>
      <c r="AX193" s="438" t="s">
        <v>537</v>
      </c>
      <c r="AY193" s="439" t="s">
        <v>538</v>
      </c>
      <c r="AZ193" s="439" t="s">
        <v>539</v>
      </c>
      <c r="BA193" s="439" t="s">
        <v>540</v>
      </c>
      <c r="BB193" s="439" t="s">
        <v>541</v>
      </c>
      <c r="BC193" s="439" t="s">
        <v>542</v>
      </c>
      <c r="BD193" s="440" t="s">
        <v>543</v>
      </c>
      <c r="BE193" s="439" t="s">
        <v>544</v>
      </c>
      <c r="BF193" s="439" t="s">
        <v>545</v>
      </c>
      <c r="BG193" s="439" t="s">
        <v>546</v>
      </c>
      <c r="BH193" s="439" t="s">
        <v>547</v>
      </c>
      <c r="BI193" s="439" t="s">
        <v>548</v>
      </c>
      <c r="BJ193" s="439" t="s">
        <v>549</v>
      </c>
      <c r="BK193" s="439" t="s">
        <v>550</v>
      </c>
      <c r="BL193" s="439" t="s">
        <v>551</v>
      </c>
      <c r="BM193" s="438" t="s">
        <v>552</v>
      </c>
      <c r="BN193" s="439" t="s">
        <v>553</v>
      </c>
      <c r="BO193" s="439" t="s">
        <v>554</v>
      </c>
      <c r="BP193" s="439" t="s">
        <v>555</v>
      </c>
      <c r="BQ193" s="439" t="s">
        <v>556</v>
      </c>
      <c r="BR193" s="439" t="s">
        <v>557</v>
      </c>
      <c r="BS193" s="438" t="s">
        <v>558</v>
      </c>
      <c r="BT193" s="439" t="s">
        <v>559</v>
      </c>
      <c r="BU193" s="439" t="s">
        <v>560</v>
      </c>
      <c r="BV193" s="439" t="s">
        <v>561</v>
      </c>
      <c r="BW193" s="439" t="s">
        <v>562</v>
      </c>
      <c r="BX193" s="439" t="s">
        <v>563</v>
      </c>
      <c r="BY193" s="439" t="s">
        <v>564</v>
      </c>
      <c r="BZ193" s="439" t="s">
        <v>565</v>
      </c>
      <c r="CA193" s="439" t="s">
        <v>566</v>
      </c>
      <c r="CB193" s="439" t="s">
        <v>567</v>
      </c>
      <c r="CC193" s="439" t="s">
        <v>568</v>
      </c>
      <c r="CD193" s="439" t="s">
        <v>569</v>
      </c>
      <c r="CE193" s="439" t="s">
        <v>570</v>
      </c>
      <c r="CF193" s="438" t="s">
        <v>571</v>
      </c>
      <c r="CG193" s="439" t="s">
        <v>572</v>
      </c>
      <c r="CH193" s="439" t="s">
        <v>573</v>
      </c>
      <c r="CI193" s="439" t="s">
        <v>574</v>
      </c>
      <c r="CJ193" s="439" t="s">
        <v>575</v>
      </c>
      <c r="CK193" s="439" t="s">
        <v>576</v>
      </c>
      <c r="CL193" s="439" t="s">
        <v>577</v>
      </c>
      <c r="CM193" s="439" t="s">
        <v>578</v>
      </c>
      <c r="CN193" s="439" t="s">
        <v>579</v>
      </c>
      <c r="CO193" s="439" t="s">
        <v>580</v>
      </c>
      <c r="CP193" s="439" t="s">
        <v>581</v>
      </c>
      <c r="CQ193" s="439" t="s">
        <v>582</v>
      </c>
      <c r="CR193" s="439" t="s">
        <v>583</v>
      </c>
      <c r="CS193" s="439" t="s">
        <v>584</v>
      </c>
      <c r="CT193" s="438" t="s">
        <v>585</v>
      </c>
      <c r="CU193" s="439" t="s">
        <v>586</v>
      </c>
      <c r="CV193" s="439" t="s">
        <v>587</v>
      </c>
      <c r="CW193" s="439" t="s">
        <v>588</v>
      </c>
      <c r="CX193" s="439" t="s">
        <v>589</v>
      </c>
      <c r="CY193" s="439" t="s">
        <v>590</v>
      </c>
      <c r="CZ193" s="438" t="s">
        <v>591</v>
      </c>
      <c r="DA193" s="439" t="s">
        <v>592</v>
      </c>
      <c r="DB193" s="439" t="s">
        <v>593</v>
      </c>
      <c r="DC193" s="439" t="s">
        <v>594</v>
      </c>
      <c r="DD193" s="439" t="s">
        <v>595</v>
      </c>
      <c r="DE193" s="439" t="s">
        <v>596</v>
      </c>
      <c r="DF193" s="439" t="s">
        <v>597</v>
      </c>
      <c r="DG193" s="438" t="s">
        <v>598</v>
      </c>
      <c r="DH193" s="438" t="s">
        <v>599</v>
      </c>
      <c r="DI193" s="439" t="s">
        <v>600</v>
      </c>
      <c r="DJ193" s="439" t="s">
        <v>601</v>
      </c>
      <c r="DK193" s="439" t="s">
        <v>602</v>
      </c>
      <c r="DL193" s="438" t="s">
        <v>603</v>
      </c>
      <c r="DM193" s="439" t="s">
        <v>604</v>
      </c>
      <c r="DN193" s="441" t="s">
        <v>605</v>
      </c>
      <c r="DO193" s="438" t="s">
        <v>606</v>
      </c>
    </row>
    <row r="194" spans="1:138" s="4" customFormat="1" ht="16.5" customHeight="1" x14ac:dyDescent="0.15">
      <c r="A194" s="77" t="s">
        <v>709</v>
      </c>
      <c r="B194" s="261">
        <f t="shared" ref="B194" si="315">SUM(C194:N194)</f>
        <v>161803</v>
      </c>
      <c r="C194" s="277">
        <v>7986</v>
      </c>
      <c r="D194" s="277">
        <v>10216</v>
      </c>
      <c r="E194" s="277">
        <v>6729</v>
      </c>
      <c r="F194" s="277">
        <v>2105</v>
      </c>
      <c r="G194" s="277">
        <v>11394</v>
      </c>
      <c r="H194" s="277">
        <v>22762</v>
      </c>
      <c r="I194" s="277">
        <v>17380</v>
      </c>
      <c r="J194" s="277">
        <v>3211</v>
      </c>
      <c r="K194" s="277">
        <v>15656</v>
      </c>
      <c r="L194" s="277">
        <v>49294</v>
      </c>
      <c r="M194" s="277">
        <v>5789</v>
      </c>
      <c r="N194" s="277">
        <v>9281</v>
      </c>
      <c r="O194" s="261">
        <f t="shared" ref="O194" si="316">SUM(P194:W194)</f>
        <v>60388</v>
      </c>
      <c r="P194" s="277">
        <v>10053</v>
      </c>
      <c r="Q194" s="277">
        <v>12911</v>
      </c>
      <c r="R194" s="277">
        <v>3742</v>
      </c>
      <c r="S194" s="277">
        <v>5777</v>
      </c>
      <c r="T194" s="277">
        <v>4186</v>
      </c>
      <c r="U194" s="277">
        <v>10312</v>
      </c>
      <c r="V194" s="277">
        <v>8980</v>
      </c>
      <c r="W194" s="277">
        <v>4427</v>
      </c>
      <c r="X194" s="261">
        <f t="shared" ref="X194" si="317">SUM(Y194:AB194)</f>
        <v>61044</v>
      </c>
      <c r="Y194" s="277">
        <v>11352</v>
      </c>
      <c r="Z194" s="277">
        <v>17208</v>
      </c>
      <c r="AA194" s="277">
        <v>18862</v>
      </c>
      <c r="AB194" s="277">
        <v>13622</v>
      </c>
      <c r="AC194" s="261">
        <f t="shared" ref="AC194" si="318">SUM(AD194:AI194)</f>
        <v>61731</v>
      </c>
      <c r="AD194" s="277">
        <v>9433</v>
      </c>
      <c r="AE194" s="277">
        <v>8828</v>
      </c>
      <c r="AF194" s="277">
        <v>5335</v>
      </c>
      <c r="AG194" s="277">
        <v>14277</v>
      </c>
      <c r="AH194" s="277">
        <v>7407</v>
      </c>
      <c r="AI194" s="277">
        <v>16451</v>
      </c>
      <c r="AJ194" s="261">
        <f t="shared" ref="AJ194" si="319">SUM(AK194:AL194)</f>
        <v>6674</v>
      </c>
      <c r="AK194" s="277">
        <v>2668</v>
      </c>
      <c r="AL194" s="277">
        <v>4006</v>
      </c>
      <c r="AM194" s="261">
        <f t="shared" ref="AM194" si="320">SUM(AN194:AW194)</f>
        <v>144057</v>
      </c>
      <c r="AN194" s="277">
        <v>9995</v>
      </c>
      <c r="AO194" s="277">
        <v>9630</v>
      </c>
      <c r="AP194" s="277">
        <v>14803</v>
      </c>
      <c r="AQ194" s="277">
        <v>4333</v>
      </c>
      <c r="AR194" s="277">
        <v>21639</v>
      </c>
      <c r="AS194" s="277">
        <v>4908</v>
      </c>
      <c r="AT194" s="277">
        <v>25476</v>
      </c>
      <c r="AU194" s="277">
        <v>27060</v>
      </c>
      <c r="AV194" s="277">
        <v>15858</v>
      </c>
      <c r="AW194" s="277">
        <v>10355</v>
      </c>
      <c r="AX194" s="261">
        <f t="shared" ref="AX194" si="321">SUM(AY194:BC194)</f>
        <v>213056</v>
      </c>
      <c r="AY194" s="277">
        <v>18172</v>
      </c>
      <c r="AZ194" s="277">
        <v>103670</v>
      </c>
      <c r="BA194" s="277">
        <v>20736</v>
      </c>
      <c r="BB194" s="277">
        <v>52332</v>
      </c>
      <c r="BC194" s="277">
        <v>18146</v>
      </c>
      <c r="BD194" s="261">
        <f t="shared" ref="BD194" si="322">SUM(BE194:BL194)</f>
        <v>364094</v>
      </c>
      <c r="BE194" s="277">
        <v>68213</v>
      </c>
      <c r="BF194" s="277">
        <v>32720</v>
      </c>
      <c r="BG194" s="277">
        <v>27237</v>
      </c>
      <c r="BH194" s="277">
        <v>30159</v>
      </c>
      <c r="BI194" s="277">
        <v>33317</v>
      </c>
      <c r="BJ194" s="277">
        <v>87694</v>
      </c>
      <c r="BK194" s="277">
        <v>47516</v>
      </c>
      <c r="BL194" s="277">
        <v>37238</v>
      </c>
      <c r="BM194" s="261">
        <f t="shared" ref="BM194" si="323">SUM(BN194:BR194)</f>
        <v>83708</v>
      </c>
      <c r="BN194" s="277">
        <v>14042</v>
      </c>
      <c r="BO194" s="277">
        <v>13748</v>
      </c>
      <c r="BP194" s="277">
        <v>7764</v>
      </c>
      <c r="BQ194" s="277">
        <v>7097</v>
      </c>
      <c r="BR194" s="277">
        <v>41057</v>
      </c>
      <c r="BS194" s="261">
        <f t="shared" ref="BS194" si="324">SUM(BT194:CE194)</f>
        <v>146154</v>
      </c>
      <c r="BT194" s="277">
        <v>10237</v>
      </c>
      <c r="BU194" s="277">
        <v>15911</v>
      </c>
      <c r="BV194" s="277">
        <v>3296</v>
      </c>
      <c r="BW194" s="277">
        <v>2695</v>
      </c>
      <c r="BX194" s="277">
        <v>10629</v>
      </c>
      <c r="BY194" s="277">
        <v>40700</v>
      </c>
      <c r="BZ194" s="277">
        <v>8264</v>
      </c>
      <c r="CA194" s="277">
        <v>9804</v>
      </c>
      <c r="CB194" s="277">
        <v>15154</v>
      </c>
      <c r="CC194" s="277">
        <v>6725</v>
      </c>
      <c r="CD194" s="277">
        <v>12512</v>
      </c>
      <c r="CE194" s="277">
        <v>10227</v>
      </c>
      <c r="CF194" s="261">
        <f t="shared" ref="CF194" si="325">SUM(CG194:CS194)</f>
        <v>194799</v>
      </c>
      <c r="CG194" s="277">
        <v>6666</v>
      </c>
      <c r="CH194" s="277">
        <v>16067</v>
      </c>
      <c r="CI194" s="277">
        <v>4623</v>
      </c>
      <c r="CJ194" s="277">
        <v>31432</v>
      </c>
      <c r="CK194" s="278">
        <v>37977</v>
      </c>
      <c r="CL194" s="277">
        <v>4096</v>
      </c>
      <c r="CM194" s="277">
        <v>42157</v>
      </c>
      <c r="CN194" s="277">
        <v>4260</v>
      </c>
      <c r="CO194" s="277">
        <v>1360</v>
      </c>
      <c r="CP194" s="277">
        <v>5650</v>
      </c>
      <c r="CQ194" s="277">
        <v>23420</v>
      </c>
      <c r="CR194" s="277">
        <v>10639</v>
      </c>
      <c r="CS194" s="277">
        <v>6452</v>
      </c>
      <c r="CT194" s="261">
        <f t="shared" ref="CT194" si="326">SUM(CU194:CY194)</f>
        <v>69795</v>
      </c>
      <c r="CU194" s="277">
        <v>30814</v>
      </c>
      <c r="CV194" s="277">
        <v>15422</v>
      </c>
      <c r="CW194" s="277">
        <v>3917</v>
      </c>
      <c r="CX194" s="277">
        <v>12721</v>
      </c>
      <c r="CY194" s="277">
        <v>6921</v>
      </c>
      <c r="CZ194" s="261">
        <f t="shared" ref="CZ194" si="327">SUM(DA194:DF194)</f>
        <v>159237</v>
      </c>
      <c r="DA194" s="277">
        <v>4357</v>
      </c>
      <c r="DB194" s="277">
        <v>3233</v>
      </c>
      <c r="DC194" s="277">
        <v>22684</v>
      </c>
      <c r="DD194" s="277">
        <v>77906</v>
      </c>
      <c r="DE194" s="277">
        <v>33229</v>
      </c>
      <c r="DF194" s="277">
        <v>17828</v>
      </c>
      <c r="DG194" s="261">
        <f t="shared" ref="DG194" si="328">AM194+BS194+B194+O194+X194+AC194+AJ194+BD194+CF194+AX194+BM194+CT194+CZ194</f>
        <v>1726540</v>
      </c>
      <c r="DH194" s="297">
        <f t="shared" ref="DH194" si="329">SUM(DI194:DK194)</f>
        <v>102177</v>
      </c>
      <c r="DI194" s="278">
        <v>43959</v>
      </c>
      <c r="DJ194" s="277">
        <v>35070</v>
      </c>
      <c r="DK194" s="278">
        <v>23148</v>
      </c>
      <c r="DL194" s="297">
        <f>SUM(DM194:DN194)</f>
        <v>102168</v>
      </c>
      <c r="DM194" s="279">
        <v>97771</v>
      </c>
      <c r="DN194" s="280">
        <v>4397</v>
      </c>
      <c r="DO194" s="297">
        <f>DG194+DH194+DL194</f>
        <v>1930885</v>
      </c>
    </row>
    <row r="195" spans="1:138" s="4" customFormat="1" ht="16.5" customHeight="1" x14ac:dyDescent="0.15">
      <c r="A195" s="44" t="s">
        <v>137</v>
      </c>
      <c r="B195" s="305"/>
      <c r="C195" s="241" t="s">
        <v>778</v>
      </c>
      <c r="D195" s="241"/>
      <c r="E195" s="241"/>
      <c r="F195" s="241"/>
      <c r="G195" s="241"/>
      <c r="H195" s="241"/>
      <c r="I195" s="241"/>
      <c r="J195" s="241"/>
      <c r="K195" s="241"/>
      <c r="L195" s="241"/>
      <c r="M195" s="241"/>
      <c r="N195" s="241"/>
      <c r="O195" s="240"/>
      <c r="P195" s="241"/>
      <c r="Q195" s="241"/>
      <c r="R195" s="241"/>
      <c r="S195" s="241"/>
      <c r="T195" s="241"/>
      <c r="U195" s="241"/>
      <c r="V195" s="241"/>
      <c r="W195" s="241"/>
      <c r="X195" s="240"/>
      <c r="Y195" s="241"/>
      <c r="Z195" s="241"/>
      <c r="AA195" s="241"/>
      <c r="AB195" s="241"/>
      <c r="AC195" s="240"/>
      <c r="AD195" s="241"/>
      <c r="AE195" s="241"/>
      <c r="AF195" s="241"/>
      <c r="AG195" s="241"/>
      <c r="AH195" s="241"/>
      <c r="AI195" s="241"/>
      <c r="AJ195" s="392"/>
      <c r="AK195" s="310"/>
      <c r="AL195" s="241"/>
      <c r="AM195" s="240"/>
      <c r="AN195" s="241"/>
      <c r="AO195" s="241"/>
      <c r="AP195" s="241"/>
      <c r="AQ195" s="241"/>
      <c r="AR195" s="241"/>
      <c r="AS195" s="241"/>
      <c r="AT195" s="241"/>
      <c r="AU195" s="241"/>
      <c r="AV195" s="241"/>
      <c r="AW195" s="241"/>
      <c r="AX195" s="240"/>
      <c r="AY195" s="241"/>
      <c r="AZ195" s="241"/>
      <c r="BA195" s="241"/>
      <c r="BB195" s="241"/>
      <c r="BC195" s="241"/>
      <c r="BD195" s="240"/>
      <c r="BE195" s="241"/>
      <c r="BF195" s="241"/>
      <c r="BG195" s="241"/>
      <c r="BH195" s="241"/>
      <c r="BI195" s="241"/>
      <c r="BJ195" s="241"/>
      <c r="BK195" s="241"/>
      <c r="BL195" s="241"/>
      <c r="BM195" s="240"/>
      <c r="BN195" s="241"/>
      <c r="BO195" s="241"/>
      <c r="BP195" s="241"/>
      <c r="BQ195" s="241"/>
      <c r="BR195" s="241"/>
      <c r="BS195" s="240"/>
      <c r="BT195" s="242"/>
      <c r="BU195" s="241"/>
      <c r="BV195" s="241"/>
      <c r="BW195" s="241"/>
      <c r="BX195" s="241"/>
      <c r="BY195" s="241"/>
      <c r="BZ195" s="241"/>
      <c r="CA195" s="241"/>
      <c r="CB195" s="241"/>
      <c r="CC195" s="241"/>
      <c r="CD195" s="241"/>
      <c r="CE195" s="241"/>
      <c r="CF195" s="240"/>
      <c r="CG195" s="241"/>
      <c r="CH195" s="241"/>
      <c r="CI195" s="241"/>
      <c r="CJ195" s="241"/>
      <c r="CK195" s="241"/>
      <c r="CL195" s="241"/>
      <c r="CM195" s="241"/>
      <c r="CN195" s="241"/>
      <c r="CO195" s="241"/>
      <c r="CP195" s="241"/>
      <c r="CQ195" s="241"/>
      <c r="CR195" s="241"/>
      <c r="CS195" s="241"/>
      <c r="CT195" s="240"/>
      <c r="CU195" s="241"/>
      <c r="CV195" s="241"/>
      <c r="CW195" s="241"/>
      <c r="CX195" s="241"/>
      <c r="CY195" s="241"/>
      <c r="CZ195" s="240"/>
      <c r="DA195" s="241"/>
      <c r="DB195" s="241"/>
      <c r="DC195" s="241"/>
      <c r="DD195" s="241"/>
      <c r="DE195" s="241"/>
      <c r="DF195" s="241"/>
      <c r="DG195" s="240"/>
      <c r="DH195" s="392"/>
      <c r="DI195" s="285"/>
      <c r="DJ195" s="310"/>
      <c r="DK195" s="310"/>
      <c r="DL195" s="392"/>
      <c r="DM195" s="310"/>
      <c r="DN195" s="244"/>
      <c r="DO195" s="317"/>
      <c r="DP195" s="109"/>
      <c r="DQ195" s="109"/>
      <c r="DR195" s="109"/>
      <c r="DS195" s="109"/>
      <c r="DT195" s="109"/>
      <c r="DU195" s="109"/>
      <c r="DV195" s="109"/>
      <c r="DW195" s="109"/>
      <c r="DX195" s="109"/>
    </row>
    <row r="196" spans="1:138" s="23" customFormat="1" ht="16.5" customHeight="1" x14ac:dyDescent="0.15">
      <c r="A196" s="48" t="s">
        <v>283</v>
      </c>
      <c r="B196" s="240">
        <f t="shared" ref="B196:B198" si="330">SUM(C196:N196)</f>
        <v>17967</v>
      </c>
      <c r="C196" s="288">
        <v>984</v>
      </c>
      <c r="D196" s="288">
        <v>1130</v>
      </c>
      <c r="E196" s="288">
        <v>703</v>
      </c>
      <c r="F196" s="288">
        <v>161</v>
      </c>
      <c r="G196" s="288">
        <v>1248</v>
      </c>
      <c r="H196" s="288">
        <v>2693</v>
      </c>
      <c r="I196" s="288">
        <v>2241</v>
      </c>
      <c r="J196" s="288">
        <v>317</v>
      </c>
      <c r="K196" s="288">
        <v>1635</v>
      </c>
      <c r="L196" s="288">
        <v>5234</v>
      </c>
      <c r="M196" s="288">
        <v>660</v>
      </c>
      <c r="N196" s="288">
        <v>961</v>
      </c>
      <c r="O196" s="240">
        <f t="shared" ref="O196:O198" si="331">SUM(P196:W196)</f>
        <v>6794</v>
      </c>
      <c r="P196" s="288">
        <v>1100</v>
      </c>
      <c r="Q196" s="288">
        <v>1529</v>
      </c>
      <c r="R196" s="288">
        <v>430</v>
      </c>
      <c r="S196" s="288">
        <v>612</v>
      </c>
      <c r="T196" s="288">
        <v>543</v>
      </c>
      <c r="U196" s="288">
        <v>1148</v>
      </c>
      <c r="V196" s="288">
        <v>982</v>
      </c>
      <c r="W196" s="288">
        <v>450</v>
      </c>
      <c r="X196" s="240">
        <f t="shared" ref="X196:X198" si="332">SUM(Y196:AB196)</f>
        <v>6733</v>
      </c>
      <c r="Y196" s="288">
        <v>1242</v>
      </c>
      <c r="Z196" s="288">
        <v>1629</v>
      </c>
      <c r="AA196" s="288">
        <v>2465</v>
      </c>
      <c r="AB196" s="288">
        <v>1397</v>
      </c>
      <c r="AC196" s="240">
        <f t="shared" ref="AC196:AC198" si="333">SUM(AD196:AI196)</f>
        <v>7636</v>
      </c>
      <c r="AD196" s="288">
        <v>1199</v>
      </c>
      <c r="AE196" s="288">
        <v>1056</v>
      </c>
      <c r="AF196" s="288">
        <v>725</v>
      </c>
      <c r="AG196" s="288">
        <v>1698</v>
      </c>
      <c r="AH196" s="288">
        <v>826</v>
      </c>
      <c r="AI196" s="288">
        <v>2132</v>
      </c>
      <c r="AJ196" s="240">
        <f t="shared" ref="AJ196:AJ198" si="334">SUM(AK196:AL196)</f>
        <v>592</v>
      </c>
      <c r="AK196" s="288">
        <v>246</v>
      </c>
      <c r="AL196" s="288">
        <v>346</v>
      </c>
      <c r="AM196" s="240">
        <f t="shared" ref="AM196:AM198" si="335">SUM(AN196:AW196)</f>
        <v>15967</v>
      </c>
      <c r="AN196" s="288">
        <v>1011</v>
      </c>
      <c r="AO196" s="288">
        <v>1334</v>
      </c>
      <c r="AP196" s="288">
        <v>2034</v>
      </c>
      <c r="AQ196" s="288">
        <v>522</v>
      </c>
      <c r="AR196" s="288">
        <v>2163</v>
      </c>
      <c r="AS196" s="288">
        <v>538</v>
      </c>
      <c r="AT196" s="288">
        <v>2631</v>
      </c>
      <c r="AU196" s="288">
        <v>2849</v>
      </c>
      <c r="AV196" s="288">
        <v>1788</v>
      </c>
      <c r="AW196" s="288">
        <v>1097</v>
      </c>
      <c r="AX196" s="240">
        <f t="shared" ref="AX196:AX198" si="336">SUM(AY196:BC196)</f>
        <v>26615</v>
      </c>
      <c r="AY196" s="288">
        <v>2404</v>
      </c>
      <c r="AZ196" s="288">
        <v>12792</v>
      </c>
      <c r="BA196" s="288">
        <v>2534</v>
      </c>
      <c r="BB196" s="288">
        <v>6760</v>
      </c>
      <c r="BC196" s="288">
        <v>2125</v>
      </c>
      <c r="BD196" s="240">
        <f t="shared" ref="BD196:BD198" si="337">SUM(BE196:BL196)</f>
        <v>34486</v>
      </c>
      <c r="BE196" s="288">
        <v>3689</v>
      </c>
      <c r="BF196" s="288">
        <v>4413</v>
      </c>
      <c r="BG196" s="288">
        <v>2889</v>
      </c>
      <c r="BH196" s="288">
        <v>4025</v>
      </c>
      <c r="BI196" s="288">
        <v>2524</v>
      </c>
      <c r="BJ196" s="288">
        <v>8487</v>
      </c>
      <c r="BK196" s="288">
        <v>4282</v>
      </c>
      <c r="BL196" s="288">
        <v>4177</v>
      </c>
      <c r="BM196" s="240">
        <f t="shared" ref="BM196:BM198" si="338">SUM(BN196:BR196)</f>
        <v>10095</v>
      </c>
      <c r="BN196" s="288">
        <v>1523</v>
      </c>
      <c r="BO196" s="288">
        <v>1753</v>
      </c>
      <c r="BP196" s="288">
        <v>878</v>
      </c>
      <c r="BQ196" s="288">
        <v>759</v>
      </c>
      <c r="BR196" s="288">
        <v>5182</v>
      </c>
      <c r="BS196" s="240">
        <f t="shared" ref="BS196:BS198" si="339">SUM(BT196:CE196)</f>
        <v>15795</v>
      </c>
      <c r="BT196" s="288">
        <v>1207</v>
      </c>
      <c r="BU196" s="288">
        <v>1515</v>
      </c>
      <c r="BV196" s="288">
        <v>478</v>
      </c>
      <c r="BW196" s="288">
        <v>242</v>
      </c>
      <c r="BX196" s="288">
        <v>1117</v>
      </c>
      <c r="BY196" s="288">
        <v>4012</v>
      </c>
      <c r="BZ196" s="288">
        <v>861</v>
      </c>
      <c r="CA196" s="288">
        <v>1094</v>
      </c>
      <c r="CB196" s="288">
        <v>1422</v>
      </c>
      <c r="CC196" s="288">
        <v>1014</v>
      </c>
      <c r="CD196" s="288">
        <v>1582</v>
      </c>
      <c r="CE196" s="288">
        <v>1251</v>
      </c>
      <c r="CF196" s="240">
        <f t="shared" ref="CF196:CF198" si="340">SUM(CG196:CS196)</f>
        <v>21090</v>
      </c>
      <c r="CG196" s="288">
        <v>572</v>
      </c>
      <c r="CH196" s="288">
        <v>1789</v>
      </c>
      <c r="CI196" s="288">
        <v>524</v>
      </c>
      <c r="CJ196" s="288">
        <v>3269</v>
      </c>
      <c r="CK196" s="288">
        <v>4256</v>
      </c>
      <c r="CL196" s="288">
        <v>403</v>
      </c>
      <c r="CM196" s="288">
        <v>4415</v>
      </c>
      <c r="CN196" s="288">
        <v>359</v>
      </c>
      <c r="CO196" s="288">
        <v>113</v>
      </c>
      <c r="CP196" s="288">
        <v>617</v>
      </c>
      <c r="CQ196" s="288">
        <v>2792</v>
      </c>
      <c r="CR196" s="288">
        <v>1211</v>
      </c>
      <c r="CS196" s="288">
        <v>770</v>
      </c>
      <c r="CT196" s="240">
        <f t="shared" ref="CT196:CT198" si="341">SUM(CU196:CY196)</f>
        <v>9140</v>
      </c>
      <c r="CU196" s="288">
        <v>3628</v>
      </c>
      <c r="CV196" s="288">
        <v>2078</v>
      </c>
      <c r="CW196" s="288">
        <v>553</v>
      </c>
      <c r="CX196" s="288">
        <v>1994</v>
      </c>
      <c r="CY196" s="288">
        <v>887</v>
      </c>
      <c r="CZ196" s="240">
        <f t="shared" ref="CZ196:CZ198" si="342">SUM(DA196:DF196)</f>
        <v>18001</v>
      </c>
      <c r="DA196" s="288">
        <v>431</v>
      </c>
      <c r="DB196" s="288">
        <v>302</v>
      </c>
      <c r="DC196" s="288">
        <v>2648</v>
      </c>
      <c r="DD196" s="288">
        <v>9504</v>
      </c>
      <c r="DE196" s="288">
        <v>3142</v>
      </c>
      <c r="DF196" s="288">
        <v>1974</v>
      </c>
      <c r="DG196" s="240">
        <f t="shared" ref="DG196:DG198" si="343">AM196+BS196+B196+O196+X196+AC196+AJ196+BD196+CF196+AX196+BM196+CT196+CZ196</f>
        <v>190911</v>
      </c>
      <c r="DH196" s="392">
        <f t="shared" ref="DH196:DH198" si="344">SUM(DI196:DK196)</f>
        <v>15032</v>
      </c>
      <c r="DI196" s="288">
        <v>4827</v>
      </c>
      <c r="DJ196" s="288">
        <v>3877</v>
      </c>
      <c r="DK196" s="288">
        <v>6328</v>
      </c>
      <c r="DL196" s="392">
        <f>SUM(DM196:DN196)</f>
        <v>15496</v>
      </c>
      <c r="DM196" s="288">
        <v>15496</v>
      </c>
      <c r="DN196" s="394">
        <v>0</v>
      </c>
      <c r="DO196" s="240">
        <f>DG196+DH196+DL196</f>
        <v>221439</v>
      </c>
      <c r="DP196" s="109"/>
      <c r="DQ196" s="109"/>
      <c r="DR196" s="109"/>
      <c r="DS196" s="109"/>
      <c r="DT196" s="109"/>
      <c r="DU196" s="109"/>
      <c r="DV196" s="109"/>
      <c r="DW196" s="109"/>
      <c r="DX196" s="109"/>
      <c r="DY196" s="109"/>
      <c r="DZ196" s="109"/>
      <c r="EA196" s="109"/>
      <c r="EB196" s="109"/>
      <c r="EC196" s="4"/>
    </row>
    <row r="197" spans="1:138" s="23" customFormat="1" ht="16.5" customHeight="1" x14ac:dyDescent="0.15">
      <c r="A197" s="48" t="s">
        <v>445</v>
      </c>
      <c r="B197" s="240">
        <f t="shared" si="330"/>
        <v>143781</v>
      </c>
      <c r="C197" s="288">
        <v>7000</v>
      </c>
      <c r="D197" s="288">
        <v>9081</v>
      </c>
      <c r="E197" s="288">
        <v>6024</v>
      </c>
      <c r="F197" s="288">
        <v>1940</v>
      </c>
      <c r="G197" s="288">
        <v>10142</v>
      </c>
      <c r="H197" s="288">
        <v>20065</v>
      </c>
      <c r="I197" s="288">
        <v>15136</v>
      </c>
      <c r="J197" s="288">
        <v>2889</v>
      </c>
      <c r="K197" s="288">
        <v>14015</v>
      </c>
      <c r="L197" s="288">
        <v>44046</v>
      </c>
      <c r="M197" s="288">
        <v>5125</v>
      </c>
      <c r="N197" s="288">
        <v>8318</v>
      </c>
      <c r="O197" s="240">
        <f t="shared" si="331"/>
        <v>53567</v>
      </c>
      <c r="P197" s="288">
        <v>8951</v>
      </c>
      <c r="Q197" s="288">
        <v>11379</v>
      </c>
      <c r="R197" s="288">
        <v>3311</v>
      </c>
      <c r="S197" s="288">
        <v>5161</v>
      </c>
      <c r="T197" s="288">
        <v>3641</v>
      </c>
      <c r="U197" s="288">
        <v>9159</v>
      </c>
      <c r="V197" s="288">
        <v>7988</v>
      </c>
      <c r="W197" s="288">
        <v>3977</v>
      </c>
      <c r="X197" s="240">
        <f t="shared" si="332"/>
        <v>54298</v>
      </c>
      <c r="Y197" s="288">
        <v>10108</v>
      </c>
      <c r="Z197" s="288">
        <v>15572</v>
      </c>
      <c r="AA197" s="288">
        <v>16396</v>
      </c>
      <c r="AB197" s="288">
        <v>12222</v>
      </c>
      <c r="AC197" s="240">
        <f t="shared" si="333"/>
        <v>54070</v>
      </c>
      <c r="AD197" s="288">
        <v>8228</v>
      </c>
      <c r="AE197" s="288">
        <v>7770</v>
      </c>
      <c r="AF197" s="288">
        <v>4606</v>
      </c>
      <c r="AG197" s="288">
        <v>12578</v>
      </c>
      <c r="AH197" s="288">
        <v>6579</v>
      </c>
      <c r="AI197" s="288">
        <v>14309</v>
      </c>
      <c r="AJ197" s="240">
        <f t="shared" si="334"/>
        <v>6079</v>
      </c>
      <c r="AK197" s="288">
        <v>2421</v>
      </c>
      <c r="AL197" s="288">
        <v>3658</v>
      </c>
      <c r="AM197" s="240">
        <f t="shared" si="335"/>
        <v>128053</v>
      </c>
      <c r="AN197" s="288">
        <v>8982</v>
      </c>
      <c r="AO197" s="288">
        <v>8291</v>
      </c>
      <c r="AP197" s="288">
        <v>12767</v>
      </c>
      <c r="AQ197" s="288">
        <v>3809</v>
      </c>
      <c r="AR197" s="288">
        <v>19470</v>
      </c>
      <c r="AS197" s="288">
        <v>4369</v>
      </c>
      <c r="AT197" s="288">
        <v>22838</v>
      </c>
      <c r="AU197" s="288">
        <v>24206</v>
      </c>
      <c r="AV197" s="288">
        <v>14066</v>
      </c>
      <c r="AW197" s="288">
        <v>9255</v>
      </c>
      <c r="AX197" s="240">
        <f t="shared" si="336"/>
        <v>186391</v>
      </c>
      <c r="AY197" s="288">
        <v>15766</v>
      </c>
      <c r="AZ197" s="288">
        <v>90862</v>
      </c>
      <c r="BA197" s="288">
        <v>18196</v>
      </c>
      <c r="BB197" s="288">
        <v>45555</v>
      </c>
      <c r="BC197" s="288">
        <v>16012</v>
      </c>
      <c r="BD197" s="240">
        <f t="shared" si="337"/>
        <v>329525</v>
      </c>
      <c r="BE197" s="288">
        <v>64510</v>
      </c>
      <c r="BF197" s="288">
        <v>28296</v>
      </c>
      <c r="BG197" s="288">
        <v>24341</v>
      </c>
      <c r="BH197" s="288">
        <v>26123</v>
      </c>
      <c r="BI197" s="288">
        <v>30784</v>
      </c>
      <c r="BJ197" s="288">
        <v>79195</v>
      </c>
      <c r="BK197" s="288">
        <v>43226</v>
      </c>
      <c r="BL197" s="288">
        <v>33050</v>
      </c>
      <c r="BM197" s="240">
        <f t="shared" si="338"/>
        <v>73592</v>
      </c>
      <c r="BN197" s="288">
        <v>12517</v>
      </c>
      <c r="BO197" s="288">
        <v>11990</v>
      </c>
      <c r="BP197" s="288">
        <v>6882</v>
      </c>
      <c r="BQ197" s="288">
        <v>6336</v>
      </c>
      <c r="BR197" s="288">
        <v>35867</v>
      </c>
      <c r="BS197" s="240">
        <f t="shared" si="339"/>
        <v>130304</v>
      </c>
      <c r="BT197" s="288">
        <v>9025</v>
      </c>
      <c r="BU197" s="288">
        <v>14389</v>
      </c>
      <c r="BV197" s="288">
        <v>2817</v>
      </c>
      <c r="BW197" s="288">
        <v>2453</v>
      </c>
      <c r="BX197" s="288">
        <v>9510</v>
      </c>
      <c r="BY197" s="288">
        <v>36669</v>
      </c>
      <c r="BZ197" s="288">
        <v>7403</v>
      </c>
      <c r="CA197" s="288">
        <v>8707</v>
      </c>
      <c r="CB197" s="288">
        <v>13728</v>
      </c>
      <c r="CC197" s="288">
        <v>5707</v>
      </c>
      <c r="CD197" s="288">
        <v>10927</v>
      </c>
      <c r="CE197" s="288">
        <v>8969</v>
      </c>
      <c r="CF197" s="240">
        <f t="shared" si="340"/>
        <v>173641</v>
      </c>
      <c r="CG197" s="288">
        <v>6093</v>
      </c>
      <c r="CH197" s="288">
        <v>14271</v>
      </c>
      <c r="CI197" s="288">
        <v>4097</v>
      </c>
      <c r="CJ197" s="288">
        <v>28154</v>
      </c>
      <c r="CK197" s="288">
        <v>33706</v>
      </c>
      <c r="CL197" s="288">
        <v>3689</v>
      </c>
      <c r="CM197" s="288">
        <v>37730</v>
      </c>
      <c r="CN197" s="288">
        <v>3901</v>
      </c>
      <c r="CO197" s="288">
        <v>1244</v>
      </c>
      <c r="CP197" s="288">
        <v>5031</v>
      </c>
      <c r="CQ197" s="288">
        <v>20621</v>
      </c>
      <c r="CR197" s="288">
        <v>9425</v>
      </c>
      <c r="CS197" s="288">
        <v>5679</v>
      </c>
      <c r="CT197" s="240">
        <f t="shared" si="341"/>
        <v>60631</v>
      </c>
      <c r="CU197" s="288">
        <v>27169</v>
      </c>
      <c r="CV197" s="288">
        <v>13339</v>
      </c>
      <c r="CW197" s="288">
        <v>3364</v>
      </c>
      <c r="CX197" s="288">
        <v>10726</v>
      </c>
      <c r="CY197" s="288">
        <v>6033</v>
      </c>
      <c r="CZ197" s="240">
        <f t="shared" si="342"/>
        <v>141199</v>
      </c>
      <c r="DA197" s="288">
        <v>3925</v>
      </c>
      <c r="DB197" s="288">
        <v>2930</v>
      </c>
      <c r="DC197" s="288">
        <v>20028</v>
      </c>
      <c r="DD197" s="288">
        <v>68390</v>
      </c>
      <c r="DE197" s="288">
        <v>30075</v>
      </c>
      <c r="DF197" s="288">
        <v>15851</v>
      </c>
      <c r="DG197" s="240">
        <f t="shared" si="343"/>
        <v>1535131</v>
      </c>
      <c r="DH197" s="392">
        <f t="shared" si="344"/>
        <v>87139</v>
      </c>
      <c r="DI197" s="288">
        <v>39129</v>
      </c>
      <c r="DJ197" s="288">
        <v>31191</v>
      </c>
      <c r="DK197" s="288">
        <v>16819</v>
      </c>
      <c r="DL197" s="392">
        <f>SUM(DM197:DN197)</f>
        <v>86660</v>
      </c>
      <c r="DM197" s="288">
        <v>82263</v>
      </c>
      <c r="DN197" s="394">
        <v>4397</v>
      </c>
      <c r="DO197" s="240">
        <f>DG197+DH197+DL197</f>
        <v>1708930</v>
      </c>
      <c r="DP197" s="109"/>
      <c r="DQ197" s="109"/>
      <c r="DR197" s="109"/>
      <c r="DS197" s="109"/>
      <c r="DT197" s="109"/>
      <c r="DU197" s="109"/>
      <c r="DV197" s="109"/>
      <c r="DW197" s="109"/>
      <c r="DX197" s="109"/>
      <c r="DY197" s="109"/>
      <c r="DZ197" s="109"/>
      <c r="EA197" s="109"/>
      <c r="EB197" s="109"/>
      <c r="EC197" s="4"/>
    </row>
    <row r="198" spans="1:138" ht="16.5" customHeight="1" x14ac:dyDescent="0.2">
      <c r="A198" s="48" t="s">
        <v>381</v>
      </c>
      <c r="B198" s="240">
        <f t="shared" si="330"/>
        <v>55</v>
      </c>
      <c r="C198" s="288">
        <v>2</v>
      </c>
      <c r="D198" s="288">
        <v>5</v>
      </c>
      <c r="E198" s="288">
        <v>2</v>
      </c>
      <c r="F198" s="288">
        <v>4</v>
      </c>
      <c r="G198" s="288">
        <v>4</v>
      </c>
      <c r="H198" s="288">
        <v>4</v>
      </c>
      <c r="I198" s="288">
        <v>3</v>
      </c>
      <c r="J198" s="288">
        <v>5</v>
      </c>
      <c r="K198" s="288">
        <v>6</v>
      </c>
      <c r="L198" s="288">
        <v>14</v>
      </c>
      <c r="M198" s="288">
        <v>4</v>
      </c>
      <c r="N198" s="288">
        <v>2</v>
      </c>
      <c r="O198" s="240">
        <f t="shared" si="331"/>
        <v>27</v>
      </c>
      <c r="P198" s="288">
        <v>2</v>
      </c>
      <c r="Q198" s="288">
        <v>3</v>
      </c>
      <c r="R198" s="288">
        <v>1</v>
      </c>
      <c r="S198" s="288">
        <v>4</v>
      </c>
      <c r="T198" s="288">
        <v>2</v>
      </c>
      <c r="U198" s="288">
        <v>5</v>
      </c>
      <c r="V198" s="288">
        <v>10</v>
      </c>
      <c r="W198" s="288">
        <v>0</v>
      </c>
      <c r="X198" s="240">
        <f t="shared" si="332"/>
        <v>13</v>
      </c>
      <c r="Y198" s="288">
        <v>2</v>
      </c>
      <c r="Z198" s="288">
        <v>7</v>
      </c>
      <c r="AA198" s="288">
        <v>1</v>
      </c>
      <c r="AB198" s="288">
        <v>3</v>
      </c>
      <c r="AC198" s="240">
        <f t="shared" si="333"/>
        <v>25</v>
      </c>
      <c r="AD198" s="288">
        <v>6</v>
      </c>
      <c r="AE198" s="288">
        <v>2</v>
      </c>
      <c r="AF198" s="288">
        <v>4</v>
      </c>
      <c r="AG198" s="288">
        <v>1</v>
      </c>
      <c r="AH198" s="288">
        <v>2</v>
      </c>
      <c r="AI198" s="288">
        <v>10</v>
      </c>
      <c r="AJ198" s="240">
        <f t="shared" si="334"/>
        <v>3</v>
      </c>
      <c r="AK198" s="288">
        <v>1</v>
      </c>
      <c r="AL198" s="288">
        <v>2</v>
      </c>
      <c r="AM198" s="240">
        <f t="shared" si="335"/>
        <v>37</v>
      </c>
      <c r="AN198" s="288">
        <v>2</v>
      </c>
      <c r="AO198" s="288">
        <v>5</v>
      </c>
      <c r="AP198" s="288">
        <v>2</v>
      </c>
      <c r="AQ198" s="288">
        <v>2</v>
      </c>
      <c r="AR198" s="288">
        <v>6</v>
      </c>
      <c r="AS198" s="288">
        <v>1</v>
      </c>
      <c r="AT198" s="288">
        <v>7</v>
      </c>
      <c r="AU198" s="288">
        <v>5</v>
      </c>
      <c r="AV198" s="288">
        <v>4</v>
      </c>
      <c r="AW198" s="288">
        <v>3</v>
      </c>
      <c r="AX198" s="240">
        <f t="shared" si="336"/>
        <v>50</v>
      </c>
      <c r="AY198" s="288">
        <v>2</v>
      </c>
      <c r="AZ198" s="288">
        <v>16</v>
      </c>
      <c r="BA198" s="288">
        <v>6</v>
      </c>
      <c r="BB198" s="288">
        <v>17</v>
      </c>
      <c r="BC198" s="288">
        <v>9</v>
      </c>
      <c r="BD198" s="240">
        <f t="shared" si="337"/>
        <v>83</v>
      </c>
      <c r="BE198" s="288">
        <v>14</v>
      </c>
      <c r="BF198" s="288">
        <v>11</v>
      </c>
      <c r="BG198" s="288">
        <v>7</v>
      </c>
      <c r="BH198" s="288">
        <v>11</v>
      </c>
      <c r="BI198" s="288">
        <v>9</v>
      </c>
      <c r="BJ198" s="288">
        <v>12</v>
      </c>
      <c r="BK198" s="288">
        <v>8</v>
      </c>
      <c r="BL198" s="288">
        <v>11</v>
      </c>
      <c r="BM198" s="240">
        <f t="shared" si="338"/>
        <v>21</v>
      </c>
      <c r="BN198" s="288">
        <v>2</v>
      </c>
      <c r="BO198" s="288">
        <v>5</v>
      </c>
      <c r="BP198" s="288">
        <v>4</v>
      </c>
      <c r="BQ198" s="288">
        <v>2</v>
      </c>
      <c r="BR198" s="288">
        <v>8</v>
      </c>
      <c r="BS198" s="240">
        <f t="shared" si="339"/>
        <v>55</v>
      </c>
      <c r="BT198" s="288">
        <v>5</v>
      </c>
      <c r="BU198" s="288">
        <v>7</v>
      </c>
      <c r="BV198" s="288">
        <v>1</v>
      </c>
      <c r="BW198" s="288">
        <v>0</v>
      </c>
      <c r="BX198" s="288">
        <v>2</v>
      </c>
      <c r="BY198" s="288">
        <v>19</v>
      </c>
      <c r="BZ198" s="288">
        <v>0</v>
      </c>
      <c r="CA198" s="288">
        <v>3</v>
      </c>
      <c r="CB198" s="288">
        <v>4</v>
      </c>
      <c r="CC198" s="288">
        <v>4</v>
      </c>
      <c r="CD198" s="288">
        <v>3</v>
      </c>
      <c r="CE198" s="288">
        <v>7</v>
      </c>
      <c r="CF198" s="240">
        <f t="shared" si="340"/>
        <v>68</v>
      </c>
      <c r="CG198" s="288">
        <v>1</v>
      </c>
      <c r="CH198" s="288">
        <v>7</v>
      </c>
      <c r="CI198" s="288">
        <v>2</v>
      </c>
      <c r="CJ198" s="288">
        <v>9</v>
      </c>
      <c r="CK198" s="288">
        <v>15</v>
      </c>
      <c r="CL198" s="288">
        <v>4</v>
      </c>
      <c r="CM198" s="288">
        <v>12</v>
      </c>
      <c r="CN198" s="288">
        <v>0</v>
      </c>
      <c r="CO198" s="288">
        <v>3</v>
      </c>
      <c r="CP198" s="288">
        <v>2</v>
      </c>
      <c r="CQ198" s="288">
        <v>7</v>
      </c>
      <c r="CR198" s="288">
        <v>3</v>
      </c>
      <c r="CS198" s="288">
        <v>3</v>
      </c>
      <c r="CT198" s="240">
        <f t="shared" si="341"/>
        <v>24</v>
      </c>
      <c r="CU198" s="288">
        <v>17</v>
      </c>
      <c r="CV198" s="288">
        <v>5</v>
      </c>
      <c r="CW198" s="288">
        <v>0</v>
      </c>
      <c r="CX198" s="288">
        <v>1</v>
      </c>
      <c r="CY198" s="288">
        <v>1</v>
      </c>
      <c r="CZ198" s="240">
        <f t="shared" si="342"/>
        <v>37</v>
      </c>
      <c r="DA198" s="288">
        <v>1</v>
      </c>
      <c r="DB198" s="288">
        <v>1</v>
      </c>
      <c r="DC198" s="288">
        <v>8</v>
      </c>
      <c r="DD198" s="288">
        <v>12</v>
      </c>
      <c r="DE198" s="288">
        <v>12</v>
      </c>
      <c r="DF198" s="288">
        <v>3</v>
      </c>
      <c r="DG198" s="240">
        <f t="shared" si="343"/>
        <v>498</v>
      </c>
      <c r="DH198" s="392">
        <f t="shared" si="344"/>
        <v>6</v>
      </c>
      <c r="DI198" s="288">
        <v>3</v>
      </c>
      <c r="DJ198" s="288">
        <v>2</v>
      </c>
      <c r="DK198" s="288">
        <v>1</v>
      </c>
      <c r="DL198" s="392">
        <f>SUM(DM198:DN198)</f>
        <v>12</v>
      </c>
      <c r="DM198" s="288">
        <v>12</v>
      </c>
      <c r="DN198" s="394">
        <v>0</v>
      </c>
      <c r="DO198" s="240">
        <f>DG198+DH198+DL198</f>
        <v>516</v>
      </c>
      <c r="DP198" s="109"/>
      <c r="DQ198" s="109"/>
      <c r="DR198" s="109"/>
      <c r="DS198" s="109"/>
      <c r="DT198" s="109"/>
      <c r="DU198" s="109"/>
      <c r="DV198" s="109"/>
      <c r="DW198" s="109"/>
      <c r="DX198" s="109"/>
      <c r="DY198" s="109"/>
      <c r="DZ198" s="109"/>
      <c r="EA198" s="109"/>
      <c r="EB198" s="109"/>
      <c r="EC198" s="4"/>
    </row>
    <row r="199" spans="1:138" s="40" customFormat="1" ht="16.5" customHeight="1" x14ac:dyDescent="0.15">
      <c r="A199" s="485" t="s">
        <v>814</v>
      </c>
      <c r="B199" s="265">
        <v>4.3</v>
      </c>
      <c r="C199" s="266">
        <v>2.6</v>
      </c>
      <c r="D199" s="266">
        <v>6.5</v>
      </c>
      <c r="E199" s="266">
        <v>4.2</v>
      </c>
      <c r="F199" s="266">
        <v>3.3</v>
      </c>
      <c r="G199" s="266">
        <v>4.7</v>
      </c>
      <c r="H199" s="266">
        <v>3.9</v>
      </c>
      <c r="I199" s="266">
        <v>5.0999999999999996</v>
      </c>
      <c r="J199" s="266">
        <v>3</v>
      </c>
      <c r="K199" s="266">
        <v>5</v>
      </c>
      <c r="L199" s="266">
        <v>5.7</v>
      </c>
      <c r="M199" s="266">
        <v>2.7</v>
      </c>
      <c r="N199" s="266">
        <v>2.1</v>
      </c>
      <c r="O199" s="265">
        <v>4.5999999999999996</v>
      </c>
      <c r="P199" s="266">
        <v>3.8</v>
      </c>
      <c r="Q199" s="266">
        <v>5</v>
      </c>
      <c r="R199" s="266">
        <v>3.1</v>
      </c>
      <c r="S199" s="266">
        <v>6</v>
      </c>
      <c r="T199" s="266">
        <v>3.9</v>
      </c>
      <c r="U199" s="266">
        <v>4.0999999999999996</v>
      </c>
      <c r="V199" s="266">
        <v>5.8</v>
      </c>
      <c r="W199" s="266">
        <v>6.5</v>
      </c>
      <c r="X199" s="265">
        <v>3.6</v>
      </c>
      <c r="Y199" s="266">
        <v>3.7</v>
      </c>
      <c r="Z199" s="266">
        <v>3.7</v>
      </c>
      <c r="AA199" s="266">
        <v>3.5</v>
      </c>
      <c r="AB199" s="266">
        <v>3.5</v>
      </c>
      <c r="AC199" s="265">
        <v>5.2</v>
      </c>
      <c r="AD199" s="266">
        <v>6.7</v>
      </c>
      <c r="AE199" s="266">
        <v>4.4000000000000004</v>
      </c>
      <c r="AF199" s="266">
        <v>5.6</v>
      </c>
      <c r="AG199" s="266">
        <v>4.9000000000000004</v>
      </c>
      <c r="AH199" s="266">
        <v>5</v>
      </c>
      <c r="AI199" s="266">
        <v>5.4</v>
      </c>
      <c r="AJ199" s="265">
        <v>3.5</v>
      </c>
      <c r="AK199" s="266">
        <v>2.9</v>
      </c>
      <c r="AL199" s="266">
        <v>4</v>
      </c>
      <c r="AM199" s="265">
        <v>5.6</v>
      </c>
      <c r="AN199" s="266">
        <v>8.1999999999999993</v>
      </c>
      <c r="AO199" s="266">
        <v>6.9</v>
      </c>
      <c r="AP199" s="266">
        <v>5.8</v>
      </c>
      <c r="AQ199" s="266">
        <v>5.6</v>
      </c>
      <c r="AR199" s="266">
        <v>6.1</v>
      </c>
      <c r="AS199" s="266">
        <v>5.7</v>
      </c>
      <c r="AT199" s="266">
        <v>5.2</v>
      </c>
      <c r="AU199" s="266">
        <v>5.2</v>
      </c>
      <c r="AV199" s="266">
        <v>4.7</v>
      </c>
      <c r="AW199" s="266">
        <v>6.1</v>
      </c>
      <c r="AX199" s="265">
        <v>8.1</v>
      </c>
      <c r="AY199" s="266">
        <v>7.9</v>
      </c>
      <c r="AZ199" s="266">
        <v>9.1999999999999993</v>
      </c>
      <c r="BA199" s="266">
        <v>5.4</v>
      </c>
      <c r="BB199" s="266">
        <v>8.4</v>
      </c>
      <c r="BC199" s="266">
        <v>7</v>
      </c>
      <c r="BD199" s="265">
        <v>5.8</v>
      </c>
      <c r="BE199" s="266">
        <v>5</v>
      </c>
      <c r="BF199" s="266">
        <v>4.7</v>
      </c>
      <c r="BG199" s="266">
        <v>3.7</v>
      </c>
      <c r="BH199" s="266">
        <v>4.9000000000000004</v>
      </c>
      <c r="BI199" s="266">
        <v>3.7</v>
      </c>
      <c r="BJ199" s="266">
        <v>11.2</v>
      </c>
      <c r="BK199" s="266">
        <v>6.5</v>
      </c>
      <c r="BL199" s="266">
        <v>6.4</v>
      </c>
      <c r="BM199" s="265">
        <v>5.4</v>
      </c>
      <c r="BN199" s="266">
        <v>4.2</v>
      </c>
      <c r="BO199" s="266">
        <v>5</v>
      </c>
      <c r="BP199" s="266">
        <v>3.2</v>
      </c>
      <c r="BQ199" s="266">
        <v>5.4</v>
      </c>
      <c r="BR199" s="266">
        <v>7.1</v>
      </c>
      <c r="BS199" s="265">
        <v>5</v>
      </c>
      <c r="BT199" s="267">
        <v>6.5</v>
      </c>
      <c r="BU199" s="266">
        <v>4.8</v>
      </c>
      <c r="BV199" s="266">
        <v>3.1</v>
      </c>
      <c r="BW199" s="266">
        <v>4.7</v>
      </c>
      <c r="BX199" s="266">
        <v>5.3</v>
      </c>
      <c r="BY199" s="266">
        <v>5</v>
      </c>
      <c r="BZ199" s="266">
        <v>4</v>
      </c>
      <c r="CA199" s="266">
        <v>6.4</v>
      </c>
      <c r="CB199" s="266">
        <v>4.3</v>
      </c>
      <c r="CC199" s="266">
        <v>4.0999999999999996</v>
      </c>
      <c r="CD199" s="266">
        <v>6</v>
      </c>
      <c r="CE199" s="266">
        <v>6.1</v>
      </c>
      <c r="CF199" s="265">
        <v>6.7</v>
      </c>
      <c r="CG199" s="266">
        <v>8</v>
      </c>
      <c r="CH199" s="266">
        <v>8.8000000000000007</v>
      </c>
      <c r="CI199" s="266">
        <v>3.3</v>
      </c>
      <c r="CJ199" s="266">
        <v>8.8000000000000007</v>
      </c>
      <c r="CK199" s="266">
        <v>5.4</v>
      </c>
      <c r="CL199" s="266">
        <v>4.3</v>
      </c>
      <c r="CM199" s="266">
        <v>7.2</v>
      </c>
      <c r="CN199" s="266">
        <v>4.5</v>
      </c>
      <c r="CO199" s="266">
        <v>3.2</v>
      </c>
      <c r="CP199" s="266">
        <v>5.2</v>
      </c>
      <c r="CQ199" s="266">
        <v>9.8000000000000007</v>
      </c>
      <c r="CR199" s="266">
        <v>5.8</v>
      </c>
      <c r="CS199" s="266">
        <v>5.5</v>
      </c>
      <c r="CT199" s="265">
        <v>3.9</v>
      </c>
      <c r="CU199" s="266">
        <v>4.3</v>
      </c>
      <c r="CV199" s="266">
        <v>4.2</v>
      </c>
      <c r="CW199" s="266">
        <v>2.9</v>
      </c>
      <c r="CX199" s="266">
        <v>5.0999999999999996</v>
      </c>
      <c r="CY199" s="266">
        <v>2.2000000000000002</v>
      </c>
      <c r="CZ199" s="265">
        <v>6.8</v>
      </c>
      <c r="DA199" s="266">
        <v>5.3</v>
      </c>
      <c r="DB199" s="266">
        <v>4.2</v>
      </c>
      <c r="DC199" s="266">
        <v>4.5999999999999996</v>
      </c>
      <c r="DD199" s="266">
        <v>8.6999999999999993</v>
      </c>
      <c r="DE199" s="266">
        <v>6</v>
      </c>
      <c r="DF199" s="266">
        <v>7</v>
      </c>
      <c r="DG199" s="265">
        <v>5.6</v>
      </c>
      <c r="DH199" s="252" t="s">
        <v>607</v>
      </c>
      <c r="DI199" s="267">
        <v>22.3</v>
      </c>
      <c r="DJ199" s="266">
        <v>17.8</v>
      </c>
      <c r="DK199" s="266">
        <v>23.4</v>
      </c>
      <c r="DL199" s="252" t="s">
        <v>607</v>
      </c>
      <c r="DM199" s="266">
        <v>26.7</v>
      </c>
      <c r="DN199" s="255">
        <v>4.5</v>
      </c>
      <c r="DO199" s="265">
        <v>6.1</v>
      </c>
    </row>
    <row r="200" spans="1:138" s="4" customFormat="1" ht="16.5" customHeight="1" x14ac:dyDescent="0.15">
      <c r="A200" s="47" t="s">
        <v>710</v>
      </c>
      <c r="B200" s="240">
        <f t="shared" ref="B200" si="345">SUM(C200:N200)</f>
        <v>523068</v>
      </c>
      <c r="C200" s="288">
        <v>35006</v>
      </c>
      <c r="D200" s="288">
        <v>24505</v>
      </c>
      <c r="E200" s="288">
        <v>23050</v>
      </c>
      <c r="F200" s="288">
        <v>11320</v>
      </c>
      <c r="G200" s="288">
        <v>37491</v>
      </c>
      <c r="H200" s="288">
        <v>79113</v>
      </c>
      <c r="I200" s="288">
        <v>53732</v>
      </c>
      <c r="J200" s="288">
        <v>15699</v>
      </c>
      <c r="K200" s="288">
        <v>49158</v>
      </c>
      <c r="L200" s="288">
        <v>132723</v>
      </c>
      <c r="M200" s="288">
        <v>25195</v>
      </c>
      <c r="N200" s="288">
        <v>36076</v>
      </c>
      <c r="O200" s="240">
        <f t="shared" ref="O200" si="346">SUM(P200:W200)</f>
        <v>186287</v>
      </c>
      <c r="P200" s="288">
        <v>37556</v>
      </c>
      <c r="Q200" s="288">
        <v>33369</v>
      </c>
      <c r="R200" s="288">
        <v>15658</v>
      </c>
      <c r="S200" s="288">
        <v>13989</v>
      </c>
      <c r="T200" s="288">
        <v>15286</v>
      </c>
      <c r="U200" s="288">
        <v>37045</v>
      </c>
      <c r="V200" s="288">
        <v>23693</v>
      </c>
      <c r="W200" s="288">
        <v>9691</v>
      </c>
      <c r="X200" s="240">
        <f t="shared" ref="X200" si="347">SUM(Y200:AB200)</f>
        <v>225568</v>
      </c>
      <c r="Y200" s="288">
        <v>38461</v>
      </c>
      <c r="Z200" s="288">
        <v>62167</v>
      </c>
      <c r="AA200" s="288">
        <v>74903</v>
      </c>
      <c r="AB200" s="288">
        <v>50037</v>
      </c>
      <c r="AC200" s="240">
        <f t="shared" ref="AC200" si="348">SUM(AD200:AI200)</f>
        <v>177550</v>
      </c>
      <c r="AD200" s="288">
        <v>21277</v>
      </c>
      <c r="AE200" s="288">
        <v>26669</v>
      </c>
      <c r="AF200" s="288">
        <v>15766</v>
      </c>
      <c r="AG200" s="288">
        <v>44910</v>
      </c>
      <c r="AH200" s="288">
        <v>21858</v>
      </c>
      <c r="AI200" s="288">
        <v>47070</v>
      </c>
      <c r="AJ200" s="240">
        <f t="shared" ref="AJ200" si="349">SUM(AK200:AL200)</f>
        <v>21435</v>
      </c>
      <c r="AK200" s="288">
        <v>9242</v>
      </c>
      <c r="AL200" s="288">
        <v>12193</v>
      </c>
      <c r="AM200" s="240">
        <f t="shared" ref="AM200" si="350">SUM(AN200:AW200)</f>
        <v>370943</v>
      </c>
      <c r="AN200" s="288">
        <v>20186</v>
      </c>
      <c r="AO200" s="288">
        <v>23485</v>
      </c>
      <c r="AP200" s="288">
        <v>42680</v>
      </c>
      <c r="AQ200" s="288">
        <v>12236</v>
      </c>
      <c r="AR200" s="288">
        <v>52027</v>
      </c>
      <c r="AS200" s="288">
        <v>12160</v>
      </c>
      <c r="AT200" s="288">
        <v>61169</v>
      </c>
      <c r="AU200" s="288">
        <v>75750</v>
      </c>
      <c r="AV200" s="288">
        <v>43955</v>
      </c>
      <c r="AW200" s="288">
        <v>27295</v>
      </c>
      <c r="AX200" s="240">
        <f t="shared" ref="AX200" si="351">SUM(AY200:BC200)</f>
        <v>469331</v>
      </c>
      <c r="AY200" s="288">
        <v>39838</v>
      </c>
      <c r="AZ200" s="288">
        <v>207740</v>
      </c>
      <c r="BA200" s="288">
        <v>53354</v>
      </c>
      <c r="BB200" s="288">
        <v>122981</v>
      </c>
      <c r="BC200" s="288">
        <v>45418</v>
      </c>
      <c r="BD200" s="240">
        <f t="shared" ref="BD200" si="352">SUM(BE200:BL200)</f>
        <v>674148</v>
      </c>
      <c r="BE200" s="288">
        <v>101430</v>
      </c>
      <c r="BF200" s="288">
        <v>86240</v>
      </c>
      <c r="BG200" s="288">
        <v>70386</v>
      </c>
      <c r="BH200" s="288">
        <v>74615</v>
      </c>
      <c r="BI200" s="288">
        <v>70046</v>
      </c>
      <c r="BJ200" s="288">
        <v>119170</v>
      </c>
      <c r="BK200" s="288">
        <v>78900</v>
      </c>
      <c r="BL200" s="288">
        <v>73361</v>
      </c>
      <c r="BM200" s="240">
        <f t="shared" ref="BM200" si="353">SUM(BN200:BR200)</f>
        <v>233856</v>
      </c>
      <c r="BN200" s="288">
        <v>52579</v>
      </c>
      <c r="BO200" s="288">
        <v>38475</v>
      </c>
      <c r="BP200" s="288">
        <v>31596</v>
      </c>
      <c r="BQ200" s="288">
        <v>19334</v>
      </c>
      <c r="BR200" s="288">
        <v>91872</v>
      </c>
      <c r="BS200" s="240">
        <f t="shared" ref="BS200" si="354">SUM(BT200:CE200)</f>
        <v>445100</v>
      </c>
      <c r="BT200" s="288">
        <v>26390</v>
      </c>
      <c r="BU200" s="288">
        <v>48326</v>
      </c>
      <c r="BV200" s="288">
        <v>16777</v>
      </c>
      <c r="BW200" s="288">
        <v>8420</v>
      </c>
      <c r="BX200" s="288">
        <v>31255</v>
      </c>
      <c r="BY200" s="288">
        <v>119643</v>
      </c>
      <c r="BZ200" s="288">
        <v>30495</v>
      </c>
      <c r="CA200" s="288">
        <v>25907</v>
      </c>
      <c r="CB200" s="288">
        <v>51111</v>
      </c>
      <c r="CC200" s="288">
        <v>25697</v>
      </c>
      <c r="CD200" s="288">
        <v>33040</v>
      </c>
      <c r="CE200" s="288">
        <v>28039</v>
      </c>
      <c r="CF200" s="240">
        <f t="shared" ref="CF200" si="355">SUM(CG200:CS200)</f>
        <v>480012</v>
      </c>
      <c r="CG200" s="288">
        <v>12944</v>
      </c>
      <c r="CH200" s="288">
        <v>31383</v>
      </c>
      <c r="CI200" s="288">
        <v>19686</v>
      </c>
      <c r="CJ200" s="288">
        <v>59670</v>
      </c>
      <c r="CK200" s="288">
        <v>112337</v>
      </c>
      <c r="CL200" s="288">
        <v>12986</v>
      </c>
      <c r="CM200" s="288">
        <v>102902</v>
      </c>
      <c r="CN200" s="288">
        <v>12722</v>
      </c>
      <c r="CO200" s="288">
        <v>6039</v>
      </c>
      <c r="CP200" s="288">
        <v>17061</v>
      </c>
      <c r="CQ200" s="288">
        <v>43594</v>
      </c>
      <c r="CR200" s="288">
        <v>29420</v>
      </c>
      <c r="CS200" s="288">
        <v>19268</v>
      </c>
      <c r="CT200" s="240">
        <f t="shared" ref="CT200" si="356">SUM(CU200:CY200)</f>
        <v>268962</v>
      </c>
      <c r="CU200" s="288">
        <v>100591</v>
      </c>
      <c r="CV200" s="288">
        <v>61120</v>
      </c>
      <c r="CW200" s="288">
        <v>20426</v>
      </c>
      <c r="CX200" s="288">
        <v>40758</v>
      </c>
      <c r="CY200" s="288">
        <v>46067</v>
      </c>
      <c r="CZ200" s="240">
        <f t="shared" ref="CZ200" si="357">SUM(DA200:DF200)</f>
        <v>382390</v>
      </c>
      <c r="DA200" s="288">
        <v>12379</v>
      </c>
      <c r="DB200" s="288">
        <v>10633</v>
      </c>
      <c r="DC200" s="288">
        <v>74036</v>
      </c>
      <c r="DD200" s="288">
        <v>158491</v>
      </c>
      <c r="DE200" s="288">
        <v>79454</v>
      </c>
      <c r="DF200" s="288">
        <v>47397</v>
      </c>
      <c r="DG200" s="240">
        <f>AM200+BS200+B200+O200+X200+AC200+AJ200+BD200+CF200+AX200+BM200+CT200+CZ200</f>
        <v>4458650</v>
      </c>
      <c r="DH200" s="392">
        <f t="shared" ref="DH200" si="358">SUM(DI200:DK200)</f>
        <v>73657</v>
      </c>
      <c r="DI200" s="288">
        <v>29565</v>
      </c>
      <c r="DJ200" s="288">
        <v>31930</v>
      </c>
      <c r="DK200" s="288">
        <v>12162</v>
      </c>
      <c r="DL200" s="392">
        <f t="shared" ref="DL200" si="359">SUM(DM200:DN200)</f>
        <v>86674</v>
      </c>
      <c r="DM200" s="288">
        <v>85563</v>
      </c>
      <c r="DN200" s="394">
        <v>1111</v>
      </c>
      <c r="DO200" s="240">
        <f t="shared" ref="DO200" si="360">DG200+DH200+DL200</f>
        <v>4618981</v>
      </c>
      <c r="DP200" s="109"/>
      <c r="DQ200" s="109"/>
      <c r="DR200" s="109"/>
      <c r="DS200" s="109"/>
      <c r="DT200" s="109"/>
      <c r="DU200" s="109"/>
      <c r="DV200" s="109"/>
      <c r="DW200" s="109"/>
      <c r="DX200" s="109"/>
      <c r="DY200" s="109"/>
      <c r="DZ200" s="109"/>
      <c r="EA200" s="109"/>
      <c r="EB200" s="109"/>
    </row>
    <row r="201" spans="1:138" s="4" customFormat="1" ht="16.5" customHeight="1" x14ac:dyDescent="0.15">
      <c r="A201" s="44" t="s">
        <v>137</v>
      </c>
      <c r="B201" s="305"/>
      <c r="C201" s="241" t="s">
        <v>778</v>
      </c>
      <c r="D201" s="241"/>
      <c r="E201" s="241"/>
      <c r="F201" s="241"/>
      <c r="G201" s="241"/>
      <c r="H201" s="241"/>
      <c r="I201" s="241"/>
      <c r="J201" s="241"/>
      <c r="K201" s="241"/>
      <c r="L201" s="241"/>
      <c r="M201" s="241"/>
      <c r="N201" s="241"/>
      <c r="O201" s="240"/>
      <c r="P201" s="241"/>
      <c r="Q201" s="241"/>
      <c r="R201" s="241"/>
      <c r="S201" s="241"/>
      <c r="T201" s="241"/>
      <c r="U201" s="241"/>
      <c r="V201" s="241"/>
      <c r="W201" s="241"/>
      <c r="X201" s="240"/>
      <c r="Y201" s="241"/>
      <c r="Z201" s="241"/>
      <c r="AA201" s="241"/>
      <c r="AB201" s="241"/>
      <c r="AC201" s="240"/>
      <c r="AD201" s="241"/>
      <c r="AE201" s="241"/>
      <c r="AF201" s="241"/>
      <c r="AG201" s="241"/>
      <c r="AH201" s="241"/>
      <c r="AI201" s="241"/>
      <c r="AJ201" s="243"/>
      <c r="AK201" s="310"/>
      <c r="AL201" s="241"/>
      <c r="AM201" s="240"/>
      <c r="AN201" s="241"/>
      <c r="AO201" s="241"/>
      <c r="AP201" s="241"/>
      <c r="AQ201" s="241"/>
      <c r="AR201" s="241"/>
      <c r="AS201" s="241"/>
      <c r="AT201" s="241"/>
      <c r="AU201" s="241"/>
      <c r="AV201" s="241"/>
      <c r="AW201" s="241"/>
      <c r="AX201" s="240"/>
      <c r="AY201" s="241"/>
      <c r="AZ201" s="241"/>
      <c r="BA201" s="241"/>
      <c r="BB201" s="241"/>
      <c r="BC201" s="241"/>
      <c r="BD201" s="240"/>
      <c r="BE201" s="241"/>
      <c r="BF201" s="241"/>
      <c r="BG201" s="241"/>
      <c r="BH201" s="241"/>
      <c r="BI201" s="241"/>
      <c r="BJ201" s="241"/>
      <c r="BK201" s="241"/>
      <c r="BL201" s="241"/>
      <c r="BM201" s="240"/>
      <c r="BN201" s="241"/>
      <c r="BO201" s="241"/>
      <c r="BP201" s="241"/>
      <c r="BQ201" s="241"/>
      <c r="BR201" s="241"/>
      <c r="BS201" s="240"/>
      <c r="BT201" s="242"/>
      <c r="BU201" s="241"/>
      <c r="BV201" s="241"/>
      <c r="BW201" s="241"/>
      <c r="BX201" s="241"/>
      <c r="BY201" s="241"/>
      <c r="BZ201" s="241"/>
      <c r="CA201" s="241"/>
      <c r="CB201" s="241"/>
      <c r="CC201" s="241"/>
      <c r="CD201" s="241"/>
      <c r="CE201" s="241"/>
      <c r="CF201" s="240"/>
      <c r="CG201" s="241"/>
      <c r="CH201" s="241"/>
      <c r="CI201" s="241"/>
      <c r="CJ201" s="241"/>
      <c r="CK201" s="241"/>
      <c r="CL201" s="241"/>
      <c r="CM201" s="241"/>
      <c r="CN201" s="241"/>
      <c r="CO201" s="241"/>
      <c r="CP201" s="241"/>
      <c r="CQ201" s="241"/>
      <c r="CR201" s="241"/>
      <c r="CS201" s="241"/>
      <c r="CT201" s="240"/>
      <c r="CU201" s="241"/>
      <c r="CV201" s="241"/>
      <c r="CW201" s="241"/>
      <c r="CX201" s="241"/>
      <c r="CY201" s="241"/>
      <c r="CZ201" s="240"/>
      <c r="DA201" s="241"/>
      <c r="DB201" s="241"/>
      <c r="DC201" s="241"/>
      <c r="DD201" s="241"/>
      <c r="DE201" s="241"/>
      <c r="DF201" s="241"/>
      <c r="DG201" s="240"/>
      <c r="DH201" s="243"/>
      <c r="DI201" s="285"/>
      <c r="DJ201" s="310"/>
      <c r="DK201" s="310"/>
      <c r="DL201" s="243"/>
      <c r="DM201" s="310"/>
      <c r="DN201" s="244"/>
      <c r="DO201" s="317"/>
      <c r="DP201" s="109"/>
      <c r="DQ201" s="109"/>
      <c r="DR201" s="109"/>
      <c r="DS201" s="109"/>
      <c r="DT201" s="109"/>
      <c r="DU201" s="109"/>
      <c r="DV201" s="109"/>
      <c r="DW201" s="109"/>
      <c r="DX201" s="109"/>
    </row>
    <row r="202" spans="1:138" s="4" customFormat="1" ht="16.5" customHeight="1" x14ac:dyDescent="0.15">
      <c r="A202" s="48" t="s">
        <v>233</v>
      </c>
      <c r="B202" s="240">
        <f t="shared" ref="B202:B203" si="361">SUM(C202:N202)</f>
        <v>21587</v>
      </c>
      <c r="C202" s="288">
        <v>1621</v>
      </c>
      <c r="D202" s="288">
        <v>1036</v>
      </c>
      <c r="E202" s="288">
        <v>1016</v>
      </c>
      <c r="F202" s="288">
        <v>332</v>
      </c>
      <c r="G202" s="288">
        <v>1637</v>
      </c>
      <c r="H202" s="288">
        <v>3518</v>
      </c>
      <c r="I202" s="288">
        <v>2082</v>
      </c>
      <c r="J202" s="288">
        <v>616</v>
      </c>
      <c r="K202" s="288">
        <v>2081</v>
      </c>
      <c r="L202" s="288">
        <v>4741</v>
      </c>
      <c r="M202" s="288">
        <v>1180</v>
      </c>
      <c r="N202" s="288">
        <v>1727</v>
      </c>
      <c r="O202" s="240">
        <f t="shared" ref="O202:O203" si="362">SUM(P202:W202)</f>
        <v>8297</v>
      </c>
      <c r="P202" s="288">
        <v>1534</v>
      </c>
      <c r="Q202" s="288">
        <v>1450</v>
      </c>
      <c r="R202" s="288">
        <v>719</v>
      </c>
      <c r="S202" s="288">
        <v>609</v>
      </c>
      <c r="T202" s="288">
        <v>771</v>
      </c>
      <c r="U202" s="288">
        <v>1630</v>
      </c>
      <c r="V202" s="288">
        <v>1189</v>
      </c>
      <c r="W202" s="288">
        <v>395</v>
      </c>
      <c r="X202" s="240">
        <f t="shared" ref="X202:X203" si="363">SUM(Y202:AB202)</f>
        <v>9458</v>
      </c>
      <c r="Y202" s="288">
        <v>1749</v>
      </c>
      <c r="Z202" s="288">
        <v>2388</v>
      </c>
      <c r="AA202" s="288">
        <v>3129</v>
      </c>
      <c r="AB202" s="288">
        <v>2192</v>
      </c>
      <c r="AC202" s="240">
        <f t="shared" ref="AC202:AC203" si="364">SUM(AD202:AI202)</f>
        <v>8465</v>
      </c>
      <c r="AD202" s="288">
        <v>982</v>
      </c>
      <c r="AE202" s="288">
        <v>1337</v>
      </c>
      <c r="AF202" s="288">
        <v>759</v>
      </c>
      <c r="AG202" s="288">
        <v>1980</v>
      </c>
      <c r="AH202" s="288">
        <v>946</v>
      </c>
      <c r="AI202" s="288">
        <v>2461</v>
      </c>
      <c r="AJ202" s="240">
        <f t="shared" ref="AJ202:AJ203" si="365">SUM(AK202:AL202)</f>
        <v>1020</v>
      </c>
      <c r="AK202" s="288">
        <v>478</v>
      </c>
      <c r="AL202" s="288">
        <v>542</v>
      </c>
      <c r="AM202" s="240">
        <f t="shared" ref="AM202:AM203" si="366">SUM(AN202:AW202)</f>
        <v>15466</v>
      </c>
      <c r="AN202" s="288">
        <v>876</v>
      </c>
      <c r="AO202" s="288">
        <v>1211</v>
      </c>
      <c r="AP202" s="288">
        <v>1994</v>
      </c>
      <c r="AQ202" s="288">
        <v>559</v>
      </c>
      <c r="AR202" s="288">
        <v>2054</v>
      </c>
      <c r="AS202" s="288">
        <v>534</v>
      </c>
      <c r="AT202" s="288">
        <v>2416</v>
      </c>
      <c r="AU202" s="288">
        <v>2850</v>
      </c>
      <c r="AV202" s="288">
        <v>1799</v>
      </c>
      <c r="AW202" s="288">
        <v>1173</v>
      </c>
      <c r="AX202" s="240">
        <f t="shared" ref="AX202:AX203" si="367">SUM(AY202:BC202)</f>
        <v>20128</v>
      </c>
      <c r="AY202" s="288">
        <v>1861</v>
      </c>
      <c r="AZ202" s="288">
        <v>8486</v>
      </c>
      <c r="BA202" s="288">
        <v>2787</v>
      </c>
      <c r="BB202" s="288">
        <v>5055</v>
      </c>
      <c r="BC202" s="288">
        <v>1939</v>
      </c>
      <c r="BD202" s="240">
        <f t="shared" ref="BD202:BD203" si="368">SUM(BE202:BL202)</f>
        <v>34500</v>
      </c>
      <c r="BE202" s="288">
        <v>3225</v>
      </c>
      <c r="BF202" s="288">
        <v>4983</v>
      </c>
      <c r="BG202" s="288">
        <v>3786</v>
      </c>
      <c r="BH202" s="288">
        <v>4749</v>
      </c>
      <c r="BI202" s="288">
        <v>2913</v>
      </c>
      <c r="BJ202" s="288">
        <v>6284</v>
      </c>
      <c r="BK202" s="288">
        <v>4193</v>
      </c>
      <c r="BL202" s="288">
        <v>4367</v>
      </c>
      <c r="BM202" s="240">
        <f t="shared" ref="BM202:BM203" si="369">SUM(BN202:BR202)</f>
        <v>11591</v>
      </c>
      <c r="BN202" s="288">
        <v>2204</v>
      </c>
      <c r="BO202" s="288">
        <v>2213</v>
      </c>
      <c r="BP202" s="288">
        <v>1582</v>
      </c>
      <c r="BQ202" s="288">
        <v>941</v>
      </c>
      <c r="BR202" s="288">
        <v>4651</v>
      </c>
      <c r="BS202" s="240">
        <f t="shared" ref="BS202:BS203" si="370">SUM(BT202:CE202)</f>
        <v>18922</v>
      </c>
      <c r="BT202" s="288">
        <v>1175</v>
      </c>
      <c r="BU202" s="288">
        <v>2135</v>
      </c>
      <c r="BV202" s="288">
        <v>680</v>
      </c>
      <c r="BW202" s="288">
        <v>329</v>
      </c>
      <c r="BX202" s="288">
        <v>1379</v>
      </c>
      <c r="BY202" s="288">
        <v>4867</v>
      </c>
      <c r="BZ202" s="288">
        <v>1358</v>
      </c>
      <c r="CA202" s="288">
        <v>1132</v>
      </c>
      <c r="CB202" s="288">
        <v>1917</v>
      </c>
      <c r="CC202" s="288">
        <v>1202</v>
      </c>
      <c r="CD202" s="288">
        <v>1524</v>
      </c>
      <c r="CE202" s="288">
        <v>1224</v>
      </c>
      <c r="CF202" s="240">
        <f t="shared" ref="CF202:CF203" si="371">SUM(CG202:CS202)</f>
        <v>19624</v>
      </c>
      <c r="CG202" s="288">
        <v>520</v>
      </c>
      <c r="CH202" s="288">
        <v>1445</v>
      </c>
      <c r="CI202" s="288">
        <v>680</v>
      </c>
      <c r="CJ202" s="288">
        <v>2523</v>
      </c>
      <c r="CK202" s="288">
        <v>4261</v>
      </c>
      <c r="CL202" s="288">
        <v>529</v>
      </c>
      <c r="CM202" s="288">
        <v>4132</v>
      </c>
      <c r="CN202" s="288">
        <v>511</v>
      </c>
      <c r="CO202" s="288">
        <v>198</v>
      </c>
      <c r="CP202" s="288">
        <v>693</v>
      </c>
      <c r="CQ202" s="288">
        <v>2019</v>
      </c>
      <c r="CR202" s="288">
        <v>1240</v>
      </c>
      <c r="CS202" s="288">
        <v>873</v>
      </c>
      <c r="CT202" s="240">
        <f t="shared" ref="CT202:CT203" si="372">SUM(CU202:CY202)</f>
        <v>11760</v>
      </c>
      <c r="CU202" s="288">
        <v>4382</v>
      </c>
      <c r="CV202" s="288">
        <v>2511</v>
      </c>
      <c r="CW202" s="288">
        <v>893</v>
      </c>
      <c r="CX202" s="288">
        <v>2006</v>
      </c>
      <c r="CY202" s="288">
        <v>1968</v>
      </c>
      <c r="CZ202" s="240">
        <f t="shared" ref="CZ202:CZ203" si="373">SUM(DA202:DF202)</f>
        <v>17160</v>
      </c>
      <c r="DA202" s="288">
        <v>545</v>
      </c>
      <c r="DB202" s="288">
        <v>450</v>
      </c>
      <c r="DC202" s="288">
        <v>3476</v>
      </c>
      <c r="DD202" s="288">
        <v>7042</v>
      </c>
      <c r="DE202" s="288">
        <v>3717</v>
      </c>
      <c r="DF202" s="288">
        <v>1930</v>
      </c>
      <c r="DG202" s="240">
        <f>AM202+BS202+B202+O202+X202+AC202+AJ202+BD202+CF202+AX202+BM202+CT202+CZ202</f>
        <v>197978</v>
      </c>
      <c r="DH202" s="392">
        <f t="shared" ref="DH202:DH203" si="374">SUM(DI202:DK202)</f>
        <v>6382</v>
      </c>
      <c r="DI202" s="288">
        <v>2284</v>
      </c>
      <c r="DJ202" s="288">
        <v>2229</v>
      </c>
      <c r="DK202" s="288">
        <v>1869</v>
      </c>
      <c r="DL202" s="392">
        <f t="shared" ref="DL202:DL203" si="375">SUM(DM202:DN202)</f>
        <v>6107</v>
      </c>
      <c r="DM202" s="288">
        <v>6107</v>
      </c>
      <c r="DN202" s="394">
        <v>0</v>
      </c>
      <c r="DO202" s="240">
        <f t="shared" ref="DO202:DO203" si="376">DG202+DH202+DL202</f>
        <v>210467</v>
      </c>
      <c r="DP202" s="109"/>
      <c r="DQ202" s="109"/>
      <c r="DR202" s="109"/>
      <c r="DS202" s="109"/>
      <c r="DT202" s="109"/>
      <c r="DU202" s="109"/>
      <c r="DV202" s="109"/>
      <c r="DW202" s="109"/>
      <c r="DX202" s="109"/>
      <c r="DY202" s="109"/>
      <c r="DZ202" s="109"/>
      <c r="EA202" s="109"/>
      <c r="EB202" s="109"/>
      <c r="EC202" s="109"/>
    </row>
    <row r="203" spans="1:138" ht="16.5" customHeight="1" x14ac:dyDescent="0.2">
      <c r="A203" s="48" t="s">
        <v>234</v>
      </c>
      <c r="B203" s="240">
        <f t="shared" si="361"/>
        <v>501481</v>
      </c>
      <c r="C203" s="288">
        <v>33385</v>
      </c>
      <c r="D203" s="288">
        <v>23469</v>
      </c>
      <c r="E203" s="288">
        <v>22034</v>
      </c>
      <c r="F203" s="288">
        <v>10988</v>
      </c>
      <c r="G203" s="288">
        <v>35854</v>
      </c>
      <c r="H203" s="288">
        <v>75595</v>
      </c>
      <c r="I203" s="288">
        <v>51650</v>
      </c>
      <c r="J203" s="288">
        <v>15083</v>
      </c>
      <c r="K203" s="288">
        <v>47077</v>
      </c>
      <c r="L203" s="288">
        <v>127982</v>
      </c>
      <c r="M203" s="288">
        <v>24015</v>
      </c>
      <c r="N203" s="288">
        <v>34349</v>
      </c>
      <c r="O203" s="240">
        <f t="shared" si="362"/>
        <v>177990</v>
      </c>
      <c r="P203" s="288">
        <v>36022</v>
      </c>
      <c r="Q203" s="288">
        <v>31919</v>
      </c>
      <c r="R203" s="288">
        <v>14939</v>
      </c>
      <c r="S203" s="288">
        <v>13380</v>
      </c>
      <c r="T203" s="288">
        <v>14515</v>
      </c>
      <c r="U203" s="288">
        <v>35415</v>
      </c>
      <c r="V203" s="288">
        <v>22504</v>
      </c>
      <c r="W203" s="288">
        <v>9296</v>
      </c>
      <c r="X203" s="240">
        <f t="shared" si="363"/>
        <v>216110</v>
      </c>
      <c r="Y203" s="288">
        <v>36712</v>
      </c>
      <c r="Z203" s="288">
        <v>59779</v>
      </c>
      <c r="AA203" s="288">
        <v>71774</v>
      </c>
      <c r="AB203" s="288">
        <v>47845</v>
      </c>
      <c r="AC203" s="240">
        <f t="shared" si="364"/>
        <v>169085</v>
      </c>
      <c r="AD203" s="288">
        <v>20295</v>
      </c>
      <c r="AE203" s="288">
        <v>25332</v>
      </c>
      <c r="AF203" s="288">
        <v>15007</v>
      </c>
      <c r="AG203" s="288">
        <v>42930</v>
      </c>
      <c r="AH203" s="288">
        <v>20912</v>
      </c>
      <c r="AI203" s="288">
        <v>44609</v>
      </c>
      <c r="AJ203" s="240">
        <f t="shared" si="365"/>
        <v>20415</v>
      </c>
      <c r="AK203" s="288">
        <v>8764</v>
      </c>
      <c r="AL203" s="288">
        <v>11651</v>
      </c>
      <c r="AM203" s="240">
        <f t="shared" si="366"/>
        <v>355477</v>
      </c>
      <c r="AN203" s="288">
        <v>19310</v>
      </c>
      <c r="AO203" s="288">
        <v>22274</v>
      </c>
      <c r="AP203" s="288">
        <v>40686</v>
      </c>
      <c r="AQ203" s="288">
        <v>11677</v>
      </c>
      <c r="AR203" s="288">
        <v>49973</v>
      </c>
      <c r="AS203" s="288">
        <v>11626</v>
      </c>
      <c r="AT203" s="288">
        <v>58753</v>
      </c>
      <c r="AU203" s="288">
        <v>72900</v>
      </c>
      <c r="AV203" s="288">
        <v>42156</v>
      </c>
      <c r="AW203" s="288">
        <v>26122</v>
      </c>
      <c r="AX203" s="240">
        <f t="shared" si="367"/>
        <v>449203</v>
      </c>
      <c r="AY203" s="288">
        <v>37977</v>
      </c>
      <c r="AZ203" s="288">
        <v>199254</v>
      </c>
      <c r="BA203" s="288">
        <v>50567</v>
      </c>
      <c r="BB203" s="288">
        <v>117926</v>
      </c>
      <c r="BC203" s="288">
        <v>43479</v>
      </c>
      <c r="BD203" s="240">
        <f t="shared" si="368"/>
        <v>639648</v>
      </c>
      <c r="BE203" s="288">
        <v>98205</v>
      </c>
      <c r="BF203" s="288">
        <v>81257</v>
      </c>
      <c r="BG203" s="288">
        <v>66600</v>
      </c>
      <c r="BH203" s="288">
        <v>69866</v>
      </c>
      <c r="BI203" s="288">
        <v>67133</v>
      </c>
      <c r="BJ203" s="288">
        <v>112886</v>
      </c>
      <c r="BK203" s="288">
        <v>74707</v>
      </c>
      <c r="BL203" s="288">
        <v>68994</v>
      </c>
      <c r="BM203" s="240">
        <f t="shared" si="369"/>
        <v>222265</v>
      </c>
      <c r="BN203" s="288">
        <v>50375</v>
      </c>
      <c r="BO203" s="288">
        <v>36262</v>
      </c>
      <c r="BP203" s="288">
        <v>30014</v>
      </c>
      <c r="BQ203" s="288">
        <v>18393</v>
      </c>
      <c r="BR203" s="288">
        <v>87221</v>
      </c>
      <c r="BS203" s="240">
        <f t="shared" si="370"/>
        <v>426178</v>
      </c>
      <c r="BT203" s="288">
        <v>25215</v>
      </c>
      <c r="BU203" s="288">
        <v>46191</v>
      </c>
      <c r="BV203" s="288">
        <v>16097</v>
      </c>
      <c r="BW203" s="288">
        <v>8091</v>
      </c>
      <c r="BX203" s="288">
        <v>29876</v>
      </c>
      <c r="BY203" s="288">
        <v>114776</v>
      </c>
      <c r="BZ203" s="288">
        <v>29137</v>
      </c>
      <c r="CA203" s="288">
        <v>24775</v>
      </c>
      <c r="CB203" s="288">
        <v>49194</v>
      </c>
      <c r="CC203" s="288">
        <v>24495</v>
      </c>
      <c r="CD203" s="288">
        <v>31516</v>
      </c>
      <c r="CE203" s="288">
        <v>26815</v>
      </c>
      <c r="CF203" s="240">
        <f t="shared" si="371"/>
        <v>460388</v>
      </c>
      <c r="CG203" s="288">
        <v>12424</v>
      </c>
      <c r="CH203" s="288">
        <v>29938</v>
      </c>
      <c r="CI203" s="288">
        <v>19006</v>
      </c>
      <c r="CJ203" s="288">
        <v>57147</v>
      </c>
      <c r="CK203" s="288">
        <v>108076</v>
      </c>
      <c r="CL203" s="288">
        <v>12457</v>
      </c>
      <c r="CM203" s="288">
        <v>98770</v>
      </c>
      <c r="CN203" s="288">
        <v>12211</v>
      </c>
      <c r="CO203" s="288">
        <v>5841</v>
      </c>
      <c r="CP203" s="288">
        <v>16368</v>
      </c>
      <c r="CQ203" s="288">
        <v>41575</v>
      </c>
      <c r="CR203" s="288">
        <v>28180</v>
      </c>
      <c r="CS203" s="288">
        <v>18395</v>
      </c>
      <c r="CT203" s="240">
        <f t="shared" si="372"/>
        <v>257202</v>
      </c>
      <c r="CU203" s="288">
        <v>96209</v>
      </c>
      <c r="CV203" s="288">
        <v>58609</v>
      </c>
      <c r="CW203" s="288">
        <v>19533</v>
      </c>
      <c r="CX203" s="288">
        <v>38752</v>
      </c>
      <c r="CY203" s="288">
        <v>44099</v>
      </c>
      <c r="CZ203" s="240">
        <f t="shared" si="373"/>
        <v>365230</v>
      </c>
      <c r="DA203" s="288">
        <v>11834</v>
      </c>
      <c r="DB203" s="288">
        <v>10183</v>
      </c>
      <c r="DC203" s="288">
        <v>70560</v>
      </c>
      <c r="DD203" s="288">
        <v>151449</v>
      </c>
      <c r="DE203" s="288">
        <v>75737</v>
      </c>
      <c r="DF203" s="288">
        <v>45467</v>
      </c>
      <c r="DG203" s="240">
        <f>AM203+BS203+B203+O203+X203+AC203+AJ203+BD203+CF203+AX203+BM203+CT203+CZ203</f>
        <v>4260672</v>
      </c>
      <c r="DH203" s="392">
        <f t="shared" si="374"/>
        <v>67275</v>
      </c>
      <c r="DI203" s="288">
        <v>27281</v>
      </c>
      <c r="DJ203" s="288">
        <v>29701</v>
      </c>
      <c r="DK203" s="288">
        <v>10293</v>
      </c>
      <c r="DL203" s="392">
        <f t="shared" si="375"/>
        <v>80567</v>
      </c>
      <c r="DM203" s="288">
        <v>79456</v>
      </c>
      <c r="DN203" s="394">
        <v>1111</v>
      </c>
      <c r="DO203" s="240">
        <f t="shared" si="376"/>
        <v>4408514</v>
      </c>
      <c r="DP203" s="109"/>
      <c r="DQ203" s="109"/>
      <c r="DR203" s="109"/>
      <c r="DS203" s="109"/>
      <c r="DT203" s="109"/>
      <c r="DU203" s="109"/>
      <c r="DV203" s="109"/>
      <c r="DW203" s="109"/>
      <c r="DX203" s="109"/>
      <c r="DY203" s="109"/>
      <c r="DZ203" s="109"/>
      <c r="EA203" s="109"/>
      <c r="EB203" s="109"/>
      <c r="EC203" s="109"/>
    </row>
    <row r="204" spans="1:138" s="21" customFormat="1" ht="16.5" customHeight="1" x14ac:dyDescent="0.15">
      <c r="A204" s="47" t="s">
        <v>711</v>
      </c>
      <c r="B204" s="240">
        <f t="shared" ref="B204" si="377">SUM(C204:N204)</f>
        <v>32279</v>
      </c>
      <c r="C204" s="288">
        <v>1733</v>
      </c>
      <c r="D204" s="288">
        <v>2289</v>
      </c>
      <c r="E204" s="288">
        <v>2100</v>
      </c>
      <c r="F204" s="288">
        <v>497</v>
      </c>
      <c r="G204" s="288">
        <v>2878</v>
      </c>
      <c r="H204" s="288">
        <v>4143</v>
      </c>
      <c r="I204" s="288">
        <v>4049</v>
      </c>
      <c r="J204" s="288">
        <v>1044</v>
      </c>
      <c r="K204" s="288">
        <v>3188</v>
      </c>
      <c r="L204" s="288">
        <v>7091</v>
      </c>
      <c r="M204" s="288">
        <v>1131</v>
      </c>
      <c r="N204" s="288">
        <v>2136</v>
      </c>
      <c r="O204" s="240">
        <f t="shared" ref="O204" si="378">SUM(P204:W204)</f>
        <v>12374</v>
      </c>
      <c r="P204" s="288">
        <v>2024</v>
      </c>
      <c r="Q204" s="288">
        <v>2201</v>
      </c>
      <c r="R204" s="288">
        <v>874</v>
      </c>
      <c r="S204" s="288">
        <v>1039</v>
      </c>
      <c r="T204" s="288">
        <v>1216</v>
      </c>
      <c r="U204" s="288">
        <v>2585</v>
      </c>
      <c r="V204" s="288">
        <v>1635</v>
      </c>
      <c r="W204" s="288">
        <v>800</v>
      </c>
      <c r="X204" s="240">
        <f t="shared" ref="X204" si="379">SUM(Y204:AB204)</f>
        <v>12823</v>
      </c>
      <c r="Y204" s="288">
        <v>2674</v>
      </c>
      <c r="Z204" s="288">
        <v>3869</v>
      </c>
      <c r="AA204" s="288">
        <v>3331</v>
      </c>
      <c r="AB204" s="288">
        <v>2949</v>
      </c>
      <c r="AC204" s="240">
        <f t="shared" ref="AC204" si="380">SUM(AD204:AI204)</f>
        <v>12322</v>
      </c>
      <c r="AD204" s="288">
        <v>1801</v>
      </c>
      <c r="AE204" s="288">
        <v>2009</v>
      </c>
      <c r="AF204" s="288">
        <v>1235</v>
      </c>
      <c r="AG204" s="288">
        <v>2749</v>
      </c>
      <c r="AH204" s="288">
        <v>1482</v>
      </c>
      <c r="AI204" s="288">
        <v>3046</v>
      </c>
      <c r="AJ204" s="240">
        <f t="shared" ref="AJ204" si="381">SUM(AK204:AL204)</f>
        <v>1179</v>
      </c>
      <c r="AK204" s="288">
        <v>538</v>
      </c>
      <c r="AL204" s="288">
        <v>641</v>
      </c>
      <c r="AM204" s="240">
        <f t="shared" ref="AM204" si="382">SUM(AN204:AW204)</f>
        <v>31670</v>
      </c>
      <c r="AN204" s="288">
        <v>2273</v>
      </c>
      <c r="AO204" s="288">
        <v>2200</v>
      </c>
      <c r="AP204" s="288">
        <v>3016</v>
      </c>
      <c r="AQ204" s="288">
        <v>963</v>
      </c>
      <c r="AR204" s="288">
        <v>4186</v>
      </c>
      <c r="AS204" s="288">
        <v>1056</v>
      </c>
      <c r="AT204" s="288">
        <v>5562</v>
      </c>
      <c r="AU204" s="288">
        <v>4868</v>
      </c>
      <c r="AV204" s="288">
        <v>4472</v>
      </c>
      <c r="AW204" s="288">
        <v>3074</v>
      </c>
      <c r="AX204" s="240">
        <f t="shared" ref="AX204" si="383">SUM(AY204:BC204)</f>
        <v>38963</v>
      </c>
      <c r="AY204" s="288">
        <v>4686</v>
      </c>
      <c r="AZ204" s="288">
        <v>17539</v>
      </c>
      <c r="BA204" s="288">
        <v>3604</v>
      </c>
      <c r="BB204" s="288">
        <v>9565</v>
      </c>
      <c r="BC204" s="288">
        <v>3569</v>
      </c>
      <c r="BD204" s="240">
        <f t="shared" ref="BD204" si="384">SUM(BE204:BL204)</f>
        <v>60180</v>
      </c>
      <c r="BE204" s="288">
        <v>11680</v>
      </c>
      <c r="BF204" s="288">
        <v>5194</v>
      </c>
      <c r="BG204" s="288">
        <v>5189</v>
      </c>
      <c r="BH204" s="288">
        <v>4262</v>
      </c>
      <c r="BI204" s="288">
        <v>7246</v>
      </c>
      <c r="BJ204" s="288">
        <v>12763</v>
      </c>
      <c r="BK204" s="288">
        <v>7241</v>
      </c>
      <c r="BL204" s="288">
        <v>6605</v>
      </c>
      <c r="BM204" s="240">
        <f t="shared" ref="BM204" si="385">SUM(BN204:BR204)</f>
        <v>17432</v>
      </c>
      <c r="BN204" s="288">
        <v>3282</v>
      </c>
      <c r="BO204" s="288">
        <v>3112</v>
      </c>
      <c r="BP204" s="288">
        <v>2042</v>
      </c>
      <c r="BQ204" s="288">
        <v>1466</v>
      </c>
      <c r="BR204" s="288">
        <v>7530</v>
      </c>
      <c r="BS204" s="240">
        <f t="shared" ref="BS204" si="386">SUM(BT204:CE204)</f>
        <v>25640</v>
      </c>
      <c r="BT204" s="288">
        <v>1727</v>
      </c>
      <c r="BU204" s="288">
        <v>3176</v>
      </c>
      <c r="BV204" s="288">
        <v>1025</v>
      </c>
      <c r="BW204" s="288">
        <v>678</v>
      </c>
      <c r="BX204" s="288">
        <v>2187</v>
      </c>
      <c r="BY204" s="288">
        <v>6352</v>
      </c>
      <c r="BZ204" s="288">
        <v>1671</v>
      </c>
      <c r="CA204" s="288">
        <v>1550</v>
      </c>
      <c r="CB204" s="288">
        <v>2852</v>
      </c>
      <c r="CC204" s="288">
        <v>1366</v>
      </c>
      <c r="CD204" s="288">
        <v>1568</v>
      </c>
      <c r="CE204" s="288">
        <v>1488</v>
      </c>
      <c r="CF204" s="240">
        <f t="shared" ref="CF204" si="387">SUM(CG204:CS204)</f>
        <v>36787</v>
      </c>
      <c r="CG204" s="288">
        <v>1130</v>
      </c>
      <c r="CH204" s="288">
        <v>3086</v>
      </c>
      <c r="CI204" s="288">
        <v>1086</v>
      </c>
      <c r="CJ204" s="288">
        <v>5484</v>
      </c>
      <c r="CK204" s="288">
        <v>5819</v>
      </c>
      <c r="CL204" s="288">
        <v>756</v>
      </c>
      <c r="CM204" s="288">
        <v>8996</v>
      </c>
      <c r="CN204" s="288">
        <v>939</v>
      </c>
      <c r="CO204" s="288">
        <v>260</v>
      </c>
      <c r="CP204" s="288">
        <v>1424</v>
      </c>
      <c r="CQ204" s="288">
        <v>4379</v>
      </c>
      <c r="CR204" s="288">
        <v>2204</v>
      </c>
      <c r="CS204" s="288">
        <v>1224</v>
      </c>
      <c r="CT204" s="240">
        <f t="shared" ref="CT204" si="388">SUM(CU204:CY204)</f>
        <v>13406</v>
      </c>
      <c r="CU204" s="288">
        <v>4228</v>
      </c>
      <c r="CV204" s="288">
        <v>3217</v>
      </c>
      <c r="CW204" s="288">
        <v>887</v>
      </c>
      <c r="CX204" s="288">
        <v>2477</v>
      </c>
      <c r="CY204" s="288">
        <v>2597</v>
      </c>
      <c r="CZ204" s="240">
        <f t="shared" ref="CZ204" si="389">SUM(DA204:DF204)</f>
        <v>28147</v>
      </c>
      <c r="DA204" s="288">
        <v>943</v>
      </c>
      <c r="DB204" s="288">
        <v>542</v>
      </c>
      <c r="DC204" s="288">
        <v>5790</v>
      </c>
      <c r="DD204" s="288">
        <v>12206</v>
      </c>
      <c r="DE204" s="288">
        <v>4762</v>
      </c>
      <c r="DF204" s="288">
        <v>3904</v>
      </c>
      <c r="DG204" s="240">
        <f>AM204+BS204+B204+O204+X204+AC204+AJ204+BD204+CF204+AX204+BM204+CT204+CZ204</f>
        <v>323202</v>
      </c>
      <c r="DH204" s="392">
        <f t="shared" ref="DH204" si="390">SUM(DI204:DK204)</f>
        <v>13288</v>
      </c>
      <c r="DI204" s="288">
        <v>6595</v>
      </c>
      <c r="DJ204" s="288">
        <v>5713</v>
      </c>
      <c r="DK204" s="288">
        <v>980</v>
      </c>
      <c r="DL204" s="392">
        <f t="shared" ref="DL204" si="391">SUM(DM204:DN204)</f>
        <v>17867</v>
      </c>
      <c r="DM204" s="288">
        <v>17784</v>
      </c>
      <c r="DN204" s="394">
        <v>83</v>
      </c>
      <c r="DO204" s="240">
        <f t="shared" ref="DO204" si="392">DG204+DH204+DL204</f>
        <v>354357</v>
      </c>
      <c r="DP204" s="109"/>
      <c r="DQ204" s="109"/>
      <c r="DR204" s="109"/>
      <c r="DS204" s="109"/>
      <c r="DT204" s="109"/>
      <c r="DU204" s="109"/>
      <c r="DV204" s="109"/>
      <c r="DW204" s="109"/>
      <c r="DX204" s="109"/>
      <c r="DY204" s="109"/>
      <c r="DZ204" s="109"/>
      <c r="EA204" s="109"/>
      <c r="EB204" s="109"/>
      <c r="EC204" s="4"/>
      <c r="ED204" s="4"/>
      <c r="EE204" s="4"/>
      <c r="EF204" s="4"/>
      <c r="EG204" s="4"/>
      <c r="EH204" s="4"/>
    </row>
    <row r="205" spans="1:138" s="145" customFormat="1" ht="16.5" customHeight="1" x14ac:dyDescent="0.2">
      <c r="A205" s="66" t="s">
        <v>443</v>
      </c>
      <c r="B205" s="265">
        <v>0.6</v>
      </c>
      <c r="C205" s="266">
        <v>0.4</v>
      </c>
      <c r="D205" s="266">
        <v>1.2</v>
      </c>
      <c r="E205" s="266">
        <v>1.1000000000000001</v>
      </c>
      <c r="F205" s="266">
        <v>0.6</v>
      </c>
      <c r="G205" s="266">
        <v>0.9</v>
      </c>
      <c r="H205" s="266">
        <v>0.5</v>
      </c>
      <c r="I205" s="266">
        <v>0.9</v>
      </c>
      <c r="J205" s="266">
        <v>0.8</v>
      </c>
      <c r="K205" s="266">
        <v>0.8</v>
      </c>
      <c r="L205" s="266">
        <v>0.6</v>
      </c>
      <c r="M205" s="266">
        <v>0.4</v>
      </c>
      <c r="N205" s="266">
        <v>0.4</v>
      </c>
      <c r="O205" s="265">
        <v>0.7</v>
      </c>
      <c r="P205" s="266">
        <v>0.6</v>
      </c>
      <c r="Q205" s="266">
        <v>0.7</v>
      </c>
      <c r="R205" s="266">
        <v>0.6</v>
      </c>
      <c r="S205" s="266">
        <v>0.9</v>
      </c>
      <c r="T205" s="266">
        <v>0.9</v>
      </c>
      <c r="U205" s="266">
        <v>0.8</v>
      </c>
      <c r="V205" s="266">
        <v>0.8</v>
      </c>
      <c r="W205" s="266">
        <v>0.9</v>
      </c>
      <c r="X205" s="265">
        <v>0.6</v>
      </c>
      <c r="Y205" s="266">
        <v>0.8</v>
      </c>
      <c r="Z205" s="266">
        <v>0.7</v>
      </c>
      <c r="AA205" s="266">
        <v>0.5</v>
      </c>
      <c r="AB205" s="266">
        <v>0.7</v>
      </c>
      <c r="AC205" s="265">
        <v>0.8</v>
      </c>
      <c r="AD205" s="266">
        <v>1</v>
      </c>
      <c r="AE205" s="266">
        <v>0.8</v>
      </c>
      <c r="AF205" s="266">
        <v>1</v>
      </c>
      <c r="AG205" s="266">
        <v>0.7</v>
      </c>
      <c r="AH205" s="266">
        <v>0.8</v>
      </c>
      <c r="AI205" s="266">
        <v>0.7</v>
      </c>
      <c r="AJ205" s="265">
        <v>0.6</v>
      </c>
      <c r="AK205" s="266">
        <v>0.6</v>
      </c>
      <c r="AL205" s="266">
        <v>0.6</v>
      </c>
      <c r="AM205" s="265">
        <v>0.9</v>
      </c>
      <c r="AN205" s="266">
        <v>1.4</v>
      </c>
      <c r="AO205" s="266">
        <v>1.2</v>
      </c>
      <c r="AP205" s="266">
        <v>0.9</v>
      </c>
      <c r="AQ205" s="266">
        <v>1</v>
      </c>
      <c r="AR205" s="266">
        <v>0.9</v>
      </c>
      <c r="AS205" s="266">
        <v>1</v>
      </c>
      <c r="AT205" s="266">
        <v>0.8</v>
      </c>
      <c r="AU205" s="266">
        <v>0.7</v>
      </c>
      <c r="AV205" s="266">
        <v>0.9</v>
      </c>
      <c r="AW205" s="266">
        <v>1.4</v>
      </c>
      <c r="AX205" s="265">
        <v>1</v>
      </c>
      <c r="AY205" s="266">
        <v>1.5</v>
      </c>
      <c r="AZ205" s="266">
        <v>1.1000000000000001</v>
      </c>
      <c r="BA205" s="266">
        <v>0.7</v>
      </c>
      <c r="BB205" s="266">
        <v>1.1000000000000001</v>
      </c>
      <c r="BC205" s="266">
        <v>1</v>
      </c>
      <c r="BD205" s="265">
        <v>0.7</v>
      </c>
      <c r="BE205" s="266">
        <v>0.8</v>
      </c>
      <c r="BF205" s="266">
        <v>0.6</v>
      </c>
      <c r="BG205" s="266">
        <v>0.6</v>
      </c>
      <c r="BH205" s="266">
        <v>0.5</v>
      </c>
      <c r="BI205" s="266">
        <v>0.7</v>
      </c>
      <c r="BJ205" s="266">
        <v>1.2</v>
      </c>
      <c r="BK205" s="266">
        <v>0.8</v>
      </c>
      <c r="BL205" s="266">
        <v>0.8</v>
      </c>
      <c r="BM205" s="265">
        <v>0.9</v>
      </c>
      <c r="BN205" s="266">
        <v>0.8</v>
      </c>
      <c r="BO205" s="266">
        <v>0.9</v>
      </c>
      <c r="BP205" s="266">
        <v>0.7</v>
      </c>
      <c r="BQ205" s="266">
        <v>0.9</v>
      </c>
      <c r="BR205" s="266">
        <v>1</v>
      </c>
      <c r="BS205" s="265">
        <v>0.7</v>
      </c>
      <c r="BT205" s="267">
        <v>0.8</v>
      </c>
      <c r="BU205" s="266">
        <v>0.9</v>
      </c>
      <c r="BV205" s="266">
        <v>0.7</v>
      </c>
      <c r="BW205" s="266">
        <v>1.1000000000000001</v>
      </c>
      <c r="BX205" s="266">
        <v>0.9</v>
      </c>
      <c r="BY205" s="266">
        <v>0.6</v>
      </c>
      <c r="BZ205" s="266">
        <v>0.7</v>
      </c>
      <c r="CA205" s="266">
        <v>0.8</v>
      </c>
      <c r="CB205" s="266">
        <v>0.7</v>
      </c>
      <c r="CC205" s="266">
        <v>0.6</v>
      </c>
      <c r="CD205" s="266">
        <v>0.6</v>
      </c>
      <c r="CE205" s="266">
        <v>0.7</v>
      </c>
      <c r="CF205" s="265">
        <v>1</v>
      </c>
      <c r="CG205" s="266">
        <v>1.3</v>
      </c>
      <c r="CH205" s="266">
        <v>1.4</v>
      </c>
      <c r="CI205" s="266">
        <v>0.7</v>
      </c>
      <c r="CJ205" s="266">
        <v>1.2</v>
      </c>
      <c r="CK205" s="266">
        <v>0.6</v>
      </c>
      <c r="CL205" s="266">
        <v>0.7</v>
      </c>
      <c r="CM205" s="266">
        <v>1.2</v>
      </c>
      <c r="CN205" s="266">
        <v>1</v>
      </c>
      <c r="CO205" s="266">
        <v>0.6</v>
      </c>
      <c r="CP205" s="266">
        <v>1.1000000000000001</v>
      </c>
      <c r="CQ205" s="266">
        <v>1.6</v>
      </c>
      <c r="CR205" s="266">
        <v>1</v>
      </c>
      <c r="CS205" s="266">
        <v>0.8</v>
      </c>
      <c r="CT205" s="265">
        <v>0.6</v>
      </c>
      <c r="CU205" s="266">
        <v>0.5</v>
      </c>
      <c r="CV205" s="266">
        <v>0.6</v>
      </c>
      <c r="CW205" s="266">
        <v>0.5</v>
      </c>
      <c r="CX205" s="266">
        <v>0.7</v>
      </c>
      <c r="CY205" s="266">
        <v>0.6</v>
      </c>
      <c r="CZ205" s="265">
        <v>0.9</v>
      </c>
      <c r="DA205" s="266">
        <v>1</v>
      </c>
      <c r="DB205" s="266">
        <v>0.7</v>
      </c>
      <c r="DC205" s="266">
        <v>0.9</v>
      </c>
      <c r="DD205" s="266">
        <v>1</v>
      </c>
      <c r="DE205" s="266">
        <v>0.8</v>
      </c>
      <c r="DF205" s="266">
        <v>1.2</v>
      </c>
      <c r="DG205" s="252">
        <v>0.8</v>
      </c>
      <c r="DH205" s="252" t="s">
        <v>607</v>
      </c>
      <c r="DI205" s="267">
        <v>2.8</v>
      </c>
      <c r="DJ205" s="266">
        <v>2.6</v>
      </c>
      <c r="DK205" s="266">
        <v>0.5</v>
      </c>
      <c r="DL205" s="252" t="s">
        <v>607</v>
      </c>
      <c r="DM205" s="266">
        <v>3.2</v>
      </c>
      <c r="DN205" s="255">
        <v>0.1</v>
      </c>
      <c r="DO205" s="252">
        <v>0.9</v>
      </c>
      <c r="DP205" s="9"/>
      <c r="DQ205" s="9"/>
      <c r="DR205" s="9"/>
      <c r="DS205" s="9"/>
      <c r="DT205" s="9"/>
      <c r="DU205" s="9"/>
      <c r="DV205" s="9"/>
      <c r="DW205" s="9"/>
      <c r="DX205" s="9"/>
      <c r="DY205" s="9"/>
      <c r="DZ205" s="166"/>
      <c r="EA205" s="166"/>
      <c r="EB205" s="166"/>
      <c r="EC205" s="166"/>
    </row>
    <row r="206" spans="1:138" s="21" customFormat="1" ht="26.1" customHeight="1" x14ac:dyDescent="0.15">
      <c r="A206" s="140" t="s">
        <v>712</v>
      </c>
      <c r="B206" s="240">
        <f t="shared" ref="B206" si="393">SUM(C206:N206)</f>
        <v>60117</v>
      </c>
      <c r="C206" s="288">
        <v>3109</v>
      </c>
      <c r="D206" s="288">
        <v>4220</v>
      </c>
      <c r="E206" s="288">
        <v>3068</v>
      </c>
      <c r="F206" s="288">
        <v>1680</v>
      </c>
      <c r="G206" s="288">
        <v>4860</v>
      </c>
      <c r="H206" s="288">
        <v>8322</v>
      </c>
      <c r="I206" s="288">
        <v>6282</v>
      </c>
      <c r="J206" s="288">
        <v>2050</v>
      </c>
      <c r="K206" s="288">
        <v>5271</v>
      </c>
      <c r="L206" s="288">
        <v>15106</v>
      </c>
      <c r="M206" s="288">
        <v>2537</v>
      </c>
      <c r="N206" s="288">
        <v>3612</v>
      </c>
      <c r="O206" s="240">
        <f t="shared" ref="O206" si="394">SUM(P206:W206)</f>
        <v>21063</v>
      </c>
      <c r="P206" s="288">
        <v>3345</v>
      </c>
      <c r="Q206" s="288">
        <v>3524</v>
      </c>
      <c r="R206" s="288">
        <v>1837</v>
      </c>
      <c r="S206" s="288">
        <v>2232</v>
      </c>
      <c r="T206" s="288">
        <v>1732</v>
      </c>
      <c r="U206" s="288">
        <v>4453</v>
      </c>
      <c r="V206" s="288">
        <v>2828</v>
      </c>
      <c r="W206" s="288">
        <v>1112</v>
      </c>
      <c r="X206" s="240">
        <f t="shared" ref="X206" si="395">SUM(Y206:AB206)</f>
        <v>22496</v>
      </c>
      <c r="Y206" s="288">
        <v>4637</v>
      </c>
      <c r="Z206" s="288">
        <v>6239</v>
      </c>
      <c r="AA206" s="288">
        <v>6218</v>
      </c>
      <c r="AB206" s="288">
        <v>5402</v>
      </c>
      <c r="AC206" s="240">
        <f t="shared" ref="AC206" si="396">SUM(AD206:AI206)</f>
        <v>18052</v>
      </c>
      <c r="AD206" s="288">
        <v>2801</v>
      </c>
      <c r="AE206" s="288">
        <v>2313</v>
      </c>
      <c r="AF206" s="288">
        <v>1997</v>
      </c>
      <c r="AG206" s="288">
        <v>4365</v>
      </c>
      <c r="AH206" s="288">
        <v>2145</v>
      </c>
      <c r="AI206" s="288">
        <v>4431</v>
      </c>
      <c r="AJ206" s="240">
        <f t="shared" ref="AJ206" si="397">SUM(AK206:AL206)</f>
        <v>8129</v>
      </c>
      <c r="AK206" s="288">
        <v>3732</v>
      </c>
      <c r="AL206" s="288">
        <v>4397</v>
      </c>
      <c r="AM206" s="240">
        <f t="shared" ref="AM206" si="398">SUM(AN206:AW206)</f>
        <v>38894</v>
      </c>
      <c r="AN206" s="288">
        <v>2413</v>
      </c>
      <c r="AO206" s="288">
        <v>2758</v>
      </c>
      <c r="AP206" s="288">
        <v>3895</v>
      </c>
      <c r="AQ206" s="288">
        <v>1442</v>
      </c>
      <c r="AR206" s="288">
        <v>5525</v>
      </c>
      <c r="AS206" s="288">
        <v>1489</v>
      </c>
      <c r="AT206" s="288">
        <v>6469</v>
      </c>
      <c r="AU206" s="288">
        <v>7588</v>
      </c>
      <c r="AV206" s="288">
        <v>4554</v>
      </c>
      <c r="AW206" s="288">
        <v>2761</v>
      </c>
      <c r="AX206" s="240">
        <f t="shared" ref="AX206" si="399">SUM(AY206:BC206)</f>
        <v>48025</v>
      </c>
      <c r="AY206" s="288">
        <v>4265</v>
      </c>
      <c r="AZ206" s="288">
        <v>22391</v>
      </c>
      <c r="BA206" s="288">
        <v>4896</v>
      </c>
      <c r="BB206" s="288">
        <v>11909</v>
      </c>
      <c r="BC206" s="288">
        <v>4564</v>
      </c>
      <c r="BD206" s="240">
        <f t="shared" ref="BD206" si="400">SUM(BE206:BL206)</f>
        <v>95014</v>
      </c>
      <c r="BE206" s="288">
        <v>26609</v>
      </c>
      <c r="BF206" s="288">
        <v>7065</v>
      </c>
      <c r="BG206" s="288">
        <v>6173</v>
      </c>
      <c r="BH206" s="288">
        <v>6414</v>
      </c>
      <c r="BI206" s="288">
        <v>10976</v>
      </c>
      <c r="BJ206" s="288">
        <v>17661</v>
      </c>
      <c r="BK206" s="288">
        <v>11365</v>
      </c>
      <c r="BL206" s="288">
        <v>8751</v>
      </c>
      <c r="BM206" s="240">
        <f t="shared" ref="BM206" si="401">SUM(BN206:BR206)</f>
        <v>24021</v>
      </c>
      <c r="BN206" s="288">
        <v>5248</v>
      </c>
      <c r="BO206" s="288">
        <v>3429</v>
      </c>
      <c r="BP206" s="288">
        <v>3527</v>
      </c>
      <c r="BQ206" s="288">
        <v>2441</v>
      </c>
      <c r="BR206" s="288">
        <v>9376</v>
      </c>
      <c r="BS206" s="240">
        <f t="shared" ref="BS206" si="402">SUM(BT206:CE206)</f>
        <v>56634</v>
      </c>
      <c r="BT206" s="288">
        <v>3625</v>
      </c>
      <c r="BU206" s="288">
        <v>5604</v>
      </c>
      <c r="BV206" s="288">
        <v>2411</v>
      </c>
      <c r="BW206" s="288">
        <v>1697</v>
      </c>
      <c r="BX206" s="288">
        <v>5003</v>
      </c>
      <c r="BY206" s="288">
        <v>13623</v>
      </c>
      <c r="BZ206" s="288">
        <v>3476</v>
      </c>
      <c r="CA206" s="288">
        <v>4206</v>
      </c>
      <c r="CB206" s="288">
        <v>6669</v>
      </c>
      <c r="CC206" s="288">
        <v>2818</v>
      </c>
      <c r="CD206" s="288">
        <v>3551</v>
      </c>
      <c r="CE206" s="288">
        <v>3951</v>
      </c>
      <c r="CF206" s="240">
        <f t="shared" ref="CF206" si="403">SUM(CG206:CS206)</f>
        <v>74490</v>
      </c>
      <c r="CG206" s="288">
        <v>2131</v>
      </c>
      <c r="CH206" s="288">
        <v>5443</v>
      </c>
      <c r="CI206" s="288">
        <v>3007</v>
      </c>
      <c r="CJ206" s="288">
        <v>11286</v>
      </c>
      <c r="CK206" s="288">
        <v>11932</v>
      </c>
      <c r="CL206" s="288">
        <v>2484</v>
      </c>
      <c r="CM206" s="288">
        <v>16275</v>
      </c>
      <c r="CN206" s="288">
        <v>2012</v>
      </c>
      <c r="CO206" s="288">
        <v>968</v>
      </c>
      <c r="CP206" s="288">
        <v>3145</v>
      </c>
      <c r="CQ206" s="288">
        <v>8029</v>
      </c>
      <c r="CR206" s="288">
        <v>4389</v>
      </c>
      <c r="CS206" s="288">
        <v>3389</v>
      </c>
      <c r="CT206" s="240">
        <f t="shared" ref="CT206" si="404">SUM(CU206:CY206)</f>
        <v>23272</v>
      </c>
      <c r="CU206" s="288">
        <v>8728</v>
      </c>
      <c r="CV206" s="288">
        <v>4887</v>
      </c>
      <c r="CW206" s="288">
        <v>1746</v>
      </c>
      <c r="CX206" s="288">
        <v>4033</v>
      </c>
      <c r="CY206" s="288">
        <v>3878</v>
      </c>
      <c r="CZ206" s="240">
        <f t="shared" ref="CZ206" si="405">SUM(DA206:DF206)</f>
        <v>80664</v>
      </c>
      <c r="DA206" s="288">
        <v>2145</v>
      </c>
      <c r="DB206" s="288">
        <v>1341</v>
      </c>
      <c r="DC206" s="288">
        <v>18952</v>
      </c>
      <c r="DD206" s="288">
        <v>34512</v>
      </c>
      <c r="DE206" s="288">
        <v>15607</v>
      </c>
      <c r="DF206" s="288">
        <v>8107</v>
      </c>
      <c r="DG206" s="240">
        <f>AM206+BS206+B206+O206+X206+AC206+AJ206+BD206+CF206+AX206+BM206+CT206+CZ206</f>
        <v>570871</v>
      </c>
      <c r="DH206" s="392">
        <f t="shared" ref="DH206" si="406">SUM(DI206:DK206)</f>
        <v>35763</v>
      </c>
      <c r="DI206" s="288">
        <v>18105</v>
      </c>
      <c r="DJ206" s="288">
        <v>13740</v>
      </c>
      <c r="DK206" s="288">
        <v>3918</v>
      </c>
      <c r="DL206" s="392">
        <f t="shared" ref="DL206" si="407">SUM(DM206:DN206)</f>
        <v>25026</v>
      </c>
      <c r="DM206" s="288">
        <v>25007</v>
      </c>
      <c r="DN206" s="394">
        <v>19</v>
      </c>
      <c r="DO206" s="240">
        <f t="shared" ref="DO206" si="408">DG206+DH206+DL206</f>
        <v>631660</v>
      </c>
      <c r="DP206" s="109"/>
      <c r="DQ206" s="109"/>
      <c r="DR206" s="109"/>
      <c r="DS206" s="109"/>
      <c r="DT206" s="109"/>
      <c r="DU206" s="109"/>
      <c r="DV206" s="109"/>
      <c r="DW206" s="109"/>
      <c r="DX206" s="109"/>
      <c r="DY206" s="109"/>
      <c r="DZ206" s="109"/>
      <c r="EA206" s="109"/>
      <c r="EB206" s="109"/>
      <c r="EC206" s="109"/>
      <c r="ED206" s="4"/>
      <c r="EE206" s="4"/>
      <c r="EF206" s="4"/>
      <c r="EG206" s="4"/>
      <c r="EH206" s="4"/>
    </row>
    <row r="207" spans="1:138" s="145" customFormat="1" ht="16.5" customHeight="1" x14ac:dyDescent="0.2">
      <c r="A207" s="66" t="s">
        <v>446</v>
      </c>
      <c r="B207" s="265">
        <v>2.8</v>
      </c>
      <c r="C207" s="266">
        <v>1.9</v>
      </c>
      <c r="D207" s="266">
        <v>3.6</v>
      </c>
      <c r="E207" s="266">
        <v>2.8</v>
      </c>
      <c r="F207" s="266">
        <v>3.2</v>
      </c>
      <c r="G207" s="266">
        <v>3.2</v>
      </c>
      <c r="H207" s="266">
        <v>2.6</v>
      </c>
      <c r="I207" s="266">
        <v>2.8</v>
      </c>
      <c r="J207" s="266">
        <v>2.8</v>
      </c>
      <c r="K207" s="266">
        <v>2.7</v>
      </c>
      <c r="L207" s="266">
        <v>3.6</v>
      </c>
      <c r="M207" s="266">
        <v>2.1</v>
      </c>
      <c r="N207" s="266">
        <v>1.9</v>
      </c>
      <c r="O207" s="265">
        <v>2.5</v>
      </c>
      <c r="P207" s="266">
        <v>2.2000000000000002</v>
      </c>
      <c r="Q207" s="266">
        <v>2.5</v>
      </c>
      <c r="R207" s="266">
        <v>2.2999999999999998</v>
      </c>
      <c r="S207" s="266">
        <v>2.9</v>
      </c>
      <c r="T207" s="266">
        <v>2.4</v>
      </c>
      <c r="U207" s="266">
        <v>2.4</v>
      </c>
      <c r="V207" s="266">
        <v>2.6</v>
      </c>
      <c r="W207" s="266">
        <v>3</v>
      </c>
      <c r="X207" s="265">
        <v>2.2000000000000002</v>
      </c>
      <c r="Y207" s="266">
        <v>2.2999999999999998</v>
      </c>
      <c r="Z207" s="266">
        <v>2.2000000000000002</v>
      </c>
      <c r="AA207" s="266">
        <v>2.2999999999999998</v>
      </c>
      <c r="AB207" s="266">
        <v>2.1</v>
      </c>
      <c r="AC207" s="265">
        <v>2.4</v>
      </c>
      <c r="AD207" s="266">
        <v>2.8</v>
      </c>
      <c r="AE207" s="266">
        <v>2</v>
      </c>
      <c r="AF207" s="266">
        <v>2.5</v>
      </c>
      <c r="AG207" s="266">
        <v>2.5</v>
      </c>
      <c r="AH207" s="266">
        <v>2</v>
      </c>
      <c r="AI207" s="266">
        <v>2.4</v>
      </c>
      <c r="AJ207" s="265">
        <v>7.6</v>
      </c>
      <c r="AK207" s="266">
        <v>7.4</v>
      </c>
      <c r="AL207" s="266">
        <v>7.8</v>
      </c>
      <c r="AM207" s="265">
        <v>2.5</v>
      </c>
      <c r="AN207" s="266">
        <v>3</v>
      </c>
      <c r="AO207" s="266">
        <v>3.1</v>
      </c>
      <c r="AP207" s="266">
        <v>2.6</v>
      </c>
      <c r="AQ207" s="266">
        <v>2.6</v>
      </c>
      <c r="AR207" s="266">
        <v>2.9</v>
      </c>
      <c r="AS207" s="266">
        <v>2.7</v>
      </c>
      <c r="AT207" s="266">
        <v>2.2000000000000002</v>
      </c>
      <c r="AU207" s="266">
        <v>2.6</v>
      </c>
      <c r="AV207" s="266">
        <v>2.2000000000000002</v>
      </c>
      <c r="AW207" s="266">
        <v>2.4</v>
      </c>
      <c r="AX207" s="265">
        <v>3.2</v>
      </c>
      <c r="AY207" s="266">
        <v>2.9</v>
      </c>
      <c r="AZ207" s="266">
        <v>3.6</v>
      </c>
      <c r="BA207" s="266">
        <v>2.5</v>
      </c>
      <c r="BB207" s="266">
        <v>3.1</v>
      </c>
      <c r="BC207" s="266">
        <v>3</v>
      </c>
      <c r="BD207" s="265">
        <v>3.7</v>
      </c>
      <c r="BE207" s="266">
        <v>5.5</v>
      </c>
      <c r="BF207" s="266">
        <v>2.2999999999999998</v>
      </c>
      <c r="BG207" s="266">
        <v>1.9</v>
      </c>
      <c r="BH207" s="266">
        <v>2.2999999999999998</v>
      </c>
      <c r="BI207" s="266">
        <v>3.3</v>
      </c>
      <c r="BJ207" s="266">
        <v>6.2</v>
      </c>
      <c r="BK207" s="266">
        <v>3.9</v>
      </c>
      <c r="BL207" s="266">
        <v>3.5</v>
      </c>
      <c r="BM207" s="265">
        <v>2.5</v>
      </c>
      <c r="BN207" s="266">
        <v>2.6</v>
      </c>
      <c r="BO207" s="266">
        <v>2.1</v>
      </c>
      <c r="BP207" s="266">
        <v>2.2000000000000002</v>
      </c>
      <c r="BQ207" s="266">
        <v>2.6</v>
      </c>
      <c r="BR207" s="266">
        <v>2.8</v>
      </c>
      <c r="BS207" s="265">
        <v>3</v>
      </c>
      <c r="BT207" s="267">
        <v>3.1</v>
      </c>
      <c r="BU207" s="266">
        <v>2.4</v>
      </c>
      <c r="BV207" s="266">
        <v>2.8</v>
      </c>
      <c r="BW207" s="266">
        <v>3.7</v>
      </c>
      <c r="BX207" s="266">
        <v>3.2</v>
      </c>
      <c r="BY207" s="266">
        <v>3.2</v>
      </c>
      <c r="BZ207" s="266">
        <v>2.5</v>
      </c>
      <c r="CA207" s="266">
        <v>3.7</v>
      </c>
      <c r="CB207" s="266">
        <v>3.1</v>
      </c>
      <c r="CC207" s="266">
        <v>2.4</v>
      </c>
      <c r="CD207" s="266">
        <v>2.8</v>
      </c>
      <c r="CE207" s="266">
        <v>3.3</v>
      </c>
      <c r="CF207" s="265">
        <v>4.2</v>
      </c>
      <c r="CG207" s="266">
        <v>4</v>
      </c>
      <c r="CH207" s="266">
        <v>4.2</v>
      </c>
      <c r="CI207" s="266">
        <v>3</v>
      </c>
      <c r="CJ207" s="266">
        <v>4.9000000000000004</v>
      </c>
      <c r="CK207" s="266">
        <v>3.7</v>
      </c>
      <c r="CL207" s="266">
        <v>3.6</v>
      </c>
      <c r="CM207" s="266">
        <v>4.8</v>
      </c>
      <c r="CN207" s="266">
        <v>2.9</v>
      </c>
      <c r="CO207" s="266">
        <v>3.7</v>
      </c>
      <c r="CP207" s="266">
        <v>3.9</v>
      </c>
      <c r="CQ207" s="266">
        <v>4.9000000000000004</v>
      </c>
      <c r="CR207" s="266">
        <v>3.4</v>
      </c>
      <c r="CS207" s="266">
        <v>4.4000000000000004</v>
      </c>
      <c r="CT207" s="265">
        <v>2.2000000000000002</v>
      </c>
      <c r="CU207" s="266">
        <v>2.4</v>
      </c>
      <c r="CV207" s="266">
        <v>2.2000000000000002</v>
      </c>
      <c r="CW207" s="266">
        <v>1.9</v>
      </c>
      <c r="CX207" s="266">
        <v>2.4</v>
      </c>
      <c r="CY207" s="266">
        <v>1.7</v>
      </c>
      <c r="CZ207" s="265">
        <v>5.3</v>
      </c>
      <c r="DA207" s="266">
        <v>3.7</v>
      </c>
      <c r="DB207" s="266">
        <v>2.9</v>
      </c>
      <c r="DC207" s="266">
        <v>5.5</v>
      </c>
      <c r="DD207" s="266">
        <v>6.2</v>
      </c>
      <c r="DE207" s="266">
        <v>4.3</v>
      </c>
      <c r="DF207" s="266">
        <v>4.9000000000000004</v>
      </c>
      <c r="DG207" s="252">
        <v>3.2</v>
      </c>
      <c r="DH207" s="252" t="s">
        <v>607</v>
      </c>
      <c r="DI207" s="267">
        <v>16.899999999999999</v>
      </c>
      <c r="DJ207" s="266">
        <v>12.5</v>
      </c>
      <c r="DK207" s="266">
        <v>13.6</v>
      </c>
      <c r="DL207" s="252" t="s">
        <v>607</v>
      </c>
      <c r="DM207" s="266">
        <v>15</v>
      </c>
      <c r="DN207" s="255">
        <v>0.2</v>
      </c>
      <c r="DO207" s="252">
        <v>3.5</v>
      </c>
      <c r="DP207" s="9"/>
      <c r="DQ207" s="9"/>
      <c r="DR207" s="9"/>
      <c r="DS207" s="9"/>
      <c r="DT207" s="9"/>
      <c r="DU207" s="9"/>
      <c r="DV207" s="9"/>
      <c r="DW207" s="9"/>
      <c r="DX207" s="9"/>
      <c r="DY207" s="9"/>
      <c r="DZ207" s="166"/>
      <c r="EA207" s="166"/>
      <c r="EB207" s="166"/>
      <c r="EC207" s="166"/>
    </row>
    <row r="208" spans="1:138" s="4" customFormat="1" ht="26.1" customHeight="1" x14ac:dyDescent="0.15">
      <c r="A208" s="415" t="s">
        <v>713</v>
      </c>
      <c r="B208" s="305"/>
      <c r="C208" s="306"/>
      <c r="D208" s="306"/>
      <c r="E208" s="306"/>
      <c r="F208" s="306"/>
      <c r="G208" s="306"/>
      <c r="H208" s="306"/>
      <c r="I208" s="306"/>
      <c r="J208" s="306"/>
      <c r="K208" s="306"/>
      <c r="L208" s="306"/>
      <c r="M208" s="306"/>
      <c r="N208" s="306"/>
      <c r="O208" s="305"/>
      <c r="P208" s="306"/>
      <c r="Q208" s="306"/>
      <c r="R208" s="306"/>
      <c r="S208" s="306"/>
      <c r="T208" s="306"/>
      <c r="U208" s="306"/>
      <c r="V208" s="306"/>
      <c r="W208" s="306"/>
      <c r="X208" s="305"/>
      <c r="Y208" s="306"/>
      <c r="Z208" s="306"/>
      <c r="AA208" s="306"/>
      <c r="AB208" s="306"/>
      <c r="AC208" s="305"/>
      <c r="AD208" s="306"/>
      <c r="AE208" s="306"/>
      <c r="AF208" s="306"/>
      <c r="AG208" s="306"/>
      <c r="AH208" s="306"/>
      <c r="AI208" s="306"/>
      <c r="AJ208" s="305"/>
      <c r="AK208" s="306"/>
      <c r="AL208" s="306"/>
      <c r="AM208" s="305"/>
      <c r="AN208" s="306"/>
      <c r="AO208" s="306"/>
      <c r="AP208" s="306"/>
      <c r="AQ208" s="306"/>
      <c r="AR208" s="306"/>
      <c r="AS208" s="306"/>
      <c r="AT208" s="306"/>
      <c r="AU208" s="306"/>
      <c r="AV208" s="306"/>
      <c r="AW208" s="306"/>
      <c r="AX208" s="305"/>
      <c r="AY208" s="306"/>
      <c r="AZ208" s="306"/>
      <c r="BA208" s="306"/>
      <c r="BB208" s="306"/>
      <c r="BC208" s="306"/>
      <c r="BD208" s="305"/>
      <c r="BE208" s="306"/>
      <c r="BF208" s="306"/>
      <c r="BG208" s="306"/>
      <c r="BH208" s="306"/>
      <c r="BI208" s="306"/>
      <c r="BJ208" s="306"/>
      <c r="BK208" s="306"/>
      <c r="BL208" s="306"/>
      <c r="BM208" s="305"/>
      <c r="BN208" s="306"/>
      <c r="BO208" s="306"/>
      <c r="BP208" s="306"/>
      <c r="BQ208" s="306"/>
      <c r="BR208" s="306"/>
      <c r="BS208" s="305"/>
      <c r="BT208" s="307"/>
      <c r="BU208" s="306"/>
      <c r="BV208" s="306"/>
      <c r="BW208" s="306"/>
      <c r="BX208" s="306"/>
      <c r="BY208" s="306"/>
      <c r="BZ208" s="306"/>
      <c r="CA208" s="306"/>
      <c r="CB208" s="306"/>
      <c r="CC208" s="306"/>
      <c r="CD208" s="306"/>
      <c r="CE208" s="306"/>
      <c r="CF208" s="305"/>
      <c r="CG208" s="306"/>
      <c r="CH208" s="306"/>
      <c r="CI208" s="306"/>
      <c r="CJ208" s="306"/>
      <c r="CK208" s="306"/>
      <c r="CL208" s="306"/>
      <c r="CM208" s="306"/>
      <c r="CN208" s="306"/>
      <c r="CO208" s="306"/>
      <c r="CP208" s="306"/>
      <c r="CQ208" s="306"/>
      <c r="CR208" s="306"/>
      <c r="CS208" s="306"/>
      <c r="CT208" s="305"/>
      <c r="CU208" s="306"/>
      <c r="CV208" s="306"/>
      <c r="CW208" s="306"/>
      <c r="CX208" s="306"/>
      <c r="CY208" s="306"/>
      <c r="CZ208" s="305"/>
      <c r="DA208" s="306"/>
      <c r="DB208" s="306"/>
      <c r="DC208" s="306"/>
      <c r="DD208" s="306"/>
      <c r="DE208" s="306"/>
      <c r="DF208" s="306"/>
      <c r="DG208" s="305"/>
      <c r="DH208" s="305"/>
      <c r="DI208" s="285"/>
      <c r="DJ208" s="310"/>
      <c r="DK208" s="310"/>
      <c r="DL208" s="308"/>
      <c r="DM208" s="310"/>
      <c r="DN208" s="286"/>
      <c r="DO208" s="305"/>
      <c r="DP208" s="109"/>
      <c r="DQ208" s="109"/>
      <c r="DR208" s="109"/>
      <c r="DS208" s="109"/>
      <c r="DT208" s="109"/>
      <c r="DU208" s="109"/>
      <c r="DV208" s="109"/>
      <c r="DW208" s="109"/>
      <c r="DX208" s="109"/>
    </row>
    <row r="209" spans="1:134" ht="16.5" customHeight="1" x14ac:dyDescent="0.2">
      <c r="A209" s="48" t="s">
        <v>610</v>
      </c>
      <c r="B209" s="240">
        <f t="shared" ref="B209" si="409">SUM(C209:N209)</f>
        <v>669322.64375901816</v>
      </c>
      <c r="C209" s="288">
        <v>37132.703870744328</v>
      </c>
      <c r="D209" s="288">
        <v>35949.193566152557</v>
      </c>
      <c r="E209" s="288">
        <v>26135.184610000677</v>
      </c>
      <c r="F209" s="288">
        <v>9282.3987818348905</v>
      </c>
      <c r="G209" s="288">
        <v>45878.832080367676</v>
      </c>
      <c r="H209" s="288">
        <v>98299.625330229377</v>
      </c>
      <c r="I209" s="288">
        <v>82015.87605180133</v>
      </c>
      <c r="J209" s="288">
        <v>14317.951289655666</v>
      </c>
      <c r="K209" s="288">
        <v>59605.143455998041</v>
      </c>
      <c r="L209" s="288">
        <v>199703.81682632162</v>
      </c>
      <c r="M209" s="288">
        <v>24608.267518182776</v>
      </c>
      <c r="N209" s="288">
        <v>36393.650377729238</v>
      </c>
      <c r="O209" s="240">
        <f t="shared" ref="O209" si="410">SUM(P209:W209)</f>
        <v>234474.37546992733</v>
      </c>
      <c r="P209" s="288">
        <v>42083.061785883459</v>
      </c>
      <c r="Q209" s="288">
        <v>48830.961870800478</v>
      </c>
      <c r="R209" s="288">
        <v>16860.559637355836</v>
      </c>
      <c r="S209" s="288">
        <v>20143.065182054695</v>
      </c>
      <c r="T209" s="288">
        <v>17115.221216706668</v>
      </c>
      <c r="U209" s="288">
        <v>44304.039895533148</v>
      </c>
      <c r="V209" s="288">
        <v>29628.429662484225</v>
      </c>
      <c r="W209" s="288">
        <v>15509.036219108792</v>
      </c>
      <c r="X209" s="240">
        <f t="shared" ref="X209" si="411">SUM(Y209:AB209)</f>
        <v>222516.11294172343</v>
      </c>
      <c r="Y209" s="288">
        <v>38516.823589972519</v>
      </c>
      <c r="Z209" s="288">
        <v>57597.498715992107</v>
      </c>
      <c r="AA209" s="288">
        <v>81092.815397837549</v>
      </c>
      <c r="AB209" s="288">
        <v>45308.975237921259</v>
      </c>
      <c r="AC209" s="240">
        <f t="shared" ref="AC209" si="412">SUM(AD209:AI209)</f>
        <v>239816.65871214098</v>
      </c>
      <c r="AD209" s="288">
        <v>29860.320497498426</v>
      </c>
      <c r="AE209" s="288">
        <v>35508.793458565458</v>
      </c>
      <c r="AF209" s="288">
        <v>20109.927414283786</v>
      </c>
      <c r="AG209" s="288">
        <v>56215.375254398197</v>
      </c>
      <c r="AH209" s="288">
        <v>28137.995268348779</v>
      </c>
      <c r="AI209" s="288">
        <v>69984.246819046311</v>
      </c>
      <c r="AJ209" s="240">
        <f t="shared" ref="AJ209" si="413">SUM(AK209:AL209)</f>
        <v>20278.422709769227</v>
      </c>
      <c r="AK209" s="288">
        <v>7904.8925269543588</v>
      </c>
      <c r="AL209" s="288">
        <v>12373.530182814868</v>
      </c>
      <c r="AM209" s="240">
        <f t="shared" ref="AM209" si="414">SUM(AN209:AW209)</f>
        <v>527036.4734875689</v>
      </c>
      <c r="AN209" s="288">
        <v>36952.490189941171</v>
      </c>
      <c r="AO209" s="288">
        <v>35742.000798775232</v>
      </c>
      <c r="AP209" s="288">
        <v>61035.421034359795</v>
      </c>
      <c r="AQ209" s="288">
        <v>16722.729499355137</v>
      </c>
      <c r="AR209" s="288">
        <v>73443.145911920496</v>
      </c>
      <c r="AS209" s="288">
        <v>15485.81085432852</v>
      </c>
      <c r="AT209" s="288">
        <v>87681.124628011778</v>
      </c>
      <c r="AU209" s="288">
        <v>104456.14573262821</v>
      </c>
      <c r="AV209" s="288">
        <v>58481.719850903195</v>
      </c>
      <c r="AW209" s="288">
        <v>37035.884987345358</v>
      </c>
      <c r="AX209" s="240">
        <f t="shared" ref="AX209" si="415">SUM(AY209:BC209)</f>
        <v>843422.50835892512</v>
      </c>
      <c r="AY209" s="288">
        <v>71975.677491957045</v>
      </c>
      <c r="AZ209" s="288">
        <v>407817.56084032188</v>
      </c>
      <c r="BA209" s="288">
        <v>83644.443114209294</v>
      </c>
      <c r="BB209" s="288">
        <v>209319.3888058704</v>
      </c>
      <c r="BC209" s="288">
        <v>70665.438106566493</v>
      </c>
      <c r="BD209" s="240">
        <f t="shared" ref="BD209" si="416">SUM(BE209:BL209)</f>
        <v>1275320.4568987731</v>
      </c>
      <c r="BE209" s="288">
        <v>200803.50922770222</v>
      </c>
      <c r="BF209" s="288">
        <v>116656.31317904599</v>
      </c>
      <c r="BG209" s="288">
        <v>98594.123303338725</v>
      </c>
      <c r="BH209" s="288">
        <v>118535.86964367998</v>
      </c>
      <c r="BI209" s="288">
        <v>113679.63766179507</v>
      </c>
      <c r="BJ209" s="288">
        <v>326844.64114972285</v>
      </c>
      <c r="BK209" s="288">
        <v>160692.45164441454</v>
      </c>
      <c r="BL209" s="288">
        <v>139513.91108907384</v>
      </c>
      <c r="BM209" s="240">
        <f t="shared" ref="BM209" si="417">SUM(BN209:BR209)</f>
        <v>335023.37842657743</v>
      </c>
      <c r="BN209" s="288">
        <v>59195.526266576402</v>
      </c>
      <c r="BO209" s="288">
        <v>54929.405085719583</v>
      </c>
      <c r="BP209" s="288">
        <v>31704.454479226588</v>
      </c>
      <c r="BQ209" s="288">
        <v>25590.96101219234</v>
      </c>
      <c r="BR209" s="288">
        <v>163603.03158286252</v>
      </c>
      <c r="BS209" s="240">
        <f t="shared" ref="BS209" si="418">SUM(BT209:CE209)</f>
        <v>526172.31312217214</v>
      </c>
      <c r="BT209" s="288">
        <v>35052.140217696171</v>
      </c>
      <c r="BU209" s="288">
        <v>55861.023727832115</v>
      </c>
      <c r="BV209" s="288">
        <v>16275.342690537034</v>
      </c>
      <c r="BW209" s="288">
        <v>11061.332798383126</v>
      </c>
      <c r="BX209" s="288">
        <v>37132.185221956897</v>
      </c>
      <c r="BY209" s="288">
        <v>138689.30220976527</v>
      </c>
      <c r="BZ209" s="288">
        <v>27962.478711024447</v>
      </c>
      <c r="CA209" s="288">
        <v>34366.458003761116</v>
      </c>
      <c r="CB209" s="288">
        <v>55678.512139080187</v>
      </c>
      <c r="CC209" s="288">
        <v>28179.945792555885</v>
      </c>
      <c r="CD209" s="288">
        <v>45278.164722147128</v>
      </c>
      <c r="CE209" s="288">
        <v>40635.426887432703</v>
      </c>
      <c r="CF209" s="240">
        <f t="shared" ref="CF209" si="419">SUM(CG209:CS209)</f>
        <v>738383.74253423198</v>
      </c>
      <c r="CG209" s="288">
        <v>19961.550276126087</v>
      </c>
      <c r="CH209" s="288">
        <v>53098.621586857065</v>
      </c>
      <c r="CI209" s="288">
        <v>17902.663137070311</v>
      </c>
      <c r="CJ209" s="288">
        <v>105182.32088092172</v>
      </c>
      <c r="CK209" s="288">
        <v>153008.77772414486</v>
      </c>
      <c r="CL209" s="288">
        <v>15529.107799453866</v>
      </c>
      <c r="CM209" s="288">
        <v>171246.63458338697</v>
      </c>
      <c r="CN209" s="288">
        <v>25454.759158950081</v>
      </c>
      <c r="CO209" s="288">
        <v>5071.1465193342101</v>
      </c>
      <c r="CP209" s="288">
        <v>23542.135621105208</v>
      </c>
      <c r="CQ209" s="288">
        <v>78826.306728194424</v>
      </c>
      <c r="CR209" s="288">
        <v>42028.297335184216</v>
      </c>
      <c r="CS209" s="288">
        <v>27531.42118350304</v>
      </c>
      <c r="CT209" s="240">
        <f t="shared" ref="CT209" si="420">SUM(CU209:CY209)</f>
        <v>287479.10280907992</v>
      </c>
      <c r="CU209" s="288">
        <v>109941.2010809927</v>
      </c>
      <c r="CV209" s="288">
        <v>64358.691477526845</v>
      </c>
      <c r="CW209" s="288">
        <v>20067.751974069721</v>
      </c>
      <c r="CX209" s="288">
        <v>55119.936049284828</v>
      </c>
      <c r="CY209" s="288">
        <v>37991.522227205824</v>
      </c>
      <c r="CZ209" s="240">
        <f t="shared" ref="CZ209" si="421">SUM(DA209:DF209)</f>
        <v>631927.08958588657</v>
      </c>
      <c r="DA209" s="288">
        <v>16045.922252804952</v>
      </c>
      <c r="DB209" s="288">
        <v>10270.232806768869</v>
      </c>
      <c r="DC209" s="288">
        <v>110855.21940738743</v>
      </c>
      <c r="DD209" s="288">
        <v>307483.58909208304</v>
      </c>
      <c r="DE209" s="288">
        <v>117820.49327491531</v>
      </c>
      <c r="DF209" s="288">
        <v>69451.632751926969</v>
      </c>
      <c r="DG209" s="240">
        <f t="shared" ref="DG209" si="422">AM209+BS209+B209+O209+X209+AC209+AJ209+BD209+CF209+AX209+BM209+CT209+CZ209</f>
        <v>6551173.2788157947</v>
      </c>
      <c r="DH209" s="392">
        <f t="shared" ref="DH209" si="423">SUM(DI209:DK209)</f>
        <v>282334.64225059893</v>
      </c>
      <c r="DI209" s="288">
        <v>114606.22428489388</v>
      </c>
      <c r="DJ209" s="288">
        <v>88827.752775970264</v>
      </c>
      <c r="DK209" s="288">
        <v>78900.665189734777</v>
      </c>
      <c r="DL209" s="392" t="s">
        <v>607</v>
      </c>
      <c r="DM209" s="288">
        <v>381684.74560027331</v>
      </c>
      <c r="DN209" s="394">
        <v>0</v>
      </c>
      <c r="DO209" s="240">
        <f>DG209+DH209+DM209</f>
        <v>7215192.666666667</v>
      </c>
      <c r="DP209" s="109"/>
      <c r="DQ209" s="109"/>
      <c r="DR209" s="109"/>
      <c r="DS209" s="109"/>
      <c r="DT209" s="109"/>
      <c r="DU209" s="109"/>
      <c r="DV209" s="109"/>
      <c r="DW209" s="109"/>
      <c r="DX209" s="109"/>
      <c r="DY209" s="109"/>
    </row>
    <row r="210" spans="1:134" s="15" customFormat="1" ht="16.5" customHeight="1" x14ac:dyDescent="0.15">
      <c r="A210" s="155" t="s">
        <v>611</v>
      </c>
      <c r="B210" s="372">
        <f t="shared" ref="B210:AG210" si="424">B209/B8*100</f>
        <v>8.2092912561068481</v>
      </c>
      <c r="C210" s="269">
        <f t="shared" si="424"/>
        <v>5.5805840281495138</v>
      </c>
      <c r="D210" s="269">
        <f t="shared" si="424"/>
        <v>10.836001521038758</v>
      </c>
      <c r="E210" s="269">
        <f t="shared" si="424"/>
        <v>7.8990478321976267</v>
      </c>
      <c r="F210" s="269">
        <f t="shared" si="424"/>
        <v>6.4785027790584104</v>
      </c>
      <c r="G210" s="269">
        <f t="shared" si="424"/>
        <v>8.7470557210723374</v>
      </c>
      <c r="H210" s="269">
        <f t="shared" si="424"/>
        <v>7.6443330492473747</v>
      </c>
      <c r="I210" s="269">
        <f t="shared" si="424"/>
        <v>10.685425432356935</v>
      </c>
      <c r="J210" s="269">
        <f t="shared" si="424"/>
        <v>6.3012495553531611</v>
      </c>
      <c r="K210" s="269">
        <f t="shared" si="424"/>
        <v>8.8632974355158609</v>
      </c>
      <c r="L210" s="269">
        <f t="shared" si="424"/>
        <v>10.444361529414495</v>
      </c>
      <c r="M210" s="269">
        <f t="shared" si="424"/>
        <v>5.5668012320175313</v>
      </c>
      <c r="N210" s="269">
        <f t="shared" si="424"/>
        <v>4.2809763714429332</v>
      </c>
      <c r="O210" s="268">
        <f t="shared" si="424"/>
        <v>8.4179997389929291</v>
      </c>
      <c r="P210" s="269">
        <f t="shared" si="424"/>
        <v>7.8744707920833381</v>
      </c>
      <c r="Q210" s="269">
        <f t="shared" si="424"/>
        <v>8.9177244035123202</v>
      </c>
      <c r="R210" s="269">
        <f t="shared" si="424"/>
        <v>6.557263167510281</v>
      </c>
      <c r="S210" s="269">
        <f t="shared" si="424"/>
        <v>10.103206142283407</v>
      </c>
      <c r="T210" s="269">
        <f t="shared" si="424"/>
        <v>7.3604040823402759</v>
      </c>
      <c r="U210" s="269">
        <f t="shared" si="424"/>
        <v>8.105727078807405</v>
      </c>
      <c r="V210" s="269">
        <f t="shared" si="424"/>
        <v>8.9762991518520767</v>
      </c>
      <c r="W210" s="269">
        <f t="shared" si="424"/>
        <v>11.261771656555464</v>
      </c>
      <c r="X210" s="268">
        <f t="shared" si="424"/>
        <v>6.5389526720405637</v>
      </c>
      <c r="Y210" s="269">
        <f t="shared" si="424"/>
        <v>6.4050166108436155</v>
      </c>
      <c r="Z210" s="269">
        <f t="shared" si="424"/>
        <v>6.2416217993764729</v>
      </c>
      <c r="AA210" s="269">
        <f t="shared" si="424"/>
        <v>7.3197710358562942</v>
      </c>
      <c r="AB210" s="269">
        <f t="shared" si="424"/>
        <v>5.8772526935861471</v>
      </c>
      <c r="AC210" s="268">
        <f t="shared" si="424"/>
        <v>9.3498871780211417</v>
      </c>
      <c r="AD210" s="269">
        <f t="shared" si="424"/>
        <v>10.057230787560432</v>
      </c>
      <c r="AE210" s="269">
        <f t="shared" si="424"/>
        <v>8.3007914091873936</v>
      </c>
      <c r="AF210" s="269">
        <f t="shared" si="424"/>
        <v>9.3521061680798514</v>
      </c>
      <c r="AG210" s="269">
        <f t="shared" si="424"/>
        <v>9.1644645233985642</v>
      </c>
      <c r="AH210" s="269">
        <f t="shared" ref="AH210:BM210" si="425">AH209/AH8*100</f>
        <v>8.641943521873225</v>
      </c>
      <c r="AI210" s="269">
        <f t="shared" si="425"/>
        <v>10.198811836060377</v>
      </c>
      <c r="AJ210" s="268">
        <f t="shared" si="425"/>
        <v>5.8027049088661888</v>
      </c>
      <c r="AK210" s="269">
        <f t="shared" si="425"/>
        <v>4.870123665829416</v>
      </c>
      <c r="AL210" s="269">
        <f t="shared" si="425"/>
        <v>6.6115223444250191</v>
      </c>
      <c r="AM210" s="268">
        <f t="shared" si="425"/>
        <v>9.5096992849195434</v>
      </c>
      <c r="AN210" s="269">
        <f t="shared" si="425"/>
        <v>13.929355293341564</v>
      </c>
      <c r="AO210" s="269">
        <f t="shared" si="425"/>
        <v>11.489538418613435</v>
      </c>
      <c r="AP210" s="269">
        <f t="shared" si="425"/>
        <v>10.849873527337332</v>
      </c>
      <c r="AQ210" s="269">
        <f t="shared" si="425"/>
        <v>10.053160938154978</v>
      </c>
      <c r="AR210" s="269">
        <f t="shared" si="425"/>
        <v>10.046859521251603</v>
      </c>
      <c r="AS210" s="269">
        <f t="shared" si="425"/>
        <v>8.6922757888190798</v>
      </c>
      <c r="AT210" s="269">
        <f t="shared" si="425"/>
        <v>8.3953746204044606</v>
      </c>
      <c r="AU210" s="269">
        <f t="shared" si="425"/>
        <v>9.0317329127097601</v>
      </c>
      <c r="AV210" s="269">
        <f t="shared" si="425"/>
        <v>7.6092885564640227</v>
      </c>
      <c r="AW210" s="269">
        <f t="shared" si="425"/>
        <v>10.340164720414702</v>
      </c>
      <c r="AX210" s="268">
        <f t="shared" si="425"/>
        <v>14.087160154392176</v>
      </c>
      <c r="AY210" s="269">
        <f t="shared" si="425"/>
        <v>13.725260437479772</v>
      </c>
      <c r="AZ210" s="269">
        <f t="shared" si="425"/>
        <v>15.643936656688757</v>
      </c>
      <c r="BA210" s="269">
        <f t="shared" si="425"/>
        <v>10.041193008297505</v>
      </c>
      <c r="BB210" s="269">
        <f t="shared" si="425"/>
        <v>14.370853747772683</v>
      </c>
      <c r="BC210" s="269">
        <f t="shared" si="425"/>
        <v>12.477828768234396</v>
      </c>
      <c r="BD210" s="268">
        <f t="shared" si="425"/>
        <v>10.288868328952368</v>
      </c>
      <c r="BE210" s="269">
        <f t="shared" si="425"/>
        <v>9.3837493511494756</v>
      </c>
      <c r="BF210" s="269">
        <f t="shared" si="425"/>
        <v>8.079833520736031</v>
      </c>
      <c r="BG210" s="269">
        <f t="shared" si="425"/>
        <v>6.7359101640653121</v>
      </c>
      <c r="BH210" s="269">
        <f t="shared" si="425"/>
        <v>9.0113660627214145</v>
      </c>
      <c r="BI210" s="269">
        <f t="shared" si="425"/>
        <v>6.9186915829901814</v>
      </c>
      <c r="BJ210" s="269">
        <f t="shared" si="425"/>
        <v>19.473967323578385</v>
      </c>
      <c r="BK210" s="269">
        <f t="shared" si="425"/>
        <v>11.203147043116681</v>
      </c>
      <c r="BL210" s="269">
        <f t="shared" si="425"/>
        <v>10.929118306999566</v>
      </c>
      <c r="BM210" s="268">
        <f t="shared" si="425"/>
        <v>10.129858089883289</v>
      </c>
      <c r="BN210" s="269">
        <f t="shared" ref="BN210:CS210" si="426">BN209/BN8*100</f>
        <v>8.5135445005215509</v>
      </c>
      <c r="BO210" s="269">
        <f t="shared" si="426"/>
        <v>9.2491652568627902</v>
      </c>
      <c r="BP210" s="269">
        <f t="shared" si="426"/>
        <v>6.4534257337911685</v>
      </c>
      <c r="BQ210" s="269">
        <f t="shared" si="426"/>
        <v>9.3666360480035209</v>
      </c>
      <c r="BR210" s="269">
        <f t="shared" si="426"/>
        <v>13.050698277823358</v>
      </c>
      <c r="BS210" s="268">
        <f t="shared" si="426"/>
        <v>8.6513253998846125</v>
      </c>
      <c r="BT210" s="270">
        <f t="shared" si="426"/>
        <v>10.006377489365104</v>
      </c>
      <c r="BU210" s="269">
        <f t="shared" si="426"/>
        <v>8.4704394855101608</v>
      </c>
      <c r="BV210" s="269">
        <f t="shared" si="426"/>
        <v>6.8256170985078466</v>
      </c>
      <c r="BW210" s="269">
        <f t="shared" si="426"/>
        <v>9.7275837855468037</v>
      </c>
      <c r="BX210" s="269">
        <f t="shared" si="426"/>
        <v>9.0326829167443634</v>
      </c>
      <c r="BY210" s="269">
        <f t="shared" si="426"/>
        <v>8.2487853193463074</v>
      </c>
      <c r="BZ210" s="269">
        <f t="shared" si="426"/>
        <v>6.6209708738680577</v>
      </c>
      <c r="CA210" s="269">
        <f t="shared" si="426"/>
        <v>10.441447431528434</v>
      </c>
      <c r="CB210" s="269">
        <f t="shared" si="426"/>
        <v>8.0487029126848775</v>
      </c>
      <c r="CC210" s="269">
        <f t="shared" si="426"/>
        <v>7.5261722723731479</v>
      </c>
      <c r="CD210" s="269">
        <f t="shared" si="426"/>
        <v>10.286657864374899</v>
      </c>
      <c r="CE210" s="269">
        <f t="shared" si="426"/>
        <v>10.988338959027786</v>
      </c>
      <c r="CF210" s="268">
        <f t="shared" si="426"/>
        <v>12.197536759173826</v>
      </c>
      <c r="CG210" s="269">
        <f t="shared" si="426"/>
        <v>13.03602933278874</v>
      </c>
      <c r="CH210" s="269">
        <f t="shared" si="426"/>
        <v>13.979060242325026</v>
      </c>
      <c r="CI210" s="269">
        <f t="shared" si="426"/>
        <v>6.3880134224918503</v>
      </c>
      <c r="CJ210" s="269">
        <f t="shared" si="426"/>
        <v>13.9603524228895</v>
      </c>
      <c r="CK210" s="269">
        <f t="shared" si="426"/>
        <v>10.53739546533326</v>
      </c>
      <c r="CL210" s="269">
        <f t="shared" si="426"/>
        <v>8.076341045800044</v>
      </c>
      <c r="CM210" s="269">
        <f t="shared" si="426"/>
        <v>14.062117150485836</v>
      </c>
      <c r="CN210" s="269">
        <f t="shared" si="426"/>
        <v>14.585415683380937</v>
      </c>
      <c r="CO210" s="269">
        <f t="shared" si="426"/>
        <v>6.6226300645582787</v>
      </c>
      <c r="CP210" s="269">
        <f t="shared" si="426"/>
        <v>10.190783078560264</v>
      </c>
      <c r="CQ210" s="269">
        <f t="shared" si="426"/>
        <v>16.239587208834525</v>
      </c>
      <c r="CR210" s="269">
        <f t="shared" si="426"/>
        <v>10.692971645859318</v>
      </c>
      <c r="CS210" s="269">
        <f t="shared" si="426"/>
        <v>10.420043140272748</v>
      </c>
      <c r="CT210" s="268">
        <f t="shared" ref="CT210:DK210" si="427">CT209/CT8*100</f>
        <v>7.4224626192864811</v>
      </c>
      <c r="CU210" s="269">
        <f t="shared" si="427"/>
        <v>7.4380032948352452</v>
      </c>
      <c r="CV210" s="269">
        <f t="shared" si="427"/>
        <v>7.7987753247265754</v>
      </c>
      <c r="CW210" s="269">
        <f t="shared" si="427"/>
        <v>6.5608761807531693</v>
      </c>
      <c r="CX210" s="269">
        <f t="shared" si="427"/>
        <v>9.7628600057537227</v>
      </c>
      <c r="CY210" s="269">
        <f t="shared" si="427"/>
        <v>5.4328241870689702</v>
      </c>
      <c r="CZ210" s="268">
        <f t="shared" si="427"/>
        <v>12.31541726282606</v>
      </c>
      <c r="DA210" s="269">
        <f t="shared" si="427"/>
        <v>9.690619906031424</v>
      </c>
      <c r="DB210" s="269">
        <f t="shared" si="427"/>
        <v>7.2808064758497286</v>
      </c>
      <c r="DC210" s="269">
        <f t="shared" si="427"/>
        <v>10.045282691609156</v>
      </c>
      <c r="DD210" s="269">
        <f t="shared" si="427"/>
        <v>14.908302456974914</v>
      </c>
      <c r="DE210" s="269">
        <f t="shared" si="427"/>
        <v>10.754323186497119</v>
      </c>
      <c r="DF210" s="269">
        <f t="shared" si="427"/>
        <v>12.33756941419275</v>
      </c>
      <c r="DG210" s="268">
        <f t="shared" si="427"/>
        <v>9.9823669509041064</v>
      </c>
      <c r="DH210" s="271">
        <f t="shared" si="427"/>
        <v>27.741114917504035</v>
      </c>
      <c r="DI210" s="296">
        <f t="shared" si="427"/>
        <v>30.73055493925116</v>
      </c>
      <c r="DJ210" s="295">
        <f t="shared" si="427"/>
        <v>25.352339585518934</v>
      </c>
      <c r="DK210" s="295">
        <f t="shared" si="427"/>
        <v>26.797220852658903</v>
      </c>
      <c r="DL210" s="350" t="s">
        <v>607</v>
      </c>
      <c r="DM210" s="295">
        <f>DM209/DM8*100</f>
        <v>43.930080313458689</v>
      </c>
      <c r="DN210" s="351" t="s">
        <v>607</v>
      </c>
      <c r="DO210" s="271">
        <f>DO209/DO8*100</f>
        <v>10.639774870833289</v>
      </c>
    </row>
    <row r="211" spans="1:134" s="4" customFormat="1" ht="26.1" customHeight="1" x14ac:dyDescent="0.15">
      <c r="A211" s="203" t="s">
        <v>382</v>
      </c>
    </row>
    <row r="212" spans="1:134" s="4" customFormat="1" ht="36" customHeight="1" x14ac:dyDescent="0.15">
      <c r="A212" s="135" t="s">
        <v>335</v>
      </c>
    </row>
    <row r="213" spans="1:134" s="36" customFormat="1" ht="26.1" customHeight="1" x14ac:dyDescent="0.2">
      <c r="A213" s="416" t="s">
        <v>439</v>
      </c>
      <c r="C213" s="220"/>
    </row>
    <row r="214" spans="1:134" ht="16.5" customHeight="1" x14ac:dyDescent="0.2">
      <c r="A214" s="417" t="s">
        <v>440</v>
      </c>
    </row>
    <row r="215" spans="1:134" ht="16.5" customHeight="1" x14ac:dyDescent="0.2">
      <c r="A215" s="135" t="s">
        <v>648</v>
      </c>
      <c r="C215" s="390"/>
      <c r="D215" s="128"/>
      <c r="E215" s="128"/>
      <c r="F215" s="128"/>
    </row>
    <row r="216" spans="1:134" ht="16.5" customHeight="1" x14ac:dyDescent="0.2">
      <c r="A216" s="41" t="s">
        <v>441</v>
      </c>
    </row>
    <row r="217" spans="1:134" s="20" customFormat="1" ht="26.1" customHeight="1" x14ac:dyDescent="0.15">
      <c r="A217" s="135" t="s">
        <v>442</v>
      </c>
    </row>
    <row r="218" spans="1:134" s="40" customFormat="1" ht="16.5" customHeight="1" x14ac:dyDescent="0.15">
      <c r="A218" s="417" t="s">
        <v>444</v>
      </c>
    </row>
    <row r="219" spans="1:134" ht="16.5" customHeight="1" x14ac:dyDescent="0.2">
      <c r="A219" s="143"/>
    </row>
    <row r="220" spans="1:134" ht="16.5" customHeight="1" x14ac:dyDescent="0.2">
      <c r="A220" s="26" t="s">
        <v>249</v>
      </c>
    </row>
    <row r="221" spans="1:134" ht="16.5" customHeight="1" x14ac:dyDescent="0.2">
      <c r="A221" s="31" t="s">
        <v>714</v>
      </c>
    </row>
    <row r="222" spans="1:134" ht="16.5" customHeight="1" x14ac:dyDescent="0.2">
      <c r="A222" s="46" t="s">
        <v>715</v>
      </c>
    </row>
    <row r="223" spans="1:134" s="442" customFormat="1" ht="32.25" customHeight="1" x14ac:dyDescent="0.15">
      <c r="A223" s="437"/>
      <c r="B223" s="438" t="s">
        <v>489</v>
      </c>
      <c r="C223" s="439" t="s">
        <v>490</v>
      </c>
      <c r="D223" s="439" t="s">
        <v>491</v>
      </c>
      <c r="E223" s="439" t="s">
        <v>492</v>
      </c>
      <c r="F223" s="439" t="s">
        <v>493</v>
      </c>
      <c r="G223" s="439" t="s">
        <v>494</v>
      </c>
      <c r="H223" s="439" t="s">
        <v>495</v>
      </c>
      <c r="I223" s="439" t="s">
        <v>496</v>
      </c>
      <c r="J223" s="439" t="s">
        <v>497</v>
      </c>
      <c r="K223" s="439" t="s">
        <v>498</v>
      </c>
      <c r="L223" s="439" t="s">
        <v>499</v>
      </c>
      <c r="M223" s="439" t="s">
        <v>500</v>
      </c>
      <c r="N223" s="439" t="s">
        <v>501</v>
      </c>
      <c r="O223" s="438" t="s">
        <v>502</v>
      </c>
      <c r="P223" s="439" t="s">
        <v>503</v>
      </c>
      <c r="Q223" s="439" t="s">
        <v>504</v>
      </c>
      <c r="R223" s="439" t="s">
        <v>505</v>
      </c>
      <c r="S223" s="439" t="s">
        <v>506</v>
      </c>
      <c r="T223" s="439" t="s">
        <v>507</v>
      </c>
      <c r="U223" s="439" t="s">
        <v>508</v>
      </c>
      <c r="V223" s="439" t="s">
        <v>509</v>
      </c>
      <c r="W223" s="439" t="s">
        <v>510</v>
      </c>
      <c r="X223" s="438" t="s">
        <v>511</v>
      </c>
      <c r="Y223" s="439" t="s">
        <v>512</v>
      </c>
      <c r="Z223" s="439" t="s">
        <v>513</v>
      </c>
      <c r="AA223" s="439" t="s">
        <v>514</v>
      </c>
      <c r="AB223" s="439" t="s">
        <v>515</v>
      </c>
      <c r="AC223" s="438" t="s">
        <v>516</v>
      </c>
      <c r="AD223" s="439" t="s">
        <v>517</v>
      </c>
      <c r="AE223" s="439" t="s">
        <v>518</v>
      </c>
      <c r="AF223" s="439" t="s">
        <v>519</v>
      </c>
      <c r="AG223" s="439" t="s">
        <v>520</v>
      </c>
      <c r="AH223" s="439" t="s">
        <v>521</v>
      </c>
      <c r="AI223" s="439" t="s">
        <v>522</v>
      </c>
      <c r="AJ223" s="438" t="s">
        <v>523</v>
      </c>
      <c r="AK223" s="439" t="s">
        <v>524</v>
      </c>
      <c r="AL223" s="439" t="s">
        <v>525</v>
      </c>
      <c r="AM223" s="438" t="s">
        <v>526</v>
      </c>
      <c r="AN223" s="439" t="s">
        <v>527</v>
      </c>
      <c r="AO223" s="439" t="s">
        <v>528</v>
      </c>
      <c r="AP223" s="439" t="s">
        <v>529</v>
      </c>
      <c r="AQ223" s="439" t="s">
        <v>530</v>
      </c>
      <c r="AR223" s="439" t="s">
        <v>531</v>
      </c>
      <c r="AS223" s="439" t="s">
        <v>532</v>
      </c>
      <c r="AT223" s="439" t="s">
        <v>533</v>
      </c>
      <c r="AU223" s="439" t="s">
        <v>534</v>
      </c>
      <c r="AV223" s="439" t="s">
        <v>535</v>
      </c>
      <c r="AW223" s="439" t="s">
        <v>536</v>
      </c>
      <c r="AX223" s="438" t="s">
        <v>537</v>
      </c>
      <c r="AY223" s="439" t="s">
        <v>538</v>
      </c>
      <c r="AZ223" s="439" t="s">
        <v>539</v>
      </c>
      <c r="BA223" s="439" t="s">
        <v>540</v>
      </c>
      <c r="BB223" s="439" t="s">
        <v>541</v>
      </c>
      <c r="BC223" s="439" t="s">
        <v>542</v>
      </c>
      <c r="BD223" s="440" t="s">
        <v>543</v>
      </c>
      <c r="BE223" s="439" t="s">
        <v>544</v>
      </c>
      <c r="BF223" s="439" t="s">
        <v>545</v>
      </c>
      <c r="BG223" s="439" t="s">
        <v>546</v>
      </c>
      <c r="BH223" s="439" t="s">
        <v>547</v>
      </c>
      <c r="BI223" s="439" t="s">
        <v>548</v>
      </c>
      <c r="BJ223" s="439" t="s">
        <v>549</v>
      </c>
      <c r="BK223" s="439" t="s">
        <v>550</v>
      </c>
      <c r="BL223" s="439" t="s">
        <v>551</v>
      </c>
      <c r="BM223" s="438" t="s">
        <v>552</v>
      </c>
      <c r="BN223" s="439" t="s">
        <v>553</v>
      </c>
      <c r="BO223" s="439" t="s">
        <v>554</v>
      </c>
      <c r="BP223" s="439" t="s">
        <v>555</v>
      </c>
      <c r="BQ223" s="439" t="s">
        <v>556</v>
      </c>
      <c r="BR223" s="439" t="s">
        <v>557</v>
      </c>
      <c r="BS223" s="438" t="s">
        <v>558</v>
      </c>
      <c r="BT223" s="439" t="s">
        <v>559</v>
      </c>
      <c r="BU223" s="439" t="s">
        <v>560</v>
      </c>
      <c r="BV223" s="439" t="s">
        <v>561</v>
      </c>
      <c r="BW223" s="439" t="s">
        <v>562</v>
      </c>
      <c r="BX223" s="439" t="s">
        <v>563</v>
      </c>
      <c r="BY223" s="439" t="s">
        <v>564</v>
      </c>
      <c r="BZ223" s="439" t="s">
        <v>565</v>
      </c>
      <c r="CA223" s="439" t="s">
        <v>566</v>
      </c>
      <c r="CB223" s="439" t="s">
        <v>567</v>
      </c>
      <c r="CC223" s="439" t="s">
        <v>568</v>
      </c>
      <c r="CD223" s="439" t="s">
        <v>569</v>
      </c>
      <c r="CE223" s="439" t="s">
        <v>570</v>
      </c>
      <c r="CF223" s="438" t="s">
        <v>571</v>
      </c>
      <c r="CG223" s="439" t="s">
        <v>572</v>
      </c>
      <c r="CH223" s="439" t="s">
        <v>573</v>
      </c>
      <c r="CI223" s="439" t="s">
        <v>574</v>
      </c>
      <c r="CJ223" s="439" t="s">
        <v>575</v>
      </c>
      <c r="CK223" s="439" t="s">
        <v>576</v>
      </c>
      <c r="CL223" s="439" t="s">
        <v>577</v>
      </c>
      <c r="CM223" s="439" t="s">
        <v>578</v>
      </c>
      <c r="CN223" s="439" t="s">
        <v>579</v>
      </c>
      <c r="CO223" s="439" t="s">
        <v>580</v>
      </c>
      <c r="CP223" s="439" t="s">
        <v>581</v>
      </c>
      <c r="CQ223" s="439" t="s">
        <v>582</v>
      </c>
      <c r="CR223" s="439" t="s">
        <v>583</v>
      </c>
      <c r="CS223" s="439" t="s">
        <v>584</v>
      </c>
      <c r="CT223" s="438" t="s">
        <v>585</v>
      </c>
      <c r="CU223" s="439" t="s">
        <v>586</v>
      </c>
      <c r="CV223" s="439" t="s">
        <v>587</v>
      </c>
      <c r="CW223" s="439" t="s">
        <v>588</v>
      </c>
      <c r="CX223" s="439" t="s">
        <v>589</v>
      </c>
      <c r="CY223" s="439" t="s">
        <v>590</v>
      </c>
      <c r="CZ223" s="438" t="s">
        <v>591</v>
      </c>
      <c r="DA223" s="439" t="s">
        <v>592</v>
      </c>
      <c r="DB223" s="439" t="s">
        <v>593</v>
      </c>
      <c r="DC223" s="439" t="s">
        <v>594</v>
      </c>
      <c r="DD223" s="439" t="s">
        <v>595</v>
      </c>
      <c r="DE223" s="439" t="s">
        <v>596</v>
      </c>
      <c r="DF223" s="439" t="s">
        <v>597</v>
      </c>
      <c r="DG223" s="438" t="s">
        <v>598</v>
      </c>
      <c r="DH223" s="438" t="s">
        <v>599</v>
      </c>
      <c r="DI223" s="439" t="s">
        <v>600</v>
      </c>
      <c r="DJ223" s="439" t="s">
        <v>601</v>
      </c>
      <c r="DK223" s="439" t="s">
        <v>602</v>
      </c>
      <c r="DL223" s="438" t="s">
        <v>603</v>
      </c>
      <c r="DM223" s="439" t="s">
        <v>604</v>
      </c>
      <c r="DN223" s="441" t="s">
        <v>605</v>
      </c>
      <c r="DO223" s="438" t="s">
        <v>606</v>
      </c>
    </row>
    <row r="224" spans="1:134" s="4" customFormat="1" ht="16.5" customHeight="1" x14ac:dyDescent="0.15">
      <c r="A224" s="67" t="s">
        <v>105</v>
      </c>
      <c r="B224" s="261">
        <f>SUM(B226:B236)</f>
        <v>780074</v>
      </c>
      <c r="C224" s="277">
        <f t="shared" ref="C224:BN224" si="428">SUM(C226:C236)</f>
        <v>77227</v>
      </c>
      <c r="D224" s="277">
        <f t="shared" si="428"/>
        <v>17090</v>
      </c>
      <c r="E224" s="277">
        <f t="shared" si="428"/>
        <v>17328</v>
      </c>
      <c r="F224" s="277">
        <f t="shared" si="428"/>
        <v>3598</v>
      </c>
      <c r="G224" s="277">
        <f t="shared" si="428"/>
        <v>39615</v>
      </c>
      <c r="H224" s="277">
        <f t="shared" si="428"/>
        <v>124530</v>
      </c>
      <c r="I224" s="277">
        <f t="shared" si="428"/>
        <v>66012</v>
      </c>
      <c r="J224" s="277">
        <f t="shared" si="428"/>
        <v>8071</v>
      </c>
      <c r="K224" s="277">
        <f t="shared" si="428"/>
        <v>47864</v>
      </c>
      <c r="L224" s="277">
        <f t="shared" si="428"/>
        <v>238813</v>
      </c>
      <c r="M224" s="277">
        <f t="shared" si="428"/>
        <v>34860</v>
      </c>
      <c r="N224" s="277">
        <f t="shared" si="428"/>
        <v>105066</v>
      </c>
      <c r="O224" s="261">
        <f t="shared" si="428"/>
        <v>196668</v>
      </c>
      <c r="P224" s="277">
        <f t="shared" si="428"/>
        <v>38580</v>
      </c>
      <c r="Q224" s="277">
        <f t="shared" si="428"/>
        <v>45662</v>
      </c>
      <c r="R224" s="277">
        <f t="shared" si="428"/>
        <v>15273</v>
      </c>
      <c r="S224" s="277">
        <f t="shared" si="428"/>
        <v>10617</v>
      </c>
      <c r="T224" s="277">
        <f t="shared" si="428"/>
        <v>10571</v>
      </c>
      <c r="U224" s="277">
        <f t="shared" si="428"/>
        <v>37882</v>
      </c>
      <c r="V224" s="277">
        <f t="shared" si="428"/>
        <v>24379</v>
      </c>
      <c r="W224" s="277">
        <f t="shared" si="428"/>
        <v>13704</v>
      </c>
      <c r="X224" s="261">
        <f t="shared" si="428"/>
        <v>126119</v>
      </c>
      <c r="Y224" s="277">
        <f t="shared" si="428"/>
        <v>21175</v>
      </c>
      <c r="Z224" s="277">
        <f t="shared" si="428"/>
        <v>28722</v>
      </c>
      <c r="AA224" s="277">
        <f t="shared" si="428"/>
        <v>51177</v>
      </c>
      <c r="AB224" s="277">
        <f t="shared" si="428"/>
        <v>25045</v>
      </c>
      <c r="AC224" s="261">
        <f t="shared" si="428"/>
        <v>187367</v>
      </c>
      <c r="AD224" s="277">
        <f t="shared" si="428"/>
        <v>16747</v>
      </c>
      <c r="AE224" s="277">
        <f t="shared" si="428"/>
        <v>32067</v>
      </c>
      <c r="AF224" s="277">
        <f t="shared" si="428"/>
        <v>10018</v>
      </c>
      <c r="AG224" s="277">
        <f t="shared" si="428"/>
        <v>39030</v>
      </c>
      <c r="AH224" s="277">
        <f t="shared" si="428"/>
        <v>20809</v>
      </c>
      <c r="AI224" s="277">
        <f t="shared" si="428"/>
        <v>68696</v>
      </c>
      <c r="AJ224" s="261">
        <f t="shared" si="428"/>
        <v>33699</v>
      </c>
      <c r="AK224" s="277">
        <f t="shared" si="428"/>
        <v>15225</v>
      </c>
      <c r="AL224" s="277">
        <f t="shared" si="428"/>
        <v>18474</v>
      </c>
      <c r="AM224" s="261">
        <f t="shared" si="428"/>
        <v>509467</v>
      </c>
      <c r="AN224" s="277">
        <f t="shared" si="428"/>
        <v>15581</v>
      </c>
      <c r="AO224" s="277">
        <f t="shared" si="428"/>
        <v>24463</v>
      </c>
      <c r="AP224" s="277">
        <f t="shared" si="428"/>
        <v>37021</v>
      </c>
      <c r="AQ224" s="277">
        <f t="shared" si="428"/>
        <v>6963</v>
      </c>
      <c r="AR224" s="277">
        <f t="shared" si="428"/>
        <v>65380</v>
      </c>
      <c r="AS224" s="277">
        <f t="shared" si="428"/>
        <v>8800</v>
      </c>
      <c r="AT224" s="277">
        <f t="shared" si="428"/>
        <v>113784</v>
      </c>
      <c r="AU224" s="277">
        <f t="shared" si="428"/>
        <v>127404</v>
      </c>
      <c r="AV224" s="277">
        <f t="shared" si="428"/>
        <v>93425</v>
      </c>
      <c r="AW224" s="277">
        <f t="shared" si="428"/>
        <v>16646</v>
      </c>
      <c r="AX224" s="261">
        <f t="shared" si="428"/>
        <v>337441</v>
      </c>
      <c r="AY224" s="277">
        <f t="shared" si="428"/>
        <v>24799</v>
      </c>
      <c r="AZ224" s="277">
        <f t="shared" si="428"/>
        <v>182569</v>
      </c>
      <c r="BA224" s="277">
        <f t="shared" si="428"/>
        <v>69625</v>
      </c>
      <c r="BB224" s="277">
        <f t="shared" si="428"/>
        <v>38687</v>
      </c>
      <c r="BC224" s="277">
        <f t="shared" si="428"/>
        <v>21761</v>
      </c>
      <c r="BD224" s="261">
        <f t="shared" si="428"/>
        <v>2423279</v>
      </c>
      <c r="BE224" s="277">
        <f t="shared" si="428"/>
        <v>438231</v>
      </c>
      <c r="BF224" s="277">
        <f t="shared" si="428"/>
        <v>198467</v>
      </c>
      <c r="BG224" s="277">
        <f t="shared" si="428"/>
        <v>209669</v>
      </c>
      <c r="BH224" s="277">
        <f t="shared" si="428"/>
        <v>217295</v>
      </c>
      <c r="BI224" s="277">
        <f t="shared" si="428"/>
        <v>300589</v>
      </c>
      <c r="BJ224" s="277">
        <f t="shared" si="428"/>
        <v>505689</v>
      </c>
      <c r="BK224" s="277">
        <f t="shared" si="428"/>
        <v>303744</v>
      </c>
      <c r="BL224" s="277">
        <f t="shared" si="428"/>
        <v>249595</v>
      </c>
      <c r="BM224" s="261">
        <f t="shared" si="428"/>
        <v>150591</v>
      </c>
      <c r="BN224" s="277">
        <f t="shared" si="428"/>
        <v>25908</v>
      </c>
      <c r="BO224" s="277">
        <f t="shared" ref="BO224:DG224" si="429">SUM(BO226:BO236)</f>
        <v>30992</v>
      </c>
      <c r="BP224" s="277">
        <f t="shared" si="429"/>
        <v>12719</v>
      </c>
      <c r="BQ224" s="277">
        <f t="shared" si="429"/>
        <v>11968</v>
      </c>
      <c r="BR224" s="277">
        <f t="shared" si="429"/>
        <v>69004</v>
      </c>
      <c r="BS224" s="261">
        <f t="shared" si="429"/>
        <v>387222</v>
      </c>
      <c r="BT224" s="277">
        <f t="shared" si="429"/>
        <v>20654</v>
      </c>
      <c r="BU224" s="277">
        <f t="shared" si="429"/>
        <v>23938</v>
      </c>
      <c r="BV224" s="277">
        <f t="shared" si="429"/>
        <v>14999</v>
      </c>
      <c r="BW224" s="277">
        <f t="shared" si="429"/>
        <v>5935</v>
      </c>
      <c r="BX224" s="277">
        <f t="shared" si="429"/>
        <v>27266</v>
      </c>
      <c r="BY224" s="277">
        <f t="shared" si="429"/>
        <v>123201</v>
      </c>
      <c r="BZ224" s="277">
        <f t="shared" si="429"/>
        <v>21060</v>
      </c>
      <c r="CA224" s="277">
        <f t="shared" si="429"/>
        <v>31168</v>
      </c>
      <c r="CB224" s="277">
        <f t="shared" si="429"/>
        <v>51108</v>
      </c>
      <c r="CC224" s="277">
        <f t="shared" si="429"/>
        <v>16876</v>
      </c>
      <c r="CD224" s="277">
        <f t="shared" si="429"/>
        <v>23019</v>
      </c>
      <c r="CE224" s="277">
        <f t="shared" si="429"/>
        <v>27998</v>
      </c>
      <c r="CF224" s="261">
        <f t="shared" si="429"/>
        <v>536703</v>
      </c>
      <c r="CG224" s="277">
        <f t="shared" si="429"/>
        <v>12679</v>
      </c>
      <c r="CH224" s="277">
        <f t="shared" si="429"/>
        <v>34258</v>
      </c>
      <c r="CI224" s="277">
        <f t="shared" si="429"/>
        <v>15279</v>
      </c>
      <c r="CJ224" s="277">
        <f t="shared" si="429"/>
        <v>66858</v>
      </c>
      <c r="CK224" s="277">
        <f t="shared" si="429"/>
        <v>143463</v>
      </c>
      <c r="CL224" s="277">
        <f t="shared" si="429"/>
        <v>13723</v>
      </c>
      <c r="CM224" s="277">
        <f t="shared" si="429"/>
        <v>120125</v>
      </c>
      <c r="CN224" s="277">
        <f t="shared" si="429"/>
        <v>12085</v>
      </c>
      <c r="CO224" s="277">
        <f t="shared" si="429"/>
        <v>3881</v>
      </c>
      <c r="CP224" s="277">
        <f t="shared" si="429"/>
        <v>15348</v>
      </c>
      <c r="CQ224" s="277">
        <f t="shared" si="429"/>
        <v>50549</v>
      </c>
      <c r="CR224" s="277">
        <f t="shared" si="429"/>
        <v>25081</v>
      </c>
      <c r="CS224" s="277">
        <f t="shared" si="429"/>
        <v>23374</v>
      </c>
      <c r="CT224" s="261">
        <f t="shared" si="429"/>
        <v>157747</v>
      </c>
      <c r="CU224" s="277">
        <f t="shared" si="429"/>
        <v>70733</v>
      </c>
      <c r="CV224" s="277">
        <f t="shared" si="429"/>
        <v>34991</v>
      </c>
      <c r="CW224" s="277">
        <f t="shared" si="429"/>
        <v>11098</v>
      </c>
      <c r="CX224" s="277">
        <f t="shared" si="429"/>
        <v>23843</v>
      </c>
      <c r="CY224" s="277">
        <f t="shared" si="429"/>
        <v>17082</v>
      </c>
      <c r="CZ224" s="261">
        <f t="shared" si="429"/>
        <v>551889</v>
      </c>
      <c r="DA224" s="277">
        <f t="shared" si="429"/>
        <v>13106</v>
      </c>
      <c r="DB224" s="277">
        <f t="shared" si="429"/>
        <v>8065</v>
      </c>
      <c r="DC224" s="277">
        <f t="shared" si="429"/>
        <v>159014</v>
      </c>
      <c r="DD224" s="277">
        <f t="shared" si="429"/>
        <v>226689</v>
      </c>
      <c r="DE224" s="277">
        <f t="shared" si="429"/>
        <v>82527</v>
      </c>
      <c r="DF224" s="277">
        <f t="shared" si="429"/>
        <v>62488</v>
      </c>
      <c r="DG224" s="261">
        <f t="shared" si="429"/>
        <v>6378266</v>
      </c>
      <c r="DH224" s="297" t="s">
        <v>607</v>
      </c>
      <c r="DI224" s="298" t="s">
        <v>607</v>
      </c>
      <c r="DJ224" s="278" t="s">
        <v>607</v>
      </c>
      <c r="DK224" s="278" t="s">
        <v>607</v>
      </c>
      <c r="DL224" s="297" t="s">
        <v>607</v>
      </c>
      <c r="DM224" s="298" t="s">
        <v>607</v>
      </c>
      <c r="DN224" s="278" t="s">
        <v>607</v>
      </c>
      <c r="DO224" s="297" t="s">
        <v>607</v>
      </c>
      <c r="EC224" s="144"/>
      <c r="ED224" s="40"/>
    </row>
    <row r="225" spans="1:133" s="4" customFormat="1" ht="16.5" customHeight="1" x14ac:dyDescent="0.15">
      <c r="A225" s="67" t="s">
        <v>85</v>
      </c>
      <c r="B225" s="240"/>
      <c r="C225" s="288"/>
      <c r="D225" s="288"/>
      <c r="E225" s="288"/>
      <c r="F225" s="288"/>
      <c r="G225" s="288"/>
      <c r="H225" s="288"/>
      <c r="I225" s="288"/>
      <c r="J225" s="288"/>
      <c r="K225" s="288"/>
      <c r="L225" s="288"/>
      <c r="M225" s="288"/>
      <c r="N225" s="288"/>
      <c r="O225" s="240"/>
      <c r="P225" s="288"/>
      <c r="Q225" s="288"/>
      <c r="R225" s="288"/>
      <c r="S225" s="288"/>
      <c r="T225" s="288"/>
      <c r="U225" s="288"/>
      <c r="V225" s="288"/>
      <c r="W225" s="288"/>
      <c r="X225" s="240"/>
      <c r="Y225" s="288"/>
      <c r="Z225" s="288"/>
      <c r="AA225" s="288"/>
      <c r="AB225" s="288"/>
      <c r="AC225" s="240"/>
      <c r="AD225" s="288"/>
      <c r="AE225" s="288"/>
      <c r="AF225" s="288"/>
      <c r="AG225" s="288"/>
      <c r="AH225" s="288"/>
      <c r="AI225" s="288"/>
      <c r="AJ225" s="240"/>
      <c r="AK225" s="288"/>
      <c r="AL225" s="288"/>
      <c r="AM225" s="240"/>
      <c r="AN225" s="288"/>
      <c r="AO225" s="288"/>
      <c r="AP225" s="288"/>
      <c r="AQ225" s="288"/>
      <c r="AR225" s="288"/>
      <c r="AS225" s="288"/>
      <c r="AT225" s="288"/>
      <c r="AU225" s="288"/>
      <c r="AV225" s="288"/>
      <c r="AW225" s="288"/>
      <c r="AX225" s="240"/>
      <c r="AY225" s="288"/>
      <c r="AZ225" s="288"/>
      <c r="BA225" s="288"/>
      <c r="BB225" s="288"/>
      <c r="BC225" s="288"/>
      <c r="BD225" s="240"/>
      <c r="BE225" s="288"/>
      <c r="BF225" s="288"/>
      <c r="BG225" s="288"/>
      <c r="BH225" s="288"/>
      <c r="BI225" s="288"/>
      <c r="BJ225" s="288"/>
      <c r="BK225" s="288"/>
      <c r="BL225" s="288"/>
      <c r="BM225" s="240"/>
      <c r="BN225" s="288"/>
      <c r="BO225" s="288"/>
      <c r="BP225" s="288"/>
      <c r="BQ225" s="288"/>
      <c r="BR225" s="288"/>
      <c r="BS225" s="240"/>
      <c r="BT225" s="288"/>
      <c r="BU225" s="288"/>
      <c r="BV225" s="288"/>
      <c r="BW225" s="288"/>
      <c r="BX225" s="288"/>
      <c r="BY225" s="288"/>
      <c r="BZ225" s="288"/>
      <c r="CA225" s="288"/>
      <c r="CB225" s="288"/>
      <c r="CC225" s="288"/>
      <c r="CD225" s="288"/>
      <c r="CE225" s="288"/>
      <c r="CF225" s="240"/>
      <c r="CG225" s="288"/>
      <c r="CH225" s="288"/>
      <c r="CI225" s="288"/>
      <c r="CJ225" s="288"/>
      <c r="CK225" s="288"/>
      <c r="CL225" s="288"/>
      <c r="CM225" s="288"/>
      <c r="CN225" s="288"/>
      <c r="CO225" s="288"/>
      <c r="CP225" s="288"/>
      <c r="CQ225" s="288"/>
      <c r="CR225" s="288"/>
      <c r="CS225" s="288"/>
      <c r="CT225" s="240"/>
      <c r="CU225" s="288"/>
      <c r="CV225" s="288"/>
      <c r="CW225" s="288"/>
      <c r="CX225" s="288"/>
      <c r="CY225" s="288"/>
      <c r="CZ225" s="240"/>
      <c r="DA225" s="288"/>
      <c r="DB225" s="288"/>
      <c r="DC225" s="288"/>
      <c r="DD225" s="288"/>
      <c r="DE225" s="288"/>
      <c r="DF225" s="288"/>
      <c r="DG225" s="240"/>
      <c r="DH225" s="392"/>
      <c r="DI225" s="394"/>
      <c r="DJ225" s="394"/>
      <c r="DK225" s="394"/>
      <c r="DL225" s="392"/>
      <c r="DM225" s="394"/>
      <c r="DN225" s="394"/>
      <c r="DO225" s="392"/>
      <c r="DP225" s="25"/>
      <c r="DQ225" s="25"/>
      <c r="DR225" s="25"/>
      <c r="DS225" s="25"/>
      <c r="DT225" s="25"/>
      <c r="DU225" s="25"/>
      <c r="DV225" s="25"/>
      <c r="DW225" s="25"/>
      <c r="DX225" s="25"/>
      <c r="DY225" s="25"/>
      <c r="DZ225" s="25"/>
      <c r="EA225" s="25"/>
      <c r="EB225" s="25"/>
      <c r="EC225" s="25"/>
    </row>
    <row r="226" spans="1:133" s="4" customFormat="1" ht="16.5" customHeight="1" x14ac:dyDescent="0.15">
      <c r="A226" s="65" t="s">
        <v>86</v>
      </c>
      <c r="B226" s="305">
        <f t="shared" ref="B226:B236" si="430">SUM(C226:N226)</f>
        <v>83673</v>
      </c>
      <c r="C226" s="306">
        <v>8613</v>
      </c>
      <c r="D226" s="306">
        <v>3715</v>
      </c>
      <c r="E226" s="306">
        <v>2045</v>
      </c>
      <c r="F226" s="306">
        <v>417</v>
      </c>
      <c r="G226" s="306">
        <v>2892</v>
      </c>
      <c r="H226" s="306">
        <v>14108</v>
      </c>
      <c r="I226" s="306">
        <v>6432</v>
      </c>
      <c r="J226" s="306">
        <v>1483</v>
      </c>
      <c r="K226" s="306">
        <v>11959</v>
      </c>
      <c r="L226" s="306">
        <v>17490</v>
      </c>
      <c r="M226" s="306">
        <v>4707</v>
      </c>
      <c r="N226" s="306">
        <v>9812</v>
      </c>
      <c r="O226" s="305">
        <f t="shared" ref="O226:O236" si="431">SUM(P226:W226)</f>
        <v>26260</v>
      </c>
      <c r="P226" s="306">
        <v>4443</v>
      </c>
      <c r="Q226" s="306">
        <v>4004</v>
      </c>
      <c r="R226" s="306">
        <v>2486</v>
      </c>
      <c r="S226" s="306">
        <v>1415</v>
      </c>
      <c r="T226" s="306">
        <v>1612</v>
      </c>
      <c r="U226" s="306">
        <v>7117</v>
      </c>
      <c r="V226" s="306">
        <v>4566</v>
      </c>
      <c r="W226" s="306">
        <v>617</v>
      </c>
      <c r="X226" s="305">
        <f t="shared" ref="X226:X236" si="432">SUM(Y226:AB226)</f>
        <v>7679</v>
      </c>
      <c r="Y226" s="306">
        <v>1669</v>
      </c>
      <c r="Z226" s="306">
        <v>2410</v>
      </c>
      <c r="AA226" s="306">
        <v>2492</v>
      </c>
      <c r="AB226" s="306">
        <v>1108</v>
      </c>
      <c r="AC226" s="305">
        <f t="shared" ref="AC226:AC236" si="433">SUM(AD226:AI226)</f>
        <v>32389</v>
      </c>
      <c r="AD226" s="306">
        <v>3490</v>
      </c>
      <c r="AE226" s="306">
        <v>5115</v>
      </c>
      <c r="AF226" s="306">
        <v>1015</v>
      </c>
      <c r="AG226" s="306">
        <v>6534</v>
      </c>
      <c r="AH226" s="306">
        <v>3976</v>
      </c>
      <c r="AI226" s="306">
        <v>12259</v>
      </c>
      <c r="AJ226" s="305">
        <f t="shared" ref="AJ226:AJ236" si="434">SUM(AK226:AL226)</f>
        <v>8063</v>
      </c>
      <c r="AK226" s="306">
        <v>4535</v>
      </c>
      <c r="AL226" s="306">
        <v>3528</v>
      </c>
      <c r="AM226" s="305">
        <f t="shared" ref="AM226:AM236" si="435">SUM(AN226:AW226)</f>
        <v>36316</v>
      </c>
      <c r="AN226" s="306">
        <v>1066</v>
      </c>
      <c r="AO226" s="306">
        <v>2991</v>
      </c>
      <c r="AP226" s="306">
        <v>4726</v>
      </c>
      <c r="AQ226" s="306">
        <v>639</v>
      </c>
      <c r="AR226" s="306">
        <v>6979</v>
      </c>
      <c r="AS226" s="306">
        <v>526</v>
      </c>
      <c r="AT226" s="306">
        <v>5975</v>
      </c>
      <c r="AU226" s="306">
        <v>5190</v>
      </c>
      <c r="AV226" s="306">
        <v>5623</v>
      </c>
      <c r="AW226" s="306">
        <v>2601</v>
      </c>
      <c r="AX226" s="305">
        <f t="shared" ref="AX226:AX236" si="436">SUM(AY226:BC226)</f>
        <v>25584</v>
      </c>
      <c r="AY226" s="306">
        <v>3423</v>
      </c>
      <c r="AZ226" s="306">
        <v>9765</v>
      </c>
      <c r="BA226" s="306">
        <v>9201</v>
      </c>
      <c r="BB226" s="306">
        <v>1245</v>
      </c>
      <c r="BC226" s="306">
        <v>1950</v>
      </c>
      <c r="BD226" s="305">
        <f t="shared" ref="BD226:BD236" si="437">SUM(BE226:BL226)</f>
        <v>234400</v>
      </c>
      <c r="BE226" s="306">
        <v>24625</v>
      </c>
      <c r="BF226" s="306">
        <v>31542</v>
      </c>
      <c r="BG226" s="306">
        <v>31886</v>
      </c>
      <c r="BH226" s="306">
        <v>32512</v>
      </c>
      <c r="BI226" s="306">
        <v>22300</v>
      </c>
      <c r="BJ226" s="306">
        <v>30335</v>
      </c>
      <c r="BK226" s="306">
        <v>34840</v>
      </c>
      <c r="BL226" s="306">
        <v>26360</v>
      </c>
      <c r="BM226" s="305">
        <f t="shared" ref="BM226:BM236" si="438">SUM(BN226:BR226)</f>
        <v>10909</v>
      </c>
      <c r="BN226" s="306">
        <v>1258</v>
      </c>
      <c r="BO226" s="306">
        <v>3431</v>
      </c>
      <c r="BP226" s="306">
        <v>461</v>
      </c>
      <c r="BQ226" s="306">
        <v>852</v>
      </c>
      <c r="BR226" s="306">
        <v>4907</v>
      </c>
      <c r="BS226" s="305">
        <f t="shared" ref="BS226:BS236" si="439">SUM(BT226:CE226)</f>
        <v>62292</v>
      </c>
      <c r="BT226" s="307">
        <v>2160</v>
      </c>
      <c r="BU226" s="306">
        <v>3222</v>
      </c>
      <c r="BV226" s="306">
        <v>3800</v>
      </c>
      <c r="BW226" s="306">
        <v>531</v>
      </c>
      <c r="BX226" s="306">
        <v>3796</v>
      </c>
      <c r="BY226" s="306">
        <v>17999</v>
      </c>
      <c r="BZ226" s="306">
        <v>6838</v>
      </c>
      <c r="CA226" s="306">
        <v>6256</v>
      </c>
      <c r="CB226" s="306">
        <v>10500</v>
      </c>
      <c r="CC226" s="306">
        <v>3066</v>
      </c>
      <c r="CD226" s="306">
        <v>1674</v>
      </c>
      <c r="CE226" s="306">
        <v>2450</v>
      </c>
      <c r="CF226" s="305">
        <f t="shared" ref="CF226:CF236" si="440">SUM(CG226:CS226)</f>
        <v>46856</v>
      </c>
      <c r="CG226" s="306">
        <v>2393</v>
      </c>
      <c r="CH226" s="306">
        <v>2514</v>
      </c>
      <c r="CI226" s="306">
        <v>2675</v>
      </c>
      <c r="CJ226" s="306">
        <v>3778</v>
      </c>
      <c r="CK226" s="306">
        <v>11633</v>
      </c>
      <c r="CL226" s="306">
        <v>2001</v>
      </c>
      <c r="CM226" s="306">
        <v>4538</v>
      </c>
      <c r="CN226" s="306">
        <v>2227</v>
      </c>
      <c r="CO226" s="306">
        <v>1401</v>
      </c>
      <c r="CP226" s="306">
        <v>3304</v>
      </c>
      <c r="CQ226" s="306">
        <v>4070</v>
      </c>
      <c r="CR226" s="306">
        <v>3546</v>
      </c>
      <c r="CS226" s="306">
        <v>2776</v>
      </c>
      <c r="CT226" s="305">
        <f t="shared" ref="CT226:CT236" si="441">SUM(CU226:CY226)</f>
        <v>10246</v>
      </c>
      <c r="CU226" s="306">
        <v>3863</v>
      </c>
      <c r="CV226" s="306">
        <v>2390</v>
      </c>
      <c r="CW226" s="306">
        <v>622</v>
      </c>
      <c r="CX226" s="306">
        <v>1733</v>
      </c>
      <c r="CY226" s="306">
        <v>1638</v>
      </c>
      <c r="CZ226" s="305">
        <f t="shared" ref="CZ226:CZ236" si="442">SUM(DA226:DF226)</f>
        <v>28484</v>
      </c>
      <c r="DA226" s="306">
        <v>1228</v>
      </c>
      <c r="DB226" s="306">
        <v>714</v>
      </c>
      <c r="DC226" s="306">
        <v>10991</v>
      </c>
      <c r="DD226" s="306">
        <v>8960</v>
      </c>
      <c r="DE226" s="306">
        <v>4749</v>
      </c>
      <c r="DF226" s="306">
        <v>1842</v>
      </c>
      <c r="DG226" s="305">
        <f t="shared" ref="DG226:DG236" si="443">AM226+BS226+B226+O226+X226+AC226+AJ226+BD226+CF226+AX226+BM226+CT226+CZ226</f>
        <v>613151</v>
      </c>
      <c r="DH226" s="308" t="s">
        <v>607</v>
      </c>
      <c r="DI226" s="344" t="s">
        <v>607</v>
      </c>
      <c r="DJ226" s="345" t="s">
        <v>607</v>
      </c>
      <c r="DK226" s="345" t="s">
        <v>607</v>
      </c>
      <c r="DL226" s="308" t="s">
        <v>607</v>
      </c>
      <c r="DM226" s="344" t="s">
        <v>607</v>
      </c>
      <c r="DN226" s="345" t="s">
        <v>607</v>
      </c>
      <c r="DO226" s="308" t="s">
        <v>607</v>
      </c>
      <c r="DP226" s="25"/>
      <c r="DQ226" s="25"/>
      <c r="DR226" s="25"/>
      <c r="DS226" s="25"/>
      <c r="DT226" s="25"/>
      <c r="DU226" s="25"/>
      <c r="DV226" s="25"/>
      <c r="DW226" s="25"/>
      <c r="DX226" s="25"/>
      <c r="DY226" s="25"/>
      <c r="DZ226" s="25"/>
      <c r="EA226" s="25"/>
      <c r="EB226" s="25"/>
      <c r="EC226" s="25"/>
    </row>
    <row r="227" spans="1:133" s="4" customFormat="1" ht="16.5" customHeight="1" x14ac:dyDescent="0.15">
      <c r="A227" s="65" t="s">
        <v>87</v>
      </c>
      <c r="B227" s="305">
        <f t="shared" si="430"/>
        <v>60603</v>
      </c>
      <c r="C227" s="306">
        <v>6511</v>
      </c>
      <c r="D227" s="306">
        <v>733</v>
      </c>
      <c r="E227" s="306">
        <v>892</v>
      </c>
      <c r="F227" s="306">
        <v>92</v>
      </c>
      <c r="G227" s="306">
        <v>2139</v>
      </c>
      <c r="H227" s="306">
        <v>15692</v>
      </c>
      <c r="I227" s="306">
        <v>5321</v>
      </c>
      <c r="J227" s="306">
        <v>425</v>
      </c>
      <c r="K227" s="306">
        <v>1932</v>
      </c>
      <c r="L227" s="306">
        <v>13183</v>
      </c>
      <c r="M227" s="306">
        <v>5219</v>
      </c>
      <c r="N227" s="306">
        <v>8464</v>
      </c>
      <c r="O227" s="305">
        <f t="shared" si="431"/>
        <v>12034</v>
      </c>
      <c r="P227" s="306">
        <v>2077</v>
      </c>
      <c r="Q227" s="306">
        <v>2899</v>
      </c>
      <c r="R227" s="306">
        <v>931</v>
      </c>
      <c r="S227" s="306">
        <v>386</v>
      </c>
      <c r="T227" s="306">
        <v>599</v>
      </c>
      <c r="U227" s="306">
        <v>3672</v>
      </c>
      <c r="V227" s="306">
        <v>729</v>
      </c>
      <c r="W227" s="306">
        <v>741</v>
      </c>
      <c r="X227" s="305">
        <f t="shared" si="432"/>
        <v>2463</v>
      </c>
      <c r="Y227" s="306">
        <v>477</v>
      </c>
      <c r="Z227" s="306">
        <v>480</v>
      </c>
      <c r="AA227" s="306">
        <v>932</v>
      </c>
      <c r="AB227" s="306">
        <v>574</v>
      </c>
      <c r="AC227" s="305">
        <f t="shared" si="433"/>
        <v>4148</v>
      </c>
      <c r="AD227" s="306">
        <v>589</v>
      </c>
      <c r="AE227" s="306">
        <v>714</v>
      </c>
      <c r="AF227" s="306">
        <v>310</v>
      </c>
      <c r="AG227" s="306">
        <v>784</v>
      </c>
      <c r="AH227" s="306">
        <v>428</v>
      </c>
      <c r="AI227" s="306">
        <v>1323</v>
      </c>
      <c r="AJ227" s="305">
        <f t="shared" si="434"/>
        <v>4197</v>
      </c>
      <c r="AK227" s="306">
        <v>2371</v>
      </c>
      <c r="AL227" s="306">
        <v>1826</v>
      </c>
      <c r="AM227" s="305">
        <f t="shared" si="435"/>
        <v>42278</v>
      </c>
      <c r="AN227" s="306">
        <v>1200</v>
      </c>
      <c r="AO227" s="306">
        <v>842</v>
      </c>
      <c r="AP227" s="306">
        <v>1270</v>
      </c>
      <c r="AQ227" s="306">
        <v>514</v>
      </c>
      <c r="AR227" s="306">
        <v>6371</v>
      </c>
      <c r="AS227" s="306">
        <v>738</v>
      </c>
      <c r="AT227" s="306">
        <v>17224</v>
      </c>
      <c r="AU227" s="306">
        <v>4691</v>
      </c>
      <c r="AV227" s="306">
        <v>8225</v>
      </c>
      <c r="AW227" s="306">
        <v>1203</v>
      </c>
      <c r="AX227" s="305">
        <f t="shared" si="436"/>
        <v>14036</v>
      </c>
      <c r="AY227" s="306">
        <v>1022</v>
      </c>
      <c r="AZ227" s="306">
        <v>8716</v>
      </c>
      <c r="BA227" s="306">
        <v>2064</v>
      </c>
      <c r="BB227" s="306">
        <v>1834</v>
      </c>
      <c r="BC227" s="306">
        <v>400</v>
      </c>
      <c r="BD227" s="305">
        <f t="shared" si="437"/>
        <v>58140</v>
      </c>
      <c r="BE227" s="306">
        <v>18228</v>
      </c>
      <c r="BF227" s="306">
        <v>5250</v>
      </c>
      <c r="BG227" s="306">
        <v>4846</v>
      </c>
      <c r="BH227" s="306">
        <v>4894</v>
      </c>
      <c r="BI227" s="306">
        <v>6446</v>
      </c>
      <c r="BJ227" s="306">
        <v>7372</v>
      </c>
      <c r="BK227" s="306">
        <v>7039</v>
      </c>
      <c r="BL227" s="306">
        <v>4065</v>
      </c>
      <c r="BM227" s="305">
        <f t="shared" si="438"/>
        <v>3166</v>
      </c>
      <c r="BN227" s="306">
        <v>719</v>
      </c>
      <c r="BO227" s="306">
        <v>663</v>
      </c>
      <c r="BP227" s="306">
        <v>206</v>
      </c>
      <c r="BQ227" s="306">
        <v>221</v>
      </c>
      <c r="BR227" s="306">
        <v>1357</v>
      </c>
      <c r="BS227" s="305">
        <f t="shared" si="439"/>
        <v>10346</v>
      </c>
      <c r="BT227" s="307">
        <v>248</v>
      </c>
      <c r="BU227" s="306">
        <v>694</v>
      </c>
      <c r="BV227" s="306">
        <v>436</v>
      </c>
      <c r="BW227" s="306">
        <v>164</v>
      </c>
      <c r="BX227" s="306">
        <v>749</v>
      </c>
      <c r="BY227" s="306">
        <v>3506</v>
      </c>
      <c r="BZ227" s="306">
        <v>591</v>
      </c>
      <c r="CA227" s="306">
        <v>1960</v>
      </c>
      <c r="CB227" s="306">
        <v>1041</v>
      </c>
      <c r="CC227" s="306">
        <v>248</v>
      </c>
      <c r="CD227" s="306">
        <v>420</v>
      </c>
      <c r="CE227" s="306">
        <v>289</v>
      </c>
      <c r="CF227" s="305">
        <f t="shared" si="440"/>
        <v>22149</v>
      </c>
      <c r="CG227" s="306">
        <v>474</v>
      </c>
      <c r="CH227" s="306">
        <v>1306</v>
      </c>
      <c r="CI227" s="306">
        <v>510</v>
      </c>
      <c r="CJ227" s="306">
        <v>3098</v>
      </c>
      <c r="CK227" s="306">
        <v>6417</v>
      </c>
      <c r="CL227" s="306">
        <v>1020</v>
      </c>
      <c r="CM227" s="306">
        <v>4432</v>
      </c>
      <c r="CN227" s="306">
        <v>380</v>
      </c>
      <c r="CO227" s="306">
        <v>136</v>
      </c>
      <c r="CP227" s="306">
        <v>645</v>
      </c>
      <c r="CQ227" s="306">
        <v>1112</v>
      </c>
      <c r="CR227" s="306">
        <v>1345</v>
      </c>
      <c r="CS227" s="306">
        <v>1274</v>
      </c>
      <c r="CT227" s="305">
        <f t="shared" si="441"/>
        <v>3357</v>
      </c>
      <c r="CU227" s="306">
        <v>1547</v>
      </c>
      <c r="CV227" s="306">
        <v>743</v>
      </c>
      <c r="CW227" s="306">
        <v>169</v>
      </c>
      <c r="CX227" s="306">
        <v>444</v>
      </c>
      <c r="CY227" s="306">
        <v>454</v>
      </c>
      <c r="CZ227" s="305">
        <f t="shared" si="442"/>
        <v>50833</v>
      </c>
      <c r="DA227" s="306">
        <v>1633</v>
      </c>
      <c r="DB227" s="306">
        <v>1271</v>
      </c>
      <c r="DC227" s="306">
        <v>22575</v>
      </c>
      <c r="DD227" s="306">
        <v>12802</v>
      </c>
      <c r="DE227" s="306">
        <v>8698</v>
      </c>
      <c r="DF227" s="306">
        <v>3854</v>
      </c>
      <c r="DG227" s="305">
        <f t="shared" si="443"/>
        <v>287750</v>
      </c>
      <c r="DH227" s="308" t="s">
        <v>607</v>
      </c>
      <c r="DI227" s="344" t="s">
        <v>607</v>
      </c>
      <c r="DJ227" s="345" t="s">
        <v>607</v>
      </c>
      <c r="DK227" s="345" t="s">
        <v>607</v>
      </c>
      <c r="DL227" s="308" t="s">
        <v>607</v>
      </c>
      <c r="DM227" s="345" t="s">
        <v>607</v>
      </c>
      <c r="DN227" s="309" t="s">
        <v>607</v>
      </c>
      <c r="DO227" s="308" t="s">
        <v>607</v>
      </c>
      <c r="DP227" s="25"/>
      <c r="DQ227" s="25"/>
      <c r="DR227" s="25"/>
      <c r="DS227" s="25"/>
      <c r="DT227" s="25"/>
      <c r="DU227" s="25"/>
      <c r="DV227" s="25"/>
      <c r="DW227" s="25"/>
      <c r="DX227" s="25"/>
      <c r="DY227" s="25"/>
      <c r="DZ227" s="25"/>
      <c r="EA227" s="25"/>
      <c r="EB227" s="25"/>
      <c r="EC227" s="25"/>
    </row>
    <row r="228" spans="1:133" s="4" customFormat="1" ht="16.5" customHeight="1" x14ac:dyDescent="0.15">
      <c r="A228" s="65" t="s">
        <v>88</v>
      </c>
      <c r="B228" s="305">
        <f t="shared" si="430"/>
        <v>31630</v>
      </c>
      <c r="C228" s="306">
        <v>3508</v>
      </c>
      <c r="D228" s="306">
        <v>655</v>
      </c>
      <c r="E228" s="306">
        <v>1189</v>
      </c>
      <c r="F228" s="306">
        <v>204</v>
      </c>
      <c r="G228" s="306">
        <v>2175</v>
      </c>
      <c r="H228" s="306">
        <v>5540</v>
      </c>
      <c r="I228" s="306">
        <v>2121</v>
      </c>
      <c r="J228" s="306">
        <v>338</v>
      </c>
      <c r="K228" s="306">
        <v>2724</v>
      </c>
      <c r="L228" s="306">
        <v>8200</v>
      </c>
      <c r="M228" s="306">
        <v>947</v>
      </c>
      <c r="N228" s="306">
        <v>4029</v>
      </c>
      <c r="O228" s="305">
        <f t="shared" si="431"/>
        <v>6432</v>
      </c>
      <c r="P228" s="306">
        <v>1230</v>
      </c>
      <c r="Q228" s="306">
        <v>1236</v>
      </c>
      <c r="R228" s="306">
        <v>491</v>
      </c>
      <c r="S228" s="306">
        <v>398</v>
      </c>
      <c r="T228" s="306">
        <v>200</v>
      </c>
      <c r="U228" s="306">
        <v>1634</v>
      </c>
      <c r="V228" s="306">
        <v>864</v>
      </c>
      <c r="W228" s="306">
        <v>379</v>
      </c>
      <c r="X228" s="305">
        <f t="shared" si="432"/>
        <v>2724</v>
      </c>
      <c r="Y228" s="306">
        <v>408</v>
      </c>
      <c r="Z228" s="306">
        <v>694</v>
      </c>
      <c r="AA228" s="306">
        <v>1146</v>
      </c>
      <c r="AB228" s="306">
        <v>476</v>
      </c>
      <c r="AC228" s="305">
        <f t="shared" si="433"/>
        <v>6248</v>
      </c>
      <c r="AD228" s="306">
        <v>788</v>
      </c>
      <c r="AE228" s="306">
        <v>862</v>
      </c>
      <c r="AF228" s="306">
        <v>254</v>
      </c>
      <c r="AG228" s="306">
        <v>846</v>
      </c>
      <c r="AH228" s="306">
        <v>758</v>
      </c>
      <c r="AI228" s="306">
        <v>2740</v>
      </c>
      <c r="AJ228" s="305">
        <f t="shared" si="434"/>
        <v>701</v>
      </c>
      <c r="AK228" s="306">
        <v>350</v>
      </c>
      <c r="AL228" s="306">
        <v>351</v>
      </c>
      <c r="AM228" s="305">
        <f t="shared" si="435"/>
        <v>12449</v>
      </c>
      <c r="AN228" s="306">
        <v>452</v>
      </c>
      <c r="AO228" s="306">
        <v>850</v>
      </c>
      <c r="AP228" s="306">
        <v>1099</v>
      </c>
      <c r="AQ228" s="306">
        <v>337</v>
      </c>
      <c r="AR228" s="306">
        <v>1271</v>
      </c>
      <c r="AS228" s="306">
        <v>374</v>
      </c>
      <c r="AT228" s="306">
        <v>2492</v>
      </c>
      <c r="AU228" s="306">
        <v>3064</v>
      </c>
      <c r="AV228" s="306">
        <v>2062</v>
      </c>
      <c r="AW228" s="306">
        <v>448</v>
      </c>
      <c r="AX228" s="305">
        <f t="shared" si="436"/>
        <v>7201</v>
      </c>
      <c r="AY228" s="306">
        <v>924</v>
      </c>
      <c r="AZ228" s="306">
        <v>3439</v>
      </c>
      <c r="BA228" s="306">
        <v>1737</v>
      </c>
      <c r="BB228" s="306">
        <v>571</v>
      </c>
      <c r="BC228" s="306">
        <v>530</v>
      </c>
      <c r="BD228" s="305">
        <f t="shared" si="437"/>
        <v>45829</v>
      </c>
      <c r="BE228" s="306">
        <v>12227</v>
      </c>
      <c r="BF228" s="306">
        <v>4807</v>
      </c>
      <c r="BG228" s="306">
        <v>4828</v>
      </c>
      <c r="BH228" s="306">
        <v>3638</v>
      </c>
      <c r="BI228" s="306">
        <v>6046</v>
      </c>
      <c r="BJ228" s="306">
        <v>6241</v>
      </c>
      <c r="BK228" s="306">
        <v>4284</v>
      </c>
      <c r="BL228" s="306">
        <v>3758</v>
      </c>
      <c r="BM228" s="305">
        <f t="shared" si="438"/>
        <v>3027</v>
      </c>
      <c r="BN228" s="306">
        <v>556</v>
      </c>
      <c r="BO228" s="306">
        <v>830</v>
      </c>
      <c r="BP228" s="306">
        <v>221</v>
      </c>
      <c r="BQ228" s="306">
        <v>288</v>
      </c>
      <c r="BR228" s="306">
        <v>1132</v>
      </c>
      <c r="BS228" s="305">
        <f t="shared" si="439"/>
        <v>33501</v>
      </c>
      <c r="BT228" s="307">
        <v>644</v>
      </c>
      <c r="BU228" s="306">
        <v>877</v>
      </c>
      <c r="BV228" s="306">
        <v>650</v>
      </c>
      <c r="BW228" s="306">
        <v>130</v>
      </c>
      <c r="BX228" s="306">
        <v>1002</v>
      </c>
      <c r="BY228" s="306">
        <v>9220</v>
      </c>
      <c r="BZ228" s="306">
        <v>2612</v>
      </c>
      <c r="CA228" s="306">
        <v>2305</v>
      </c>
      <c r="CB228" s="306">
        <v>14352</v>
      </c>
      <c r="CC228" s="306">
        <v>557</v>
      </c>
      <c r="CD228" s="306">
        <v>574</v>
      </c>
      <c r="CE228" s="306">
        <v>578</v>
      </c>
      <c r="CF228" s="305">
        <f t="shared" si="440"/>
        <v>68405</v>
      </c>
      <c r="CG228" s="306">
        <v>2189</v>
      </c>
      <c r="CH228" s="306">
        <v>5350</v>
      </c>
      <c r="CI228" s="306">
        <v>1305</v>
      </c>
      <c r="CJ228" s="306">
        <v>7469</v>
      </c>
      <c r="CK228" s="306">
        <v>12818</v>
      </c>
      <c r="CL228" s="306">
        <v>1254</v>
      </c>
      <c r="CM228" s="306">
        <v>14113</v>
      </c>
      <c r="CN228" s="306">
        <v>826</v>
      </c>
      <c r="CO228" s="306">
        <v>189</v>
      </c>
      <c r="CP228" s="306">
        <v>2850</v>
      </c>
      <c r="CQ228" s="306">
        <v>15182</v>
      </c>
      <c r="CR228" s="306">
        <v>2592</v>
      </c>
      <c r="CS228" s="306">
        <v>2268</v>
      </c>
      <c r="CT228" s="305">
        <f t="shared" si="441"/>
        <v>3514</v>
      </c>
      <c r="CU228" s="306">
        <v>1612</v>
      </c>
      <c r="CV228" s="306">
        <v>709</v>
      </c>
      <c r="CW228" s="306">
        <v>176</v>
      </c>
      <c r="CX228" s="306">
        <v>503</v>
      </c>
      <c r="CY228" s="306">
        <v>514</v>
      </c>
      <c r="CZ228" s="305">
        <f t="shared" si="442"/>
        <v>24740</v>
      </c>
      <c r="DA228" s="306">
        <v>1135</v>
      </c>
      <c r="DB228" s="306">
        <v>370</v>
      </c>
      <c r="DC228" s="306">
        <v>3498</v>
      </c>
      <c r="DD228" s="306">
        <v>9645</v>
      </c>
      <c r="DE228" s="306">
        <v>3454</v>
      </c>
      <c r="DF228" s="306">
        <v>6638</v>
      </c>
      <c r="DG228" s="305">
        <f t="shared" si="443"/>
        <v>246401</v>
      </c>
      <c r="DH228" s="308" t="s">
        <v>607</v>
      </c>
      <c r="DI228" s="344" t="s">
        <v>607</v>
      </c>
      <c r="DJ228" s="345" t="s">
        <v>607</v>
      </c>
      <c r="DK228" s="345" t="s">
        <v>607</v>
      </c>
      <c r="DL228" s="308" t="s">
        <v>607</v>
      </c>
      <c r="DM228" s="345" t="s">
        <v>607</v>
      </c>
      <c r="DN228" s="309" t="s">
        <v>607</v>
      </c>
      <c r="DO228" s="308" t="s">
        <v>607</v>
      </c>
      <c r="DP228" s="25"/>
      <c r="DQ228" s="25"/>
      <c r="DR228" s="25"/>
      <c r="DS228" s="25"/>
      <c r="DT228" s="25"/>
      <c r="DU228" s="25"/>
      <c r="DV228" s="25"/>
      <c r="DW228" s="25"/>
      <c r="DX228" s="25"/>
      <c r="DY228" s="25"/>
      <c r="DZ228" s="25"/>
      <c r="EA228" s="25"/>
      <c r="EB228" s="25"/>
      <c r="EC228" s="25"/>
    </row>
    <row r="229" spans="1:133" s="4" customFormat="1" ht="16.5" customHeight="1" x14ac:dyDescent="0.15">
      <c r="A229" s="65" t="s">
        <v>97</v>
      </c>
      <c r="B229" s="305">
        <f t="shared" si="430"/>
        <v>62005</v>
      </c>
      <c r="C229" s="306">
        <v>7445</v>
      </c>
      <c r="D229" s="306">
        <v>2361</v>
      </c>
      <c r="E229" s="306">
        <v>3121</v>
      </c>
      <c r="F229" s="306">
        <v>623</v>
      </c>
      <c r="G229" s="306">
        <v>4164</v>
      </c>
      <c r="H229" s="306">
        <v>9481</v>
      </c>
      <c r="I229" s="306">
        <v>4552</v>
      </c>
      <c r="J229" s="306">
        <v>820</v>
      </c>
      <c r="K229" s="306">
        <v>3323</v>
      </c>
      <c r="L229" s="306">
        <v>13641</v>
      </c>
      <c r="M229" s="306">
        <v>3578</v>
      </c>
      <c r="N229" s="306">
        <v>8896</v>
      </c>
      <c r="O229" s="305">
        <f t="shared" si="431"/>
        <v>17163</v>
      </c>
      <c r="P229" s="306">
        <v>3167</v>
      </c>
      <c r="Q229" s="306">
        <v>2458</v>
      </c>
      <c r="R229" s="306">
        <v>1204</v>
      </c>
      <c r="S229" s="306">
        <v>2090</v>
      </c>
      <c r="T229" s="306">
        <v>1171</v>
      </c>
      <c r="U229" s="306">
        <v>3911</v>
      </c>
      <c r="V229" s="306">
        <v>2199</v>
      </c>
      <c r="W229" s="306">
        <v>963</v>
      </c>
      <c r="X229" s="305">
        <f t="shared" si="432"/>
        <v>16893</v>
      </c>
      <c r="Y229" s="306">
        <v>3909</v>
      </c>
      <c r="Z229" s="306">
        <v>4263</v>
      </c>
      <c r="AA229" s="306">
        <v>5155</v>
      </c>
      <c r="AB229" s="306">
        <v>3566</v>
      </c>
      <c r="AC229" s="305">
        <f t="shared" si="433"/>
        <v>12592</v>
      </c>
      <c r="AD229" s="306">
        <v>1478</v>
      </c>
      <c r="AE229" s="306">
        <v>2047</v>
      </c>
      <c r="AF229" s="306">
        <v>1268</v>
      </c>
      <c r="AG229" s="306">
        <v>2862</v>
      </c>
      <c r="AH229" s="306">
        <v>1501</v>
      </c>
      <c r="AI229" s="306">
        <v>3436</v>
      </c>
      <c r="AJ229" s="305">
        <f t="shared" si="434"/>
        <v>4284</v>
      </c>
      <c r="AK229" s="306">
        <v>1552</v>
      </c>
      <c r="AL229" s="306">
        <v>2732</v>
      </c>
      <c r="AM229" s="305">
        <f t="shared" si="435"/>
        <v>91887</v>
      </c>
      <c r="AN229" s="306">
        <v>5230</v>
      </c>
      <c r="AO229" s="306">
        <v>1708</v>
      </c>
      <c r="AP229" s="306">
        <v>2885</v>
      </c>
      <c r="AQ229" s="306">
        <v>1009</v>
      </c>
      <c r="AR229" s="306">
        <v>10164</v>
      </c>
      <c r="AS229" s="306">
        <v>3278</v>
      </c>
      <c r="AT229" s="306">
        <v>26798</v>
      </c>
      <c r="AU229" s="306">
        <v>24932</v>
      </c>
      <c r="AV229" s="306">
        <v>13855</v>
      </c>
      <c r="AW229" s="306">
        <v>2028</v>
      </c>
      <c r="AX229" s="305">
        <f t="shared" si="436"/>
        <v>46061</v>
      </c>
      <c r="AY229" s="306">
        <v>3054</v>
      </c>
      <c r="AZ229" s="306">
        <v>30061</v>
      </c>
      <c r="BA229" s="306">
        <v>5116</v>
      </c>
      <c r="BB229" s="306">
        <v>5894</v>
      </c>
      <c r="BC229" s="306">
        <v>1936</v>
      </c>
      <c r="BD229" s="305">
        <f t="shared" si="437"/>
        <v>165103</v>
      </c>
      <c r="BE229" s="306">
        <v>40929</v>
      </c>
      <c r="BF229" s="306">
        <v>12269</v>
      </c>
      <c r="BG229" s="306">
        <v>16895</v>
      </c>
      <c r="BH229" s="306">
        <v>12741</v>
      </c>
      <c r="BI229" s="306">
        <v>23098</v>
      </c>
      <c r="BJ229" s="306">
        <v>29754</v>
      </c>
      <c r="BK229" s="306">
        <v>18510</v>
      </c>
      <c r="BL229" s="306">
        <v>10907</v>
      </c>
      <c r="BM229" s="305">
        <f t="shared" si="438"/>
        <v>12698</v>
      </c>
      <c r="BN229" s="306">
        <v>2924</v>
      </c>
      <c r="BO229" s="306">
        <v>2355</v>
      </c>
      <c r="BP229" s="306">
        <v>1830</v>
      </c>
      <c r="BQ229" s="306">
        <v>1379</v>
      </c>
      <c r="BR229" s="306">
        <v>4210</v>
      </c>
      <c r="BS229" s="305">
        <f t="shared" si="439"/>
        <v>43486</v>
      </c>
      <c r="BT229" s="307">
        <v>2147</v>
      </c>
      <c r="BU229" s="306">
        <v>3616</v>
      </c>
      <c r="BV229" s="306">
        <v>1693</v>
      </c>
      <c r="BW229" s="306">
        <v>996</v>
      </c>
      <c r="BX229" s="306">
        <v>5007</v>
      </c>
      <c r="BY229" s="306">
        <v>13759</v>
      </c>
      <c r="BZ229" s="306">
        <v>2940</v>
      </c>
      <c r="CA229" s="306">
        <v>3055</v>
      </c>
      <c r="CB229" s="306">
        <v>3910</v>
      </c>
      <c r="CC229" s="306">
        <v>1874</v>
      </c>
      <c r="CD229" s="306">
        <v>2249</v>
      </c>
      <c r="CE229" s="306">
        <v>2240</v>
      </c>
      <c r="CF229" s="305">
        <f t="shared" si="440"/>
        <v>62449</v>
      </c>
      <c r="CG229" s="306">
        <v>1635</v>
      </c>
      <c r="CH229" s="306">
        <v>5673</v>
      </c>
      <c r="CI229" s="306">
        <v>2366</v>
      </c>
      <c r="CJ229" s="306">
        <v>7679</v>
      </c>
      <c r="CK229" s="306">
        <v>13616</v>
      </c>
      <c r="CL229" s="306">
        <v>2453</v>
      </c>
      <c r="CM229" s="306">
        <v>12591</v>
      </c>
      <c r="CN229" s="306">
        <v>2612</v>
      </c>
      <c r="CO229" s="306">
        <v>507</v>
      </c>
      <c r="CP229" s="306">
        <v>1394</v>
      </c>
      <c r="CQ229" s="306">
        <v>5727</v>
      </c>
      <c r="CR229" s="306">
        <v>2989</v>
      </c>
      <c r="CS229" s="306">
        <v>3207</v>
      </c>
      <c r="CT229" s="305">
        <f t="shared" si="441"/>
        <v>16333</v>
      </c>
      <c r="CU229" s="306">
        <v>7880</v>
      </c>
      <c r="CV229" s="306">
        <v>2914</v>
      </c>
      <c r="CW229" s="306">
        <v>1132</v>
      </c>
      <c r="CX229" s="306">
        <v>1643</v>
      </c>
      <c r="CY229" s="306">
        <v>2764</v>
      </c>
      <c r="CZ229" s="305">
        <f t="shared" si="442"/>
        <v>59920</v>
      </c>
      <c r="DA229" s="306">
        <v>2025</v>
      </c>
      <c r="DB229" s="306">
        <v>1289</v>
      </c>
      <c r="DC229" s="306">
        <v>20453</v>
      </c>
      <c r="DD229" s="306">
        <v>17097</v>
      </c>
      <c r="DE229" s="306">
        <v>13098</v>
      </c>
      <c r="DF229" s="306">
        <v>5958</v>
      </c>
      <c r="DG229" s="305">
        <f t="shared" si="443"/>
        <v>610874</v>
      </c>
      <c r="DH229" s="308" t="s">
        <v>607</v>
      </c>
      <c r="DI229" s="344" t="s">
        <v>607</v>
      </c>
      <c r="DJ229" s="345" t="s">
        <v>607</v>
      </c>
      <c r="DK229" s="345" t="s">
        <v>607</v>
      </c>
      <c r="DL229" s="308" t="s">
        <v>607</v>
      </c>
      <c r="DM229" s="345" t="s">
        <v>607</v>
      </c>
      <c r="DN229" s="309" t="s">
        <v>607</v>
      </c>
      <c r="DO229" s="308" t="s">
        <v>607</v>
      </c>
      <c r="DP229" s="25"/>
      <c r="DQ229" s="25"/>
      <c r="DR229" s="25"/>
      <c r="DS229" s="25"/>
      <c r="DT229" s="25"/>
      <c r="DU229" s="25"/>
      <c r="DV229" s="25"/>
      <c r="DW229" s="25"/>
      <c r="DX229" s="25"/>
      <c r="DY229" s="25"/>
      <c r="DZ229" s="25"/>
      <c r="EA229" s="25"/>
      <c r="EB229" s="25"/>
      <c r="EC229" s="25"/>
    </row>
    <row r="230" spans="1:133" s="4" customFormat="1" ht="16.5" customHeight="1" x14ac:dyDescent="0.15">
      <c r="A230" s="65" t="s">
        <v>89</v>
      </c>
      <c r="B230" s="305">
        <f t="shared" si="430"/>
        <v>85834</v>
      </c>
      <c r="C230" s="306">
        <v>15917</v>
      </c>
      <c r="D230" s="306">
        <v>1597</v>
      </c>
      <c r="E230" s="306">
        <v>1313</v>
      </c>
      <c r="F230" s="306">
        <v>609</v>
      </c>
      <c r="G230" s="306">
        <v>2374</v>
      </c>
      <c r="H230" s="306">
        <v>7193</v>
      </c>
      <c r="I230" s="306">
        <v>4214</v>
      </c>
      <c r="J230" s="306">
        <v>950</v>
      </c>
      <c r="K230" s="306">
        <v>3558</v>
      </c>
      <c r="L230" s="306">
        <v>14424</v>
      </c>
      <c r="M230" s="306">
        <v>3303</v>
      </c>
      <c r="N230" s="306">
        <v>30382</v>
      </c>
      <c r="O230" s="305">
        <f t="shared" si="431"/>
        <v>22807</v>
      </c>
      <c r="P230" s="306">
        <v>3547</v>
      </c>
      <c r="Q230" s="306">
        <v>7455</v>
      </c>
      <c r="R230" s="306">
        <v>2145</v>
      </c>
      <c r="S230" s="306">
        <v>1028</v>
      </c>
      <c r="T230" s="306">
        <v>1263</v>
      </c>
      <c r="U230" s="306">
        <v>3896</v>
      </c>
      <c r="V230" s="306">
        <v>1619</v>
      </c>
      <c r="W230" s="306">
        <v>1854</v>
      </c>
      <c r="X230" s="305">
        <f t="shared" si="432"/>
        <v>19278</v>
      </c>
      <c r="Y230" s="306">
        <v>5312</v>
      </c>
      <c r="Z230" s="306">
        <v>4157</v>
      </c>
      <c r="AA230" s="306">
        <v>4537</v>
      </c>
      <c r="AB230" s="306">
        <v>5272</v>
      </c>
      <c r="AC230" s="305">
        <f t="shared" si="433"/>
        <v>10474</v>
      </c>
      <c r="AD230" s="306">
        <v>1067</v>
      </c>
      <c r="AE230" s="306">
        <v>1297</v>
      </c>
      <c r="AF230" s="306">
        <v>1361</v>
      </c>
      <c r="AG230" s="306">
        <v>2983</v>
      </c>
      <c r="AH230" s="306">
        <v>1075</v>
      </c>
      <c r="AI230" s="306">
        <v>2691</v>
      </c>
      <c r="AJ230" s="305">
        <f t="shared" si="434"/>
        <v>1100</v>
      </c>
      <c r="AK230" s="306">
        <v>351</v>
      </c>
      <c r="AL230" s="306">
        <v>749</v>
      </c>
      <c r="AM230" s="305">
        <f t="shared" si="435"/>
        <v>51080</v>
      </c>
      <c r="AN230" s="306">
        <v>552</v>
      </c>
      <c r="AO230" s="306">
        <v>1739</v>
      </c>
      <c r="AP230" s="306">
        <v>2401</v>
      </c>
      <c r="AQ230" s="306">
        <v>571</v>
      </c>
      <c r="AR230" s="306">
        <v>4339</v>
      </c>
      <c r="AS230" s="306">
        <v>665</v>
      </c>
      <c r="AT230" s="306">
        <v>10192</v>
      </c>
      <c r="AU230" s="306">
        <v>13215</v>
      </c>
      <c r="AV230" s="306">
        <v>15747</v>
      </c>
      <c r="AW230" s="306">
        <v>1659</v>
      </c>
      <c r="AX230" s="305">
        <f t="shared" si="436"/>
        <v>11990</v>
      </c>
      <c r="AY230" s="306">
        <v>843</v>
      </c>
      <c r="AZ230" s="306">
        <v>4798</v>
      </c>
      <c r="BA230" s="306">
        <v>2769</v>
      </c>
      <c r="BB230" s="306">
        <v>2371</v>
      </c>
      <c r="BC230" s="306">
        <v>1209</v>
      </c>
      <c r="BD230" s="305">
        <f t="shared" si="437"/>
        <v>106966</v>
      </c>
      <c r="BE230" s="306">
        <v>27771</v>
      </c>
      <c r="BF230" s="306">
        <v>7231</v>
      </c>
      <c r="BG230" s="306">
        <v>9731</v>
      </c>
      <c r="BH230" s="306">
        <v>7895</v>
      </c>
      <c r="BI230" s="306">
        <v>14497</v>
      </c>
      <c r="BJ230" s="306">
        <v>21551</v>
      </c>
      <c r="BK230" s="306">
        <v>12683</v>
      </c>
      <c r="BL230" s="306">
        <v>5607</v>
      </c>
      <c r="BM230" s="305">
        <f t="shared" si="438"/>
        <v>13260</v>
      </c>
      <c r="BN230" s="306">
        <v>2988</v>
      </c>
      <c r="BO230" s="306">
        <v>1618</v>
      </c>
      <c r="BP230" s="306">
        <v>3914</v>
      </c>
      <c r="BQ230" s="306">
        <v>1971</v>
      </c>
      <c r="BR230" s="306">
        <v>2769</v>
      </c>
      <c r="BS230" s="305">
        <f t="shared" si="439"/>
        <v>52933</v>
      </c>
      <c r="BT230" s="307">
        <v>6816</v>
      </c>
      <c r="BU230" s="306">
        <v>4020</v>
      </c>
      <c r="BV230" s="306">
        <v>1781</v>
      </c>
      <c r="BW230" s="306">
        <v>2272</v>
      </c>
      <c r="BX230" s="306">
        <v>8165</v>
      </c>
      <c r="BY230" s="306">
        <v>6926</v>
      </c>
      <c r="BZ230" s="306">
        <v>1516</v>
      </c>
      <c r="CA230" s="306">
        <v>4057</v>
      </c>
      <c r="CB230" s="306">
        <v>3448</v>
      </c>
      <c r="CC230" s="306">
        <v>3802</v>
      </c>
      <c r="CD230" s="306">
        <v>4030</v>
      </c>
      <c r="CE230" s="306">
        <v>6100</v>
      </c>
      <c r="CF230" s="305">
        <f t="shared" si="440"/>
        <v>44268</v>
      </c>
      <c r="CG230" s="306">
        <v>1489</v>
      </c>
      <c r="CH230" s="306">
        <v>5090</v>
      </c>
      <c r="CI230" s="306">
        <v>1807</v>
      </c>
      <c r="CJ230" s="306">
        <v>4008</v>
      </c>
      <c r="CK230" s="306">
        <v>8345</v>
      </c>
      <c r="CL230" s="306">
        <v>2856</v>
      </c>
      <c r="CM230" s="306">
        <v>7466</v>
      </c>
      <c r="CN230" s="306">
        <v>2617</v>
      </c>
      <c r="CO230" s="306">
        <v>333</v>
      </c>
      <c r="CP230" s="306">
        <v>1857</v>
      </c>
      <c r="CQ230" s="306">
        <v>3410</v>
      </c>
      <c r="CR230" s="306">
        <v>2330</v>
      </c>
      <c r="CS230" s="306">
        <v>2660</v>
      </c>
      <c r="CT230" s="305">
        <f t="shared" si="441"/>
        <v>15803</v>
      </c>
      <c r="CU230" s="306">
        <v>4972</v>
      </c>
      <c r="CV230" s="306">
        <v>2852</v>
      </c>
      <c r="CW230" s="306">
        <v>2846</v>
      </c>
      <c r="CX230" s="306">
        <v>2097</v>
      </c>
      <c r="CY230" s="306">
        <v>3036</v>
      </c>
      <c r="CZ230" s="305">
        <f t="shared" si="442"/>
        <v>36775</v>
      </c>
      <c r="DA230" s="306">
        <v>977</v>
      </c>
      <c r="DB230" s="306">
        <v>724</v>
      </c>
      <c r="DC230" s="306">
        <v>17856</v>
      </c>
      <c r="DD230" s="306">
        <v>8945</v>
      </c>
      <c r="DE230" s="306">
        <v>5480</v>
      </c>
      <c r="DF230" s="306">
        <v>2793</v>
      </c>
      <c r="DG230" s="305">
        <f t="shared" si="443"/>
        <v>472568</v>
      </c>
      <c r="DH230" s="308" t="s">
        <v>607</v>
      </c>
      <c r="DI230" s="344" t="s">
        <v>607</v>
      </c>
      <c r="DJ230" s="345" t="s">
        <v>607</v>
      </c>
      <c r="DK230" s="345" t="s">
        <v>607</v>
      </c>
      <c r="DL230" s="308" t="s">
        <v>607</v>
      </c>
      <c r="DM230" s="345" t="s">
        <v>607</v>
      </c>
      <c r="DN230" s="309" t="s">
        <v>607</v>
      </c>
      <c r="DO230" s="308" t="s">
        <v>607</v>
      </c>
      <c r="DP230" s="25"/>
      <c r="DQ230" s="25"/>
      <c r="DR230" s="25"/>
      <c r="DS230" s="25"/>
      <c r="DT230" s="25"/>
      <c r="DU230" s="25"/>
      <c r="DV230" s="25"/>
      <c r="DW230" s="25"/>
      <c r="DX230" s="25"/>
      <c r="DY230" s="25"/>
      <c r="DZ230" s="25"/>
      <c r="EA230" s="25"/>
      <c r="EB230" s="25"/>
      <c r="EC230" s="25"/>
    </row>
    <row r="231" spans="1:133" s="4" customFormat="1" ht="16.5" customHeight="1" x14ac:dyDescent="0.15">
      <c r="A231" s="65" t="s">
        <v>90</v>
      </c>
      <c r="B231" s="305">
        <f t="shared" si="430"/>
        <v>124949</v>
      </c>
      <c r="C231" s="306">
        <v>4290</v>
      </c>
      <c r="D231" s="306">
        <v>1360</v>
      </c>
      <c r="E231" s="306">
        <v>1939</v>
      </c>
      <c r="F231" s="306">
        <v>190</v>
      </c>
      <c r="G231" s="306">
        <v>6657</v>
      </c>
      <c r="H231" s="306">
        <v>22339</v>
      </c>
      <c r="I231" s="306">
        <v>16252</v>
      </c>
      <c r="J231" s="306">
        <v>420</v>
      </c>
      <c r="K231" s="306">
        <v>4851</v>
      </c>
      <c r="L231" s="306">
        <v>54879</v>
      </c>
      <c r="M231" s="306">
        <v>4529</v>
      </c>
      <c r="N231" s="306">
        <v>7243</v>
      </c>
      <c r="O231" s="305">
        <f t="shared" si="431"/>
        <v>22308</v>
      </c>
      <c r="P231" s="306">
        <v>3987</v>
      </c>
      <c r="Q231" s="306">
        <v>7077</v>
      </c>
      <c r="R231" s="306">
        <v>1279</v>
      </c>
      <c r="S231" s="306">
        <v>521</v>
      </c>
      <c r="T231" s="306">
        <v>940</v>
      </c>
      <c r="U231" s="306">
        <v>3952</v>
      </c>
      <c r="V231" s="306">
        <v>1682</v>
      </c>
      <c r="W231" s="306">
        <v>2870</v>
      </c>
      <c r="X231" s="305">
        <f t="shared" si="432"/>
        <v>6582</v>
      </c>
      <c r="Y231" s="306">
        <v>1004</v>
      </c>
      <c r="Z231" s="306">
        <v>1663</v>
      </c>
      <c r="AA231" s="306">
        <v>2826</v>
      </c>
      <c r="AB231" s="306">
        <v>1089</v>
      </c>
      <c r="AC231" s="305">
        <f t="shared" si="433"/>
        <v>16504</v>
      </c>
      <c r="AD231" s="306">
        <v>1653</v>
      </c>
      <c r="AE231" s="306">
        <v>2799</v>
      </c>
      <c r="AF231" s="306">
        <v>1092</v>
      </c>
      <c r="AG231" s="306">
        <v>4719</v>
      </c>
      <c r="AH231" s="306">
        <v>1527</v>
      </c>
      <c r="AI231" s="306">
        <v>4714</v>
      </c>
      <c r="AJ231" s="305">
        <f t="shared" si="434"/>
        <v>1317</v>
      </c>
      <c r="AK231" s="306">
        <v>488</v>
      </c>
      <c r="AL231" s="306">
        <v>829</v>
      </c>
      <c r="AM231" s="305">
        <f t="shared" si="435"/>
        <v>60138</v>
      </c>
      <c r="AN231" s="306">
        <v>2985</v>
      </c>
      <c r="AO231" s="306">
        <v>2193</v>
      </c>
      <c r="AP231" s="306">
        <v>5263</v>
      </c>
      <c r="AQ231" s="306">
        <v>1038</v>
      </c>
      <c r="AR231" s="306">
        <v>9861</v>
      </c>
      <c r="AS231" s="306">
        <v>498</v>
      </c>
      <c r="AT231" s="306">
        <v>15410</v>
      </c>
      <c r="AU231" s="306">
        <v>9448</v>
      </c>
      <c r="AV231" s="306">
        <v>11853</v>
      </c>
      <c r="AW231" s="306">
        <v>1589</v>
      </c>
      <c r="AX231" s="305">
        <f t="shared" si="436"/>
        <v>62500</v>
      </c>
      <c r="AY231" s="306">
        <v>2644</v>
      </c>
      <c r="AZ231" s="306">
        <v>43571</v>
      </c>
      <c r="BA231" s="306">
        <v>7956</v>
      </c>
      <c r="BB231" s="306">
        <v>5675</v>
      </c>
      <c r="BC231" s="306">
        <v>2654</v>
      </c>
      <c r="BD231" s="305">
        <f t="shared" si="437"/>
        <v>330935</v>
      </c>
      <c r="BE231" s="306">
        <v>44725</v>
      </c>
      <c r="BF231" s="306">
        <v>21766</v>
      </c>
      <c r="BG231" s="306">
        <v>23537</v>
      </c>
      <c r="BH231" s="306">
        <v>25052</v>
      </c>
      <c r="BI231" s="306">
        <v>43270</v>
      </c>
      <c r="BJ231" s="306">
        <v>89806</v>
      </c>
      <c r="BK231" s="306">
        <v>47481</v>
      </c>
      <c r="BL231" s="306">
        <v>35298</v>
      </c>
      <c r="BM231" s="305">
        <f t="shared" si="438"/>
        <v>20820</v>
      </c>
      <c r="BN231" s="306">
        <v>2555</v>
      </c>
      <c r="BO231" s="306">
        <v>3119</v>
      </c>
      <c r="BP231" s="306">
        <v>588</v>
      </c>
      <c r="BQ231" s="306">
        <v>837</v>
      </c>
      <c r="BR231" s="306">
        <v>13721</v>
      </c>
      <c r="BS231" s="305">
        <f t="shared" si="439"/>
        <v>25574</v>
      </c>
      <c r="BT231" s="307">
        <v>1642</v>
      </c>
      <c r="BU231" s="306">
        <v>1394</v>
      </c>
      <c r="BV231" s="306">
        <v>648</v>
      </c>
      <c r="BW231" s="306">
        <v>135</v>
      </c>
      <c r="BX231" s="306">
        <v>1017</v>
      </c>
      <c r="BY231" s="306">
        <v>10492</v>
      </c>
      <c r="BZ231" s="306">
        <v>544</v>
      </c>
      <c r="CA231" s="306">
        <v>1691</v>
      </c>
      <c r="CB231" s="306">
        <v>1491</v>
      </c>
      <c r="CC231" s="306">
        <v>722</v>
      </c>
      <c r="CD231" s="306">
        <v>1968</v>
      </c>
      <c r="CE231" s="306">
        <v>3830</v>
      </c>
      <c r="CF231" s="305">
        <f t="shared" si="440"/>
        <v>61990</v>
      </c>
      <c r="CG231" s="306">
        <v>808</v>
      </c>
      <c r="CH231" s="306">
        <v>2961</v>
      </c>
      <c r="CI231" s="306">
        <v>731</v>
      </c>
      <c r="CJ231" s="306">
        <v>8976</v>
      </c>
      <c r="CK231" s="306">
        <v>21507</v>
      </c>
      <c r="CL231" s="306">
        <v>525</v>
      </c>
      <c r="CM231" s="306">
        <v>14368</v>
      </c>
      <c r="CN231" s="306">
        <v>380</v>
      </c>
      <c r="CO231" s="306">
        <v>131</v>
      </c>
      <c r="CP231" s="306">
        <v>682</v>
      </c>
      <c r="CQ231" s="306">
        <v>6399</v>
      </c>
      <c r="CR231" s="306">
        <v>3172</v>
      </c>
      <c r="CS231" s="306">
        <v>1350</v>
      </c>
      <c r="CT231" s="305">
        <f t="shared" si="441"/>
        <v>13500</v>
      </c>
      <c r="CU231" s="306">
        <v>7751</v>
      </c>
      <c r="CV231" s="306">
        <v>2276</v>
      </c>
      <c r="CW231" s="306">
        <v>767</v>
      </c>
      <c r="CX231" s="306">
        <v>1938</v>
      </c>
      <c r="CY231" s="306">
        <v>768</v>
      </c>
      <c r="CZ231" s="305">
        <f t="shared" si="442"/>
        <v>93101</v>
      </c>
      <c r="DA231" s="306">
        <v>1425</v>
      </c>
      <c r="DB231" s="306">
        <v>700</v>
      </c>
      <c r="DC231" s="306">
        <v>11938</v>
      </c>
      <c r="DD231" s="306">
        <v>63273</v>
      </c>
      <c r="DE231" s="306">
        <v>9157</v>
      </c>
      <c r="DF231" s="306">
        <v>6608</v>
      </c>
      <c r="DG231" s="305">
        <f t="shared" si="443"/>
        <v>840218</v>
      </c>
      <c r="DH231" s="308" t="s">
        <v>607</v>
      </c>
      <c r="DI231" s="344" t="s">
        <v>607</v>
      </c>
      <c r="DJ231" s="345" t="s">
        <v>607</v>
      </c>
      <c r="DK231" s="345" t="s">
        <v>607</v>
      </c>
      <c r="DL231" s="308" t="s">
        <v>607</v>
      </c>
      <c r="DM231" s="345" t="s">
        <v>607</v>
      </c>
      <c r="DN231" s="309" t="s">
        <v>607</v>
      </c>
      <c r="DO231" s="308" t="s">
        <v>607</v>
      </c>
      <c r="DP231" s="25"/>
      <c r="DQ231" s="25"/>
      <c r="DR231" s="25"/>
      <c r="DS231" s="25"/>
      <c r="DT231" s="25"/>
      <c r="DU231" s="25"/>
      <c r="DV231" s="25"/>
      <c r="DW231" s="25"/>
      <c r="DX231" s="25"/>
      <c r="DY231" s="25"/>
      <c r="DZ231" s="25"/>
      <c r="EA231" s="25"/>
      <c r="EB231" s="25"/>
      <c r="EC231" s="25"/>
    </row>
    <row r="232" spans="1:133" s="4" customFormat="1" ht="16.5" customHeight="1" x14ac:dyDescent="0.15">
      <c r="A232" s="65" t="s">
        <v>91</v>
      </c>
      <c r="B232" s="305">
        <f t="shared" si="430"/>
        <v>72000</v>
      </c>
      <c r="C232" s="306">
        <v>8866</v>
      </c>
      <c r="D232" s="306">
        <v>1403</v>
      </c>
      <c r="E232" s="306">
        <v>2283</v>
      </c>
      <c r="F232" s="306">
        <v>252</v>
      </c>
      <c r="G232" s="306">
        <v>6692</v>
      </c>
      <c r="H232" s="306">
        <v>9734</v>
      </c>
      <c r="I232" s="306">
        <v>7830</v>
      </c>
      <c r="J232" s="306">
        <v>1125</v>
      </c>
      <c r="K232" s="306">
        <v>5200</v>
      </c>
      <c r="L232" s="306">
        <v>18169</v>
      </c>
      <c r="M232" s="306">
        <v>3399</v>
      </c>
      <c r="N232" s="306">
        <v>7047</v>
      </c>
      <c r="O232" s="305">
        <f t="shared" si="431"/>
        <v>28661</v>
      </c>
      <c r="P232" s="306">
        <v>7332</v>
      </c>
      <c r="Q232" s="306">
        <v>6398</v>
      </c>
      <c r="R232" s="306">
        <v>2132</v>
      </c>
      <c r="S232" s="306">
        <v>1054</v>
      </c>
      <c r="T232" s="306">
        <v>1936</v>
      </c>
      <c r="U232" s="306">
        <v>3446</v>
      </c>
      <c r="V232" s="306">
        <v>4763</v>
      </c>
      <c r="W232" s="306">
        <v>1600</v>
      </c>
      <c r="X232" s="305">
        <f t="shared" si="432"/>
        <v>10711</v>
      </c>
      <c r="Y232" s="306">
        <v>1183</v>
      </c>
      <c r="Z232" s="306">
        <v>2012</v>
      </c>
      <c r="AA232" s="306">
        <v>6193</v>
      </c>
      <c r="AB232" s="306">
        <v>1323</v>
      </c>
      <c r="AC232" s="305">
        <f t="shared" si="433"/>
        <v>29144</v>
      </c>
      <c r="AD232" s="306">
        <v>1949</v>
      </c>
      <c r="AE232" s="306">
        <v>6539</v>
      </c>
      <c r="AF232" s="306">
        <v>1282</v>
      </c>
      <c r="AG232" s="306">
        <v>4309</v>
      </c>
      <c r="AH232" s="306">
        <v>2990</v>
      </c>
      <c r="AI232" s="306">
        <v>12075</v>
      </c>
      <c r="AJ232" s="305">
        <f t="shared" si="434"/>
        <v>9773</v>
      </c>
      <c r="AK232" s="306">
        <v>3474</v>
      </c>
      <c r="AL232" s="306">
        <v>6299</v>
      </c>
      <c r="AM232" s="305">
        <f t="shared" si="435"/>
        <v>54149</v>
      </c>
      <c r="AN232" s="306">
        <v>1356</v>
      </c>
      <c r="AO232" s="306">
        <v>3474</v>
      </c>
      <c r="AP232" s="306">
        <v>5063</v>
      </c>
      <c r="AQ232" s="306">
        <v>704</v>
      </c>
      <c r="AR232" s="306">
        <v>8040</v>
      </c>
      <c r="AS232" s="306">
        <v>574</v>
      </c>
      <c r="AT232" s="306">
        <v>10335</v>
      </c>
      <c r="AU232" s="306">
        <v>13844</v>
      </c>
      <c r="AV232" s="306">
        <v>8949</v>
      </c>
      <c r="AW232" s="306">
        <v>1810</v>
      </c>
      <c r="AX232" s="305">
        <f t="shared" si="436"/>
        <v>60987</v>
      </c>
      <c r="AY232" s="306">
        <v>4429</v>
      </c>
      <c r="AZ232" s="306">
        <v>33951</v>
      </c>
      <c r="BA232" s="306">
        <v>11354</v>
      </c>
      <c r="BB232" s="306">
        <v>7363</v>
      </c>
      <c r="BC232" s="306">
        <v>3890</v>
      </c>
      <c r="BD232" s="305">
        <f t="shared" si="437"/>
        <v>253519</v>
      </c>
      <c r="BE232" s="306">
        <v>36021</v>
      </c>
      <c r="BF232" s="306">
        <v>15103</v>
      </c>
      <c r="BG232" s="306">
        <v>32194</v>
      </c>
      <c r="BH232" s="306">
        <v>19190</v>
      </c>
      <c r="BI232" s="306">
        <v>43996</v>
      </c>
      <c r="BJ232" s="306">
        <v>52210</v>
      </c>
      <c r="BK232" s="306">
        <v>23634</v>
      </c>
      <c r="BL232" s="306">
        <v>31171</v>
      </c>
      <c r="BM232" s="305">
        <f t="shared" si="438"/>
        <v>17871</v>
      </c>
      <c r="BN232" s="306">
        <v>2318</v>
      </c>
      <c r="BO232" s="306">
        <v>3897</v>
      </c>
      <c r="BP232" s="306">
        <v>760</v>
      </c>
      <c r="BQ232" s="306">
        <v>1310</v>
      </c>
      <c r="BR232" s="306">
        <v>9586</v>
      </c>
      <c r="BS232" s="305">
        <f t="shared" si="439"/>
        <v>48001</v>
      </c>
      <c r="BT232" s="307">
        <v>1582</v>
      </c>
      <c r="BU232" s="306">
        <v>2211</v>
      </c>
      <c r="BV232" s="306">
        <v>1991</v>
      </c>
      <c r="BW232" s="306">
        <v>207</v>
      </c>
      <c r="BX232" s="306">
        <v>2465</v>
      </c>
      <c r="BY232" s="306">
        <v>19129</v>
      </c>
      <c r="BZ232" s="306">
        <v>1921</v>
      </c>
      <c r="CA232" s="306">
        <v>7807</v>
      </c>
      <c r="CB232" s="306">
        <v>5279</v>
      </c>
      <c r="CC232" s="306">
        <v>1126</v>
      </c>
      <c r="CD232" s="306">
        <v>2056</v>
      </c>
      <c r="CE232" s="306">
        <v>2227</v>
      </c>
      <c r="CF232" s="305">
        <f t="shared" si="440"/>
        <v>103280</v>
      </c>
      <c r="CG232" s="306">
        <v>1407</v>
      </c>
      <c r="CH232" s="306">
        <v>4875</v>
      </c>
      <c r="CI232" s="306">
        <v>1732</v>
      </c>
      <c r="CJ232" s="306">
        <v>19681</v>
      </c>
      <c r="CK232" s="306">
        <v>19434</v>
      </c>
      <c r="CL232" s="306">
        <v>1392</v>
      </c>
      <c r="CM232" s="306">
        <v>35319</v>
      </c>
      <c r="CN232" s="306">
        <v>947</v>
      </c>
      <c r="CO232" s="306">
        <v>406</v>
      </c>
      <c r="CP232" s="306">
        <v>1517</v>
      </c>
      <c r="CQ232" s="306">
        <v>7590</v>
      </c>
      <c r="CR232" s="306">
        <v>3524</v>
      </c>
      <c r="CS232" s="306">
        <v>5456</v>
      </c>
      <c r="CT232" s="305">
        <f t="shared" si="441"/>
        <v>17080</v>
      </c>
      <c r="CU232" s="306">
        <v>6138</v>
      </c>
      <c r="CV232" s="306">
        <v>5030</v>
      </c>
      <c r="CW232" s="306">
        <v>1202</v>
      </c>
      <c r="CX232" s="306">
        <v>3544</v>
      </c>
      <c r="CY232" s="306">
        <v>1166</v>
      </c>
      <c r="CZ232" s="305">
        <f t="shared" si="442"/>
        <v>80130</v>
      </c>
      <c r="DA232" s="306">
        <v>1527</v>
      </c>
      <c r="DB232" s="306">
        <v>604</v>
      </c>
      <c r="DC232" s="306">
        <v>14669</v>
      </c>
      <c r="DD232" s="306">
        <v>26085</v>
      </c>
      <c r="DE232" s="306">
        <v>13656</v>
      </c>
      <c r="DF232" s="306">
        <v>23589</v>
      </c>
      <c r="DG232" s="305">
        <f t="shared" si="443"/>
        <v>785306</v>
      </c>
      <c r="DH232" s="308" t="s">
        <v>607</v>
      </c>
      <c r="DI232" s="344" t="s">
        <v>607</v>
      </c>
      <c r="DJ232" s="345" t="s">
        <v>607</v>
      </c>
      <c r="DK232" s="345" t="s">
        <v>607</v>
      </c>
      <c r="DL232" s="308" t="s">
        <v>607</v>
      </c>
      <c r="DM232" s="345" t="s">
        <v>607</v>
      </c>
      <c r="DN232" s="309" t="s">
        <v>607</v>
      </c>
      <c r="DO232" s="308" t="s">
        <v>607</v>
      </c>
      <c r="DP232" s="25"/>
      <c r="DQ232" s="25"/>
      <c r="DR232" s="25"/>
      <c r="DS232" s="25"/>
      <c r="DT232" s="25"/>
      <c r="DU232" s="25"/>
      <c r="DV232" s="25"/>
      <c r="DW232" s="25"/>
      <c r="DX232" s="25"/>
      <c r="DY232" s="25"/>
      <c r="DZ232" s="25"/>
      <c r="EA232" s="25"/>
      <c r="EB232" s="25"/>
      <c r="EC232" s="25"/>
    </row>
    <row r="233" spans="1:133" s="4" customFormat="1" ht="16.5" customHeight="1" x14ac:dyDescent="0.15">
      <c r="A233" s="65" t="s">
        <v>92</v>
      </c>
      <c r="B233" s="305">
        <f t="shared" si="430"/>
        <v>42309</v>
      </c>
      <c r="C233" s="306">
        <v>1986</v>
      </c>
      <c r="D233" s="306">
        <v>384</v>
      </c>
      <c r="E233" s="306">
        <v>642</v>
      </c>
      <c r="F233" s="306">
        <v>75</v>
      </c>
      <c r="G233" s="306">
        <v>2528</v>
      </c>
      <c r="H233" s="306">
        <v>7560</v>
      </c>
      <c r="I233" s="306">
        <v>2946</v>
      </c>
      <c r="J233" s="306">
        <v>116</v>
      </c>
      <c r="K233" s="306">
        <v>1187</v>
      </c>
      <c r="L233" s="306">
        <v>20443</v>
      </c>
      <c r="M233" s="306">
        <v>1040</v>
      </c>
      <c r="N233" s="306">
        <v>3402</v>
      </c>
      <c r="O233" s="305">
        <f t="shared" si="431"/>
        <v>5773</v>
      </c>
      <c r="P233" s="306">
        <v>821</v>
      </c>
      <c r="Q233" s="306">
        <v>1046</v>
      </c>
      <c r="R233" s="306">
        <v>271</v>
      </c>
      <c r="S233" s="306">
        <v>230</v>
      </c>
      <c r="T233" s="306">
        <v>157</v>
      </c>
      <c r="U233" s="306">
        <v>1975</v>
      </c>
      <c r="V233" s="306">
        <v>904</v>
      </c>
      <c r="W233" s="306">
        <v>369</v>
      </c>
      <c r="X233" s="305">
        <f t="shared" si="432"/>
        <v>2994</v>
      </c>
      <c r="Y233" s="306">
        <v>434</v>
      </c>
      <c r="Z233" s="306">
        <v>754</v>
      </c>
      <c r="AA233" s="306">
        <v>1336</v>
      </c>
      <c r="AB233" s="306">
        <v>470</v>
      </c>
      <c r="AC233" s="305">
        <f t="shared" si="433"/>
        <v>5012</v>
      </c>
      <c r="AD233" s="306">
        <v>454</v>
      </c>
      <c r="AE233" s="306">
        <v>1157</v>
      </c>
      <c r="AF233" s="306">
        <v>165</v>
      </c>
      <c r="AG233" s="306">
        <v>1003</v>
      </c>
      <c r="AH233" s="306">
        <v>527</v>
      </c>
      <c r="AI233" s="306">
        <v>1706</v>
      </c>
      <c r="AJ233" s="305">
        <f t="shared" si="434"/>
        <v>2078</v>
      </c>
      <c r="AK233" s="306">
        <v>1348</v>
      </c>
      <c r="AL233" s="306">
        <v>730</v>
      </c>
      <c r="AM233" s="305">
        <f t="shared" si="435"/>
        <v>9798</v>
      </c>
      <c r="AN233" s="306">
        <v>177</v>
      </c>
      <c r="AO233" s="306">
        <v>634</v>
      </c>
      <c r="AP233" s="306">
        <v>882</v>
      </c>
      <c r="AQ233" s="306">
        <v>194</v>
      </c>
      <c r="AR233" s="306">
        <v>1211</v>
      </c>
      <c r="AS233" s="306">
        <v>79</v>
      </c>
      <c r="AT233" s="306">
        <v>1365</v>
      </c>
      <c r="AU233" s="306">
        <v>2877</v>
      </c>
      <c r="AV233" s="306">
        <v>1932</v>
      </c>
      <c r="AW233" s="306">
        <v>447</v>
      </c>
      <c r="AX233" s="305">
        <f t="shared" si="436"/>
        <v>9302</v>
      </c>
      <c r="AY233" s="306">
        <v>664</v>
      </c>
      <c r="AZ233" s="306">
        <v>4957</v>
      </c>
      <c r="BA233" s="306">
        <v>2009</v>
      </c>
      <c r="BB233" s="306">
        <v>913</v>
      </c>
      <c r="BC233" s="306">
        <v>759</v>
      </c>
      <c r="BD233" s="305">
        <f t="shared" si="437"/>
        <v>127827</v>
      </c>
      <c r="BE233" s="306">
        <v>27559</v>
      </c>
      <c r="BF233" s="306">
        <v>6768</v>
      </c>
      <c r="BG233" s="306">
        <v>6880</v>
      </c>
      <c r="BH233" s="306">
        <v>11229</v>
      </c>
      <c r="BI233" s="306">
        <v>17758</v>
      </c>
      <c r="BJ233" s="306">
        <v>27741</v>
      </c>
      <c r="BK233" s="306">
        <v>18517</v>
      </c>
      <c r="BL233" s="306">
        <v>11375</v>
      </c>
      <c r="BM233" s="305">
        <f t="shared" si="438"/>
        <v>5360</v>
      </c>
      <c r="BN233" s="306">
        <v>933</v>
      </c>
      <c r="BO233" s="306">
        <v>743</v>
      </c>
      <c r="BP233" s="306">
        <v>279</v>
      </c>
      <c r="BQ233" s="306">
        <v>352</v>
      </c>
      <c r="BR233" s="306">
        <v>3053</v>
      </c>
      <c r="BS233" s="305">
        <f t="shared" si="439"/>
        <v>6453</v>
      </c>
      <c r="BT233" s="307">
        <v>523</v>
      </c>
      <c r="BU233" s="306">
        <v>474</v>
      </c>
      <c r="BV233" s="306">
        <v>234</v>
      </c>
      <c r="BW233" s="306">
        <v>44</v>
      </c>
      <c r="BX233" s="306">
        <v>195</v>
      </c>
      <c r="BY233" s="306">
        <v>3043</v>
      </c>
      <c r="BZ233" s="306">
        <v>212</v>
      </c>
      <c r="CA233" s="306">
        <v>305</v>
      </c>
      <c r="CB233" s="306">
        <v>413</v>
      </c>
      <c r="CC233" s="306">
        <v>259</v>
      </c>
      <c r="CD233" s="306">
        <v>403</v>
      </c>
      <c r="CE233" s="306">
        <v>348</v>
      </c>
      <c r="CF233" s="305">
        <f t="shared" si="440"/>
        <v>12206</v>
      </c>
      <c r="CG233" s="306">
        <v>125</v>
      </c>
      <c r="CH233" s="306">
        <v>482</v>
      </c>
      <c r="CI233" s="306">
        <v>225</v>
      </c>
      <c r="CJ233" s="306">
        <v>1578</v>
      </c>
      <c r="CK233" s="306">
        <v>5469</v>
      </c>
      <c r="CL233" s="306">
        <v>158</v>
      </c>
      <c r="CM233" s="306">
        <v>2442</v>
      </c>
      <c r="CN233" s="306">
        <v>95</v>
      </c>
      <c r="CO233" s="306">
        <v>33</v>
      </c>
      <c r="CP233" s="306">
        <v>248</v>
      </c>
      <c r="CQ233" s="306">
        <v>576</v>
      </c>
      <c r="CR233" s="306">
        <v>405</v>
      </c>
      <c r="CS233" s="306">
        <v>370</v>
      </c>
      <c r="CT233" s="305">
        <f t="shared" si="441"/>
        <v>6551</v>
      </c>
      <c r="CU233" s="306">
        <v>3369</v>
      </c>
      <c r="CV233" s="306">
        <v>1483</v>
      </c>
      <c r="CW233" s="306">
        <v>335</v>
      </c>
      <c r="CX233" s="306">
        <v>1009</v>
      </c>
      <c r="CY233" s="306">
        <v>355</v>
      </c>
      <c r="CZ233" s="305">
        <f t="shared" si="442"/>
        <v>56125</v>
      </c>
      <c r="DA233" s="306">
        <v>369</v>
      </c>
      <c r="DB233" s="306">
        <v>393</v>
      </c>
      <c r="DC233" s="306">
        <v>23053</v>
      </c>
      <c r="DD233" s="306">
        <v>18245</v>
      </c>
      <c r="DE233" s="306">
        <v>11691</v>
      </c>
      <c r="DF233" s="306">
        <v>2374</v>
      </c>
      <c r="DG233" s="305">
        <f t="shared" si="443"/>
        <v>291788</v>
      </c>
      <c r="DH233" s="308" t="s">
        <v>607</v>
      </c>
      <c r="DI233" s="344" t="s">
        <v>607</v>
      </c>
      <c r="DJ233" s="345" t="s">
        <v>607</v>
      </c>
      <c r="DK233" s="345" t="s">
        <v>607</v>
      </c>
      <c r="DL233" s="308" t="s">
        <v>607</v>
      </c>
      <c r="DM233" s="345" t="s">
        <v>607</v>
      </c>
      <c r="DN233" s="309" t="s">
        <v>607</v>
      </c>
      <c r="DO233" s="308" t="s">
        <v>607</v>
      </c>
      <c r="DP233" s="25"/>
      <c r="DQ233" s="25"/>
      <c r="DR233" s="25"/>
      <c r="DS233" s="25"/>
      <c r="DT233" s="25"/>
      <c r="DU233" s="25"/>
      <c r="DV233" s="25"/>
      <c r="DW233" s="25"/>
      <c r="DX233" s="25"/>
      <c r="DY233" s="25"/>
      <c r="DZ233" s="25"/>
      <c r="EA233" s="25"/>
      <c r="EB233" s="25"/>
      <c r="EC233" s="25"/>
    </row>
    <row r="234" spans="1:133" s="4" customFormat="1" ht="16.5" customHeight="1" x14ac:dyDescent="0.15">
      <c r="A234" s="65" t="s">
        <v>93</v>
      </c>
      <c r="B234" s="305">
        <f t="shared" si="430"/>
        <v>78519</v>
      </c>
      <c r="C234" s="306">
        <v>5085</v>
      </c>
      <c r="D234" s="306">
        <v>2032</v>
      </c>
      <c r="E234" s="306">
        <v>1091</v>
      </c>
      <c r="F234" s="306">
        <v>478</v>
      </c>
      <c r="G234" s="306">
        <v>2884</v>
      </c>
      <c r="H234" s="306">
        <v>10844</v>
      </c>
      <c r="I234" s="306">
        <v>5800</v>
      </c>
      <c r="J234" s="306">
        <v>867</v>
      </c>
      <c r="K234" s="306">
        <v>5182</v>
      </c>
      <c r="L234" s="306">
        <v>33159</v>
      </c>
      <c r="M234" s="306">
        <v>2668</v>
      </c>
      <c r="N234" s="306">
        <v>8429</v>
      </c>
      <c r="O234" s="305">
        <f t="shared" si="431"/>
        <v>20616</v>
      </c>
      <c r="P234" s="306">
        <v>5772</v>
      </c>
      <c r="Q234" s="306">
        <v>4171</v>
      </c>
      <c r="R234" s="306">
        <v>1063</v>
      </c>
      <c r="S234" s="306">
        <v>1399</v>
      </c>
      <c r="T234" s="306">
        <v>699</v>
      </c>
      <c r="U234" s="306">
        <v>2793</v>
      </c>
      <c r="V234" s="306">
        <v>3498</v>
      </c>
      <c r="W234" s="306">
        <v>1221</v>
      </c>
      <c r="X234" s="305">
        <f t="shared" si="432"/>
        <v>25905</v>
      </c>
      <c r="Y234" s="306">
        <v>3367</v>
      </c>
      <c r="Z234" s="306">
        <v>5600</v>
      </c>
      <c r="AA234" s="306">
        <v>12366</v>
      </c>
      <c r="AB234" s="306">
        <v>4572</v>
      </c>
      <c r="AC234" s="305">
        <f t="shared" si="433"/>
        <v>36526</v>
      </c>
      <c r="AD234" s="306">
        <v>2111</v>
      </c>
      <c r="AE234" s="306">
        <v>6119</v>
      </c>
      <c r="AF234" s="306">
        <v>1587</v>
      </c>
      <c r="AG234" s="306">
        <v>8359</v>
      </c>
      <c r="AH234" s="306">
        <v>2975</v>
      </c>
      <c r="AI234" s="306">
        <v>15375</v>
      </c>
      <c r="AJ234" s="305">
        <f t="shared" si="434"/>
        <v>765</v>
      </c>
      <c r="AK234" s="306">
        <v>273</v>
      </c>
      <c r="AL234" s="306">
        <v>492</v>
      </c>
      <c r="AM234" s="305">
        <f t="shared" si="435"/>
        <v>47209</v>
      </c>
      <c r="AN234" s="306">
        <v>825</v>
      </c>
      <c r="AO234" s="306">
        <v>4486</v>
      </c>
      <c r="AP234" s="306">
        <v>6705</v>
      </c>
      <c r="AQ234" s="306">
        <v>735</v>
      </c>
      <c r="AR234" s="306">
        <v>6008</v>
      </c>
      <c r="AS234" s="306">
        <v>705</v>
      </c>
      <c r="AT234" s="306">
        <v>6437</v>
      </c>
      <c r="AU234" s="306">
        <v>13333</v>
      </c>
      <c r="AV234" s="306">
        <v>6538</v>
      </c>
      <c r="AW234" s="306">
        <v>1437</v>
      </c>
      <c r="AX234" s="305">
        <f t="shared" si="436"/>
        <v>50131</v>
      </c>
      <c r="AY234" s="306">
        <v>4001</v>
      </c>
      <c r="AZ234" s="306">
        <v>21872</v>
      </c>
      <c r="BA234" s="306">
        <v>15069</v>
      </c>
      <c r="BB234" s="306">
        <v>4318</v>
      </c>
      <c r="BC234" s="306">
        <v>4871</v>
      </c>
      <c r="BD234" s="305">
        <f t="shared" si="437"/>
        <v>534348</v>
      </c>
      <c r="BE234" s="306">
        <v>75840</v>
      </c>
      <c r="BF234" s="306">
        <v>50533</v>
      </c>
      <c r="BG234" s="306">
        <v>44224</v>
      </c>
      <c r="BH234" s="306">
        <v>62029</v>
      </c>
      <c r="BI234" s="306">
        <v>56052</v>
      </c>
      <c r="BJ234" s="306">
        <v>119742</v>
      </c>
      <c r="BK234" s="306">
        <v>67324</v>
      </c>
      <c r="BL234" s="306">
        <v>58604</v>
      </c>
      <c r="BM234" s="305">
        <f t="shared" si="438"/>
        <v>33988</v>
      </c>
      <c r="BN234" s="306">
        <v>5273</v>
      </c>
      <c r="BO234" s="306">
        <v>8107</v>
      </c>
      <c r="BP234" s="306">
        <v>1976</v>
      </c>
      <c r="BQ234" s="306">
        <v>1420</v>
      </c>
      <c r="BR234" s="306">
        <v>17212</v>
      </c>
      <c r="BS234" s="305">
        <f t="shared" si="439"/>
        <v>47688</v>
      </c>
      <c r="BT234" s="307">
        <v>2485</v>
      </c>
      <c r="BU234" s="306">
        <v>3244</v>
      </c>
      <c r="BV234" s="306">
        <v>1339</v>
      </c>
      <c r="BW234" s="306">
        <v>533</v>
      </c>
      <c r="BX234" s="306">
        <v>1858</v>
      </c>
      <c r="BY234" s="306">
        <v>18057</v>
      </c>
      <c r="BZ234" s="306">
        <v>1602</v>
      </c>
      <c r="CA234" s="306">
        <v>1837</v>
      </c>
      <c r="CB234" s="306">
        <v>3402</v>
      </c>
      <c r="CC234" s="306">
        <v>2818</v>
      </c>
      <c r="CD234" s="306">
        <v>5302</v>
      </c>
      <c r="CE234" s="306">
        <v>5211</v>
      </c>
      <c r="CF234" s="305">
        <f t="shared" si="440"/>
        <v>45009</v>
      </c>
      <c r="CG234" s="306">
        <v>758</v>
      </c>
      <c r="CH234" s="306">
        <v>1904</v>
      </c>
      <c r="CI234" s="306">
        <v>1365</v>
      </c>
      <c r="CJ234" s="306">
        <v>3724</v>
      </c>
      <c r="CK234" s="306">
        <v>19512</v>
      </c>
      <c r="CL234" s="306">
        <v>760</v>
      </c>
      <c r="CM234" s="306">
        <v>9390</v>
      </c>
      <c r="CN234" s="306">
        <v>810</v>
      </c>
      <c r="CO234" s="306">
        <v>328</v>
      </c>
      <c r="CP234" s="306">
        <v>1177</v>
      </c>
      <c r="CQ234" s="306">
        <v>1828</v>
      </c>
      <c r="CR234" s="306">
        <v>1902</v>
      </c>
      <c r="CS234" s="306">
        <v>1551</v>
      </c>
      <c r="CT234" s="305">
        <f t="shared" si="441"/>
        <v>38816</v>
      </c>
      <c r="CU234" s="306">
        <v>17641</v>
      </c>
      <c r="CV234" s="306">
        <v>8969</v>
      </c>
      <c r="CW234" s="306">
        <v>2448</v>
      </c>
      <c r="CX234" s="306">
        <v>6779</v>
      </c>
      <c r="CY234" s="306">
        <v>2979</v>
      </c>
      <c r="CZ234" s="305">
        <f t="shared" si="442"/>
        <v>53119</v>
      </c>
      <c r="DA234" s="306">
        <v>948</v>
      </c>
      <c r="DB234" s="306">
        <v>769</v>
      </c>
      <c r="DC234" s="306">
        <v>14426</v>
      </c>
      <c r="DD234" s="306">
        <v>29390</v>
      </c>
      <c r="DE234" s="306">
        <v>4674</v>
      </c>
      <c r="DF234" s="306">
        <v>2912</v>
      </c>
      <c r="DG234" s="305">
        <f t="shared" si="443"/>
        <v>1012639</v>
      </c>
      <c r="DH234" s="308" t="s">
        <v>607</v>
      </c>
      <c r="DI234" s="344" t="s">
        <v>607</v>
      </c>
      <c r="DJ234" s="345" t="s">
        <v>607</v>
      </c>
      <c r="DK234" s="345" t="s">
        <v>607</v>
      </c>
      <c r="DL234" s="308" t="s">
        <v>607</v>
      </c>
      <c r="DM234" s="345" t="s">
        <v>607</v>
      </c>
      <c r="DN234" s="309" t="s">
        <v>607</v>
      </c>
      <c r="DO234" s="308" t="s">
        <v>607</v>
      </c>
      <c r="DP234" s="25"/>
      <c r="DQ234" s="25"/>
      <c r="DR234" s="25"/>
      <c r="DS234" s="25"/>
      <c r="DT234" s="25"/>
      <c r="DU234" s="25"/>
      <c r="DV234" s="25"/>
      <c r="DW234" s="25"/>
      <c r="DX234" s="25"/>
      <c r="DY234" s="25"/>
      <c r="DZ234" s="25"/>
      <c r="EA234" s="25"/>
      <c r="EB234" s="25"/>
      <c r="EC234" s="25"/>
    </row>
    <row r="235" spans="1:133" s="4" customFormat="1" ht="16.5" customHeight="1" x14ac:dyDescent="0.15">
      <c r="A235" s="65" t="s">
        <v>94</v>
      </c>
      <c r="B235" s="305">
        <f t="shared" si="430"/>
        <v>44877</v>
      </c>
      <c r="C235" s="306">
        <v>5992</v>
      </c>
      <c r="D235" s="306">
        <v>713</v>
      </c>
      <c r="E235" s="306">
        <v>658</v>
      </c>
      <c r="F235" s="306">
        <v>24</v>
      </c>
      <c r="G235" s="306">
        <v>2460</v>
      </c>
      <c r="H235" s="306">
        <v>7939</v>
      </c>
      <c r="I235" s="306">
        <v>5427</v>
      </c>
      <c r="J235" s="306">
        <v>512</v>
      </c>
      <c r="K235" s="306">
        <v>2807</v>
      </c>
      <c r="L235" s="306">
        <v>9712</v>
      </c>
      <c r="M235" s="306">
        <v>2270</v>
      </c>
      <c r="N235" s="306">
        <v>6363</v>
      </c>
      <c r="O235" s="305">
        <f t="shared" si="431"/>
        <v>14116</v>
      </c>
      <c r="P235" s="306">
        <v>1206</v>
      </c>
      <c r="Q235" s="306">
        <v>4225</v>
      </c>
      <c r="R235" s="306">
        <v>2027</v>
      </c>
      <c r="S235" s="306">
        <v>481</v>
      </c>
      <c r="T235" s="306">
        <v>1013</v>
      </c>
      <c r="U235" s="306">
        <v>2289</v>
      </c>
      <c r="V235" s="306">
        <v>1374</v>
      </c>
      <c r="W235" s="306">
        <v>1501</v>
      </c>
      <c r="X235" s="305">
        <f t="shared" si="432"/>
        <v>6312</v>
      </c>
      <c r="Y235" s="306">
        <v>547</v>
      </c>
      <c r="Z235" s="306">
        <v>926</v>
      </c>
      <c r="AA235" s="306">
        <v>2509</v>
      </c>
      <c r="AB235" s="306">
        <v>2330</v>
      </c>
      <c r="AC235" s="305">
        <f t="shared" si="433"/>
        <v>10575</v>
      </c>
      <c r="AD235" s="306">
        <v>829</v>
      </c>
      <c r="AE235" s="306">
        <v>2078</v>
      </c>
      <c r="AF235" s="306">
        <v>183</v>
      </c>
      <c r="AG235" s="306">
        <v>661</v>
      </c>
      <c r="AH235" s="306">
        <v>2517</v>
      </c>
      <c r="AI235" s="306">
        <v>4307</v>
      </c>
      <c r="AJ235" s="305">
        <f t="shared" si="434"/>
        <v>29</v>
      </c>
      <c r="AK235" s="306">
        <v>13</v>
      </c>
      <c r="AL235" s="306">
        <v>16</v>
      </c>
      <c r="AM235" s="305">
        <f t="shared" si="435"/>
        <v>48678</v>
      </c>
      <c r="AN235" s="306">
        <v>819</v>
      </c>
      <c r="AO235" s="306">
        <v>817</v>
      </c>
      <c r="AP235" s="306">
        <v>1846</v>
      </c>
      <c r="AQ235" s="306">
        <v>453</v>
      </c>
      <c r="AR235" s="306">
        <v>3772</v>
      </c>
      <c r="AS235" s="306">
        <v>708</v>
      </c>
      <c r="AT235" s="306">
        <v>9540</v>
      </c>
      <c r="AU235" s="306">
        <v>17819</v>
      </c>
      <c r="AV235" s="306">
        <v>10796</v>
      </c>
      <c r="AW235" s="306">
        <v>2108</v>
      </c>
      <c r="AX235" s="305">
        <f t="shared" si="436"/>
        <v>10202</v>
      </c>
      <c r="AY235" s="306">
        <v>1520</v>
      </c>
      <c r="AZ235" s="306">
        <v>3090</v>
      </c>
      <c r="BA235" s="306">
        <v>4073</v>
      </c>
      <c r="BB235" s="306">
        <v>1043</v>
      </c>
      <c r="BC235" s="306">
        <v>476</v>
      </c>
      <c r="BD235" s="305">
        <f t="shared" si="437"/>
        <v>67981</v>
      </c>
      <c r="BE235" s="306">
        <v>4570</v>
      </c>
      <c r="BF235" s="306">
        <v>7669</v>
      </c>
      <c r="BG235" s="306">
        <v>4841</v>
      </c>
      <c r="BH235" s="306">
        <v>8522</v>
      </c>
      <c r="BI235" s="306">
        <v>3029</v>
      </c>
      <c r="BJ235" s="306">
        <v>17467</v>
      </c>
      <c r="BK235" s="306">
        <v>6262</v>
      </c>
      <c r="BL235" s="306">
        <v>15621</v>
      </c>
      <c r="BM235" s="305">
        <f t="shared" si="438"/>
        <v>7832</v>
      </c>
      <c r="BN235" s="306">
        <v>1173</v>
      </c>
      <c r="BO235" s="306">
        <v>2690</v>
      </c>
      <c r="BP235" s="306">
        <v>153</v>
      </c>
      <c r="BQ235" s="306">
        <v>1692</v>
      </c>
      <c r="BR235" s="306">
        <v>2124</v>
      </c>
      <c r="BS235" s="305">
        <f t="shared" si="439"/>
        <v>9032</v>
      </c>
      <c r="BT235" s="307">
        <v>208</v>
      </c>
      <c r="BU235" s="306">
        <v>581</v>
      </c>
      <c r="BV235" s="306">
        <v>1158</v>
      </c>
      <c r="BW235" s="306">
        <v>320</v>
      </c>
      <c r="BX235" s="306">
        <v>351</v>
      </c>
      <c r="BY235" s="306">
        <v>4361</v>
      </c>
      <c r="BZ235" s="306">
        <v>46</v>
      </c>
      <c r="CA235" s="306">
        <v>26</v>
      </c>
      <c r="CB235" s="306">
        <v>323</v>
      </c>
      <c r="CC235" s="306">
        <v>195</v>
      </c>
      <c r="CD235" s="306">
        <v>394</v>
      </c>
      <c r="CE235" s="306">
        <v>1069</v>
      </c>
      <c r="CF235" s="305">
        <f t="shared" si="440"/>
        <v>7998</v>
      </c>
      <c r="CG235" s="306">
        <v>52</v>
      </c>
      <c r="CH235" s="306">
        <v>685</v>
      </c>
      <c r="CI235" s="306">
        <v>476</v>
      </c>
      <c r="CJ235" s="306">
        <v>912</v>
      </c>
      <c r="CK235" s="306">
        <v>2065</v>
      </c>
      <c r="CL235" s="306">
        <v>28</v>
      </c>
      <c r="CM235" s="306">
        <v>2397</v>
      </c>
      <c r="CN235" s="306">
        <v>108</v>
      </c>
      <c r="CO235" s="306">
        <v>68</v>
      </c>
      <c r="CP235" s="306">
        <v>33</v>
      </c>
      <c r="CQ235" s="306">
        <v>579</v>
      </c>
      <c r="CR235" s="306">
        <v>366</v>
      </c>
      <c r="CS235" s="306">
        <v>229</v>
      </c>
      <c r="CT235" s="305">
        <f t="shared" si="441"/>
        <v>5804</v>
      </c>
      <c r="CU235" s="306">
        <v>3154</v>
      </c>
      <c r="CV235" s="306">
        <v>1538</v>
      </c>
      <c r="CW235" s="306">
        <v>105</v>
      </c>
      <c r="CX235" s="306">
        <v>807</v>
      </c>
      <c r="CY235" s="306">
        <v>200</v>
      </c>
      <c r="CZ235" s="305">
        <f t="shared" si="442"/>
        <v>11791</v>
      </c>
      <c r="DA235" s="306">
        <v>271</v>
      </c>
      <c r="DB235" s="306">
        <v>234</v>
      </c>
      <c r="DC235" s="306">
        <v>1241</v>
      </c>
      <c r="DD235" s="306">
        <v>6998</v>
      </c>
      <c r="DE235" s="306">
        <v>1628</v>
      </c>
      <c r="DF235" s="306">
        <v>1419</v>
      </c>
      <c r="DG235" s="305">
        <f t="shared" si="443"/>
        <v>245227</v>
      </c>
      <c r="DH235" s="308" t="s">
        <v>607</v>
      </c>
      <c r="DI235" s="344" t="s">
        <v>607</v>
      </c>
      <c r="DJ235" s="345" t="s">
        <v>607</v>
      </c>
      <c r="DK235" s="345" t="s">
        <v>607</v>
      </c>
      <c r="DL235" s="308" t="s">
        <v>607</v>
      </c>
      <c r="DM235" s="345" t="s">
        <v>607</v>
      </c>
      <c r="DN235" s="309" t="s">
        <v>607</v>
      </c>
      <c r="DO235" s="308" t="s">
        <v>607</v>
      </c>
      <c r="DP235" s="25"/>
      <c r="DQ235" s="25"/>
      <c r="DR235" s="25"/>
      <c r="DS235" s="25"/>
      <c r="DT235" s="25"/>
      <c r="DU235" s="25"/>
      <c r="DV235" s="25"/>
      <c r="DW235" s="25"/>
      <c r="DX235" s="25"/>
      <c r="DY235" s="25"/>
      <c r="DZ235" s="25"/>
      <c r="EA235" s="25"/>
      <c r="EB235" s="25"/>
      <c r="EC235" s="25"/>
    </row>
    <row r="236" spans="1:133" s="4" customFormat="1" ht="16.5" customHeight="1" x14ac:dyDescent="0.15">
      <c r="A236" s="65" t="s">
        <v>95</v>
      </c>
      <c r="B236" s="305">
        <f t="shared" si="430"/>
        <v>93675</v>
      </c>
      <c r="C236" s="306">
        <v>9014</v>
      </c>
      <c r="D236" s="306">
        <v>2137</v>
      </c>
      <c r="E236" s="306">
        <v>2155</v>
      </c>
      <c r="F236" s="306">
        <v>634</v>
      </c>
      <c r="G236" s="306">
        <v>4650</v>
      </c>
      <c r="H236" s="306">
        <v>14100</v>
      </c>
      <c r="I236" s="306">
        <v>5117</v>
      </c>
      <c r="J236" s="306">
        <v>1015</v>
      </c>
      <c r="K236" s="306">
        <v>5141</v>
      </c>
      <c r="L236" s="306">
        <v>35513</v>
      </c>
      <c r="M236" s="306">
        <v>3200</v>
      </c>
      <c r="N236" s="306">
        <v>10999</v>
      </c>
      <c r="O236" s="305">
        <f t="shared" si="431"/>
        <v>20498</v>
      </c>
      <c r="P236" s="306">
        <v>4998</v>
      </c>
      <c r="Q236" s="306">
        <v>4693</v>
      </c>
      <c r="R236" s="306">
        <v>1244</v>
      </c>
      <c r="S236" s="306">
        <v>1615</v>
      </c>
      <c r="T236" s="306">
        <v>981</v>
      </c>
      <c r="U236" s="306">
        <v>3197</v>
      </c>
      <c r="V236" s="306">
        <v>2181</v>
      </c>
      <c r="W236" s="306">
        <v>1589</v>
      </c>
      <c r="X236" s="305">
        <f t="shared" si="432"/>
        <v>24578</v>
      </c>
      <c r="Y236" s="306">
        <v>2865</v>
      </c>
      <c r="Z236" s="306">
        <v>5763</v>
      </c>
      <c r="AA236" s="306">
        <v>11685</v>
      </c>
      <c r="AB236" s="306">
        <v>4265</v>
      </c>
      <c r="AC236" s="305">
        <f t="shared" si="433"/>
        <v>23755</v>
      </c>
      <c r="AD236" s="306">
        <v>2339</v>
      </c>
      <c r="AE236" s="306">
        <v>3340</v>
      </c>
      <c r="AF236" s="306">
        <v>1501</v>
      </c>
      <c r="AG236" s="306">
        <v>5970</v>
      </c>
      <c r="AH236" s="306">
        <v>2535</v>
      </c>
      <c r="AI236" s="306">
        <v>8070</v>
      </c>
      <c r="AJ236" s="305">
        <f t="shared" si="434"/>
        <v>1392</v>
      </c>
      <c r="AK236" s="306">
        <v>470</v>
      </c>
      <c r="AL236" s="306">
        <v>922</v>
      </c>
      <c r="AM236" s="305">
        <f t="shared" si="435"/>
        <v>55485</v>
      </c>
      <c r="AN236" s="306">
        <v>919</v>
      </c>
      <c r="AO236" s="306">
        <v>4729</v>
      </c>
      <c r="AP236" s="306">
        <v>4881</v>
      </c>
      <c r="AQ236" s="306">
        <v>769</v>
      </c>
      <c r="AR236" s="306">
        <v>7364</v>
      </c>
      <c r="AS236" s="306">
        <v>655</v>
      </c>
      <c r="AT236" s="306">
        <v>8016</v>
      </c>
      <c r="AU236" s="306">
        <v>18991</v>
      </c>
      <c r="AV236" s="306">
        <v>7845</v>
      </c>
      <c r="AW236" s="306">
        <v>1316</v>
      </c>
      <c r="AX236" s="305">
        <f t="shared" si="436"/>
        <v>39447</v>
      </c>
      <c r="AY236" s="306">
        <v>2275</v>
      </c>
      <c r="AZ236" s="306">
        <v>18349</v>
      </c>
      <c r="BA236" s="306">
        <v>8277</v>
      </c>
      <c r="BB236" s="306">
        <v>7460</v>
      </c>
      <c r="BC236" s="306">
        <v>3086</v>
      </c>
      <c r="BD236" s="305">
        <f t="shared" si="437"/>
        <v>498231</v>
      </c>
      <c r="BE236" s="306">
        <v>125736</v>
      </c>
      <c r="BF236" s="306">
        <v>35529</v>
      </c>
      <c r="BG236" s="306">
        <v>29807</v>
      </c>
      <c r="BH236" s="306">
        <v>29593</v>
      </c>
      <c r="BI236" s="306">
        <v>64097</v>
      </c>
      <c r="BJ236" s="306">
        <v>103470</v>
      </c>
      <c r="BK236" s="306">
        <v>63170</v>
      </c>
      <c r="BL236" s="306">
        <v>46829</v>
      </c>
      <c r="BM236" s="305">
        <f t="shared" si="438"/>
        <v>21660</v>
      </c>
      <c r="BN236" s="306">
        <v>5211</v>
      </c>
      <c r="BO236" s="306">
        <v>3539</v>
      </c>
      <c r="BP236" s="306">
        <v>2331</v>
      </c>
      <c r="BQ236" s="306">
        <v>1646</v>
      </c>
      <c r="BR236" s="306">
        <v>8933</v>
      </c>
      <c r="BS236" s="305">
        <f t="shared" si="439"/>
        <v>47916</v>
      </c>
      <c r="BT236" s="307">
        <v>2199</v>
      </c>
      <c r="BU236" s="306">
        <v>3605</v>
      </c>
      <c r="BV236" s="306">
        <v>1269</v>
      </c>
      <c r="BW236" s="306">
        <v>603</v>
      </c>
      <c r="BX236" s="306">
        <v>2661</v>
      </c>
      <c r="BY236" s="306">
        <v>16709</v>
      </c>
      <c r="BZ236" s="306">
        <v>2238</v>
      </c>
      <c r="CA236" s="306">
        <v>1869</v>
      </c>
      <c r="CB236" s="306">
        <v>6949</v>
      </c>
      <c r="CC236" s="306">
        <v>2209</v>
      </c>
      <c r="CD236" s="306">
        <v>3949</v>
      </c>
      <c r="CE236" s="306">
        <v>3656</v>
      </c>
      <c r="CF236" s="305">
        <f t="shared" si="440"/>
        <v>62093</v>
      </c>
      <c r="CG236" s="306">
        <v>1349</v>
      </c>
      <c r="CH236" s="306">
        <v>3418</v>
      </c>
      <c r="CI236" s="306">
        <v>2087</v>
      </c>
      <c r="CJ236" s="306">
        <v>5955</v>
      </c>
      <c r="CK236" s="306">
        <v>22647</v>
      </c>
      <c r="CL236" s="306">
        <v>1276</v>
      </c>
      <c r="CM236" s="306">
        <v>13069</v>
      </c>
      <c r="CN236" s="306">
        <v>1083</v>
      </c>
      <c r="CO236" s="306">
        <v>349</v>
      </c>
      <c r="CP236" s="306">
        <v>1641</v>
      </c>
      <c r="CQ236" s="306">
        <v>4076</v>
      </c>
      <c r="CR236" s="306">
        <v>2910</v>
      </c>
      <c r="CS236" s="306">
        <v>2233</v>
      </c>
      <c r="CT236" s="305">
        <f t="shared" si="441"/>
        <v>26743</v>
      </c>
      <c r="CU236" s="306">
        <v>12806</v>
      </c>
      <c r="CV236" s="306">
        <v>6087</v>
      </c>
      <c r="CW236" s="306">
        <v>1296</v>
      </c>
      <c r="CX236" s="306">
        <v>3346</v>
      </c>
      <c r="CY236" s="306">
        <v>3208</v>
      </c>
      <c r="CZ236" s="305">
        <f t="shared" si="442"/>
        <v>56871</v>
      </c>
      <c r="DA236" s="306">
        <v>1568</v>
      </c>
      <c r="DB236" s="306">
        <v>997</v>
      </c>
      <c r="DC236" s="306">
        <v>18314</v>
      </c>
      <c r="DD236" s="306">
        <v>25249</v>
      </c>
      <c r="DE236" s="306">
        <v>6242</v>
      </c>
      <c r="DF236" s="306">
        <v>4501</v>
      </c>
      <c r="DG236" s="305">
        <f t="shared" si="443"/>
        <v>972344</v>
      </c>
      <c r="DH236" s="308" t="s">
        <v>607</v>
      </c>
      <c r="DI236" s="344" t="s">
        <v>607</v>
      </c>
      <c r="DJ236" s="345" t="s">
        <v>607</v>
      </c>
      <c r="DK236" s="345" t="s">
        <v>607</v>
      </c>
      <c r="DL236" s="308" t="s">
        <v>607</v>
      </c>
      <c r="DM236" s="345" t="s">
        <v>607</v>
      </c>
      <c r="DN236" s="309" t="s">
        <v>607</v>
      </c>
      <c r="DO236" s="308" t="s">
        <v>607</v>
      </c>
      <c r="DP236" s="25"/>
      <c r="DQ236" s="25"/>
      <c r="DR236" s="25"/>
      <c r="DS236" s="25"/>
      <c r="DT236" s="25"/>
      <c r="DU236" s="25"/>
      <c r="DV236" s="25"/>
      <c r="DW236" s="25"/>
      <c r="DX236" s="25"/>
      <c r="DY236" s="25"/>
      <c r="DZ236" s="25"/>
      <c r="EA236" s="25"/>
      <c r="EB236" s="25"/>
      <c r="EC236" s="25"/>
    </row>
    <row r="237" spans="1:133" s="109" customFormat="1" ht="16.5" customHeight="1" x14ac:dyDescent="0.15">
      <c r="A237" s="68" t="s">
        <v>96</v>
      </c>
      <c r="B237" s="268">
        <v>51.831362920735998</v>
      </c>
      <c r="C237" s="373">
        <v>51.208292322350879</v>
      </c>
      <c r="D237" s="269">
        <v>49.573989422420546</v>
      </c>
      <c r="E237" s="269">
        <v>52.370051301149978</v>
      </c>
      <c r="F237" s="269">
        <v>49.37713410854127</v>
      </c>
      <c r="G237" s="269">
        <v>51.717222255527226</v>
      </c>
      <c r="H237" s="269">
        <v>51.585590003900393</v>
      </c>
      <c r="I237" s="269">
        <v>50.889278495914979</v>
      </c>
      <c r="J237" s="269">
        <v>51.354120150255092</v>
      </c>
      <c r="K237" s="269">
        <v>50.797698059061112</v>
      </c>
      <c r="L237" s="269">
        <v>52.31208372110455</v>
      </c>
      <c r="M237" s="269">
        <v>51.925043206834729</v>
      </c>
      <c r="N237" s="269">
        <v>52.965798801428157</v>
      </c>
      <c r="O237" s="268">
        <v>51.285086375008646</v>
      </c>
      <c r="P237" s="269">
        <v>50.866223004059506</v>
      </c>
      <c r="Q237" s="269">
        <v>52.439489085981741</v>
      </c>
      <c r="R237" s="269">
        <v>51.391723964182965</v>
      </c>
      <c r="S237" s="269">
        <v>49.972275193251129</v>
      </c>
      <c r="T237" s="269">
        <v>50.712986011738749</v>
      </c>
      <c r="U237" s="269">
        <v>51.056599050268161</v>
      </c>
      <c r="V237" s="269">
        <v>50.347356959024403</v>
      </c>
      <c r="W237" s="269">
        <v>52.275262793991061</v>
      </c>
      <c r="X237" s="268">
        <v>50.297321559468358</v>
      </c>
      <c r="Y237" s="269">
        <v>49.607382096072286</v>
      </c>
      <c r="Z237" s="269">
        <v>50.980074465582128</v>
      </c>
      <c r="AA237" s="269">
        <v>50.200276323603987</v>
      </c>
      <c r="AB237" s="269">
        <v>50.301535274146225</v>
      </c>
      <c r="AC237" s="268">
        <v>50.84589131114177</v>
      </c>
      <c r="AD237" s="269">
        <v>50.695801946644501</v>
      </c>
      <c r="AE237" s="269">
        <v>50.780637450913233</v>
      </c>
      <c r="AF237" s="269">
        <v>51.204358476444547</v>
      </c>
      <c r="AG237" s="269">
        <v>51.415855765576268</v>
      </c>
      <c r="AH237" s="269">
        <v>49.846689505971909</v>
      </c>
      <c r="AI237" s="269">
        <v>50.840327859507163</v>
      </c>
      <c r="AJ237" s="268">
        <v>45.79241337972821</v>
      </c>
      <c r="AK237" s="269">
        <v>47.832542304256371</v>
      </c>
      <c r="AL237" s="269">
        <v>44.104452306209254</v>
      </c>
      <c r="AM237" s="268">
        <v>51.583221556953561</v>
      </c>
      <c r="AN237" s="269">
        <v>52.093248678835515</v>
      </c>
      <c r="AO237" s="269">
        <v>51.266151583511558</v>
      </c>
      <c r="AP237" s="269">
        <v>51.255707409476194</v>
      </c>
      <c r="AQ237" s="269">
        <v>48.884835390066215</v>
      </c>
      <c r="AR237" s="269">
        <v>50.119292613672627</v>
      </c>
      <c r="AS237" s="269">
        <v>50.49465029515099</v>
      </c>
      <c r="AT237" s="269">
        <v>51.566337776234349</v>
      </c>
      <c r="AU237" s="269">
        <v>52.596257325051475</v>
      </c>
      <c r="AV237" s="269">
        <v>51.830670003565402</v>
      </c>
      <c r="AW237" s="269">
        <v>50.649057859914038</v>
      </c>
      <c r="AX237" s="268">
        <v>48.886909318344365</v>
      </c>
      <c r="AY237" s="269">
        <v>49.090249929778793</v>
      </c>
      <c r="AZ237" s="269">
        <v>49.362925923720859</v>
      </c>
      <c r="BA237" s="269">
        <v>51.048586478592284</v>
      </c>
      <c r="BB237" s="269">
        <v>42.862416423633171</v>
      </c>
      <c r="BC237" s="269">
        <v>48.489044570898329</v>
      </c>
      <c r="BD237" s="268">
        <v>51.771287910794626</v>
      </c>
      <c r="BE237" s="269">
        <v>54.685937353777007</v>
      </c>
      <c r="BF237" s="269">
        <v>51.858162074590453</v>
      </c>
      <c r="BG237" s="269">
        <v>52.66151095210293</v>
      </c>
      <c r="BH237" s="269">
        <v>50.3622081400488</v>
      </c>
      <c r="BI237" s="269">
        <v>54.336427591556571</v>
      </c>
      <c r="BJ237" s="269">
        <v>48.477525501474673</v>
      </c>
      <c r="BK237" s="269">
        <v>51.610511529273595</v>
      </c>
      <c r="BL237" s="269">
        <v>50.758093617690257</v>
      </c>
      <c r="BM237" s="268">
        <v>49.445017554515026</v>
      </c>
      <c r="BN237" s="269">
        <v>49.850346102871818</v>
      </c>
      <c r="BO237" s="269">
        <v>50.778354350277219</v>
      </c>
      <c r="BP237" s="269">
        <v>50.138026872191034</v>
      </c>
      <c r="BQ237" s="269">
        <v>49.17359590579035</v>
      </c>
      <c r="BR237" s="269">
        <v>48.613180000911626</v>
      </c>
      <c r="BS237" s="268">
        <v>51.823710762297196</v>
      </c>
      <c r="BT237" s="270">
        <v>50.866327036612965</v>
      </c>
      <c r="BU237" s="269">
        <v>51.76133710668703</v>
      </c>
      <c r="BV237" s="269">
        <v>50.021995025864996</v>
      </c>
      <c r="BW237" s="269">
        <v>50.127671015685657</v>
      </c>
      <c r="BX237" s="269">
        <v>51.786910456393755</v>
      </c>
      <c r="BY237" s="269">
        <v>52.015316444324434</v>
      </c>
      <c r="BZ237" s="269">
        <v>52.26921256245646</v>
      </c>
      <c r="CA237" s="269">
        <v>51.964611530996642</v>
      </c>
      <c r="CB237" s="269">
        <v>54.235223244116646</v>
      </c>
      <c r="CC237" s="269">
        <v>48.807882369725732</v>
      </c>
      <c r="CD237" s="269">
        <v>50.222411884423956</v>
      </c>
      <c r="CE237" s="269">
        <v>51.390519459148244</v>
      </c>
      <c r="CF237" s="268">
        <v>51.809071453032772</v>
      </c>
      <c r="CG237" s="269">
        <v>52.408839189777289</v>
      </c>
      <c r="CH237" s="269">
        <v>51.306012349034226</v>
      </c>
      <c r="CI237" s="269">
        <v>48.350144342677282</v>
      </c>
      <c r="CJ237" s="269">
        <v>50.437943571324162</v>
      </c>
      <c r="CK237" s="269">
        <v>52.174907630857113</v>
      </c>
      <c r="CL237" s="269">
        <v>52.445865022472283</v>
      </c>
      <c r="CM237" s="269">
        <v>51.858866802745894</v>
      </c>
      <c r="CN237" s="269">
        <v>51.726770999454061</v>
      </c>
      <c r="CO237" s="269">
        <v>47.806295287608137</v>
      </c>
      <c r="CP237" s="269">
        <v>53.620770064392978</v>
      </c>
      <c r="CQ237" s="269">
        <v>53.239809302636786</v>
      </c>
      <c r="CR237" s="269">
        <v>53.391172578617685</v>
      </c>
      <c r="CS237" s="269">
        <v>50.232514710567997</v>
      </c>
      <c r="CT237" s="268">
        <v>50.189307933722894</v>
      </c>
      <c r="CU237" s="269">
        <v>49.576260447464634</v>
      </c>
      <c r="CV237" s="269">
        <v>50.714040555946383</v>
      </c>
      <c r="CW237" s="269">
        <v>48.558079265662634</v>
      </c>
      <c r="CX237" s="269">
        <v>51.191615893631351</v>
      </c>
      <c r="CY237" s="269">
        <v>51.335913281123844</v>
      </c>
      <c r="CZ237" s="268">
        <v>51.81978365521951</v>
      </c>
      <c r="DA237" s="269">
        <v>50.274995333470798</v>
      </c>
      <c r="DB237" s="269">
        <v>50.490951692549167</v>
      </c>
      <c r="DC237" s="269">
        <v>52.557883074407421</v>
      </c>
      <c r="DD237" s="269">
        <v>51.362286029978307</v>
      </c>
      <c r="DE237" s="269">
        <v>52.361825431592415</v>
      </c>
      <c r="DF237" s="269">
        <v>51.371301001436173</v>
      </c>
      <c r="DG237" s="271">
        <v>51.459693760073556</v>
      </c>
      <c r="DH237" s="271">
        <v>55.031178228388775</v>
      </c>
      <c r="DI237" s="270">
        <v>61.607627453840344</v>
      </c>
      <c r="DJ237" s="269">
        <v>61.467821248772417</v>
      </c>
      <c r="DK237" s="269">
        <v>52.725414552458474</v>
      </c>
      <c r="DL237" s="271" t="s">
        <v>607</v>
      </c>
      <c r="DM237" s="269">
        <v>62.72085050574433</v>
      </c>
      <c r="DN237" s="272" t="s">
        <v>607</v>
      </c>
      <c r="DO237" s="271">
        <v>51.527611061512872</v>
      </c>
      <c r="DP237" s="15"/>
      <c r="DQ237" s="15"/>
      <c r="DR237" s="15"/>
      <c r="DS237" s="15"/>
      <c r="DT237" s="15"/>
      <c r="DU237" s="15"/>
      <c r="DV237" s="15"/>
      <c r="DW237" s="15"/>
    </row>
    <row r="238" spans="1:133" s="18" customFormat="1" ht="16.5" customHeight="1" x14ac:dyDescent="0.2">
      <c r="A238" s="34"/>
      <c r="B238" s="109"/>
      <c r="C238" s="109"/>
    </row>
    <row r="239" spans="1:133" s="11" customFormat="1" ht="16.5" customHeight="1" x14ac:dyDescent="0.2">
      <c r="A239" s="39" t="s">
        <v>250</v>
      </c>
    </row>
    <row r="240" spans="1:133" s="11" customFormat="1" ht="16.5" customHeight="1" x14ac:dyDescent="0.2">
      <c r="A240" s="31" t="s">
        <v>661</v>
      </c>
      <c r="B240" s="1"/>
    </row>
    <row r="241" spans="1:133" s="9" customFormat="1" ht="16.5" customHeight="1" x14ac:dyDescent="0.2">
      <c r="A241" s="418" t="s">
        <v>716</v>
      </c>
    </row>
    <row r="242" spans="1:133" s="442" customFormat="1" ht="32.25" customHeight="1" x14ac:dyDescent="0.15">
      <c r="A242" s="437"/>
      <c r="B242" s="438" t="s">
        <v>489</v>
      </c>
      <c r="C242" s="439" t="s">
        <v>490</v>
      </c>
      <c r="D242" s="439" t="s">
        <v>491</v>
      </c>
      <c r="E242" s="439" t="s">
        <v>492</v>
      </c>
      <c r="F242" s="439" t="s">
        <v>493</v>
      </c>
      <c r="G242" s="439" t="s">
        <v>494</v>
      </c>
      <c r="H242" s="439" t="s">
        <v>495</v>
      </c>
      <c r="I242" s="439" t="s">
        <v>496</v>
      </c>
      <c r="J242" s="439" t="s">
        <v>497</v>
      </c>
      <c r="K242" s="439" t="s">
        <v>498</v>
      </c>
      <c r="L242" s="439" t="s">
        <v>499</v>
      </c>
      <c r="M242" s="439" t="s">
        <v>500</v>
      </c>
      <c r="N242" s="439" t="s">
        <v>501</v>
      </c>
      <c r="O242" s="438" t="s">
        <v>502</v>
      </c>
      <c r="P242" s="439" t="s">
        <v>503</v>
      </c>
      <c r="Q242" s="439" t="s">
        <v>504</v>
      </c>
      <c r="R242" s="439" t="s">
        <v>505</v>
      </c>
      <c r="S242" s="439" t="s">
        <v>506</v>
      </c>
      <c r="T242" s="439" t="s">
        <v>507</v>
      </c>
      <c r="U242" s="439" t="s">
        <v>508</v>
      </c>
      <c r="V242" s="439" t="s">
        <v>509</v>
      </c>
      <c r="W242" s="439" t="s">
        <v>510</v>
      </c>
      <c r="X242" s="438" t="s">
        <v>511</v>
      </c>
      <c r="Y242" s="439" t="s">
        <v>512</v>
      </c>
      <c r="Z242" s="439" t="s">
        <v>513</v>
      </c>
      <c r="AA242" s="439" t="s">
        <v>514</v>
      </c>
      <c r="AB242" s="439" t="s">
        <v>515</v>
      </c>
      <c r="AC242" s="438" t="s">
        <v>516</v>
      </c>
      <c r="AD242" s="439" t="s">
        <v>517</v>
      </c>
      <c r="AE242" s="439" t="s">
        <v>518</v>
      </c>
      <c r="AF242" s="439" t="s">
        <v>519</v>
      </c>
      <c r="AG242" s="439" t="s">
        <v>520</v>
      </c>
      <c r="AH242" s="439" t="s">
        <v>521</v>
      </c>
      <c r="AI242" s="439" t="s">
        <v>522</v>
      </c>
      <c r="AJ242" s="438" t="s">
        <v>523</v>
      </c>
      <c r="AK242" s="439" t="s">
        <v>524</v>
      </c>
      <c r="AL242" s="439" t="s">
        <v>525</v>
      </c>
      <c r="AM242" s="438" t="s">
        <v>526</v>
      </c>
      <c r="AN242" s="439" t="s">
        <v>527</v>
      </c>
      <c r="AO242" s="439" t="s">
        <v>528</v>
      </c>
      <c r="AP242" s="439" t="s">
        <v>529</v>
      </c>
      <c r="AQ242" s="439" t="s">
        <v>530</v>
      </c>
      <c r="AR242" s="439" t="s">
        <v>531</v>
      </c>
      <c r="AS242" s="439" t="s">
        <v>532</v>
      </c>
      <c r="AT242" s="439" t="s">
        <v>533</v>
      </c>
      <c r="AU242" s="439" t="s">
        <v>534</v>
      </c>
      <c r="AV242" s="439" t="s">
        <v>535</v>
      </c>
      <c r="AW242" s="439" t="s">
        <v>536</v>
      </c>
      <c r="AX242" s="438" t="s">
        <v>537</v>
      </c>
      <c r="AY242" s="439" t="s">
        <v>538</v>
      </c>
      <c r="AZ242" s="439" t="s">
        <v>539</v>
      </c>
      <c r="BA242" s="439" t="s">
        <v>540</v>
      </c>
      <c r="BB242" s="439" t="s">
        <v>541</v>
      </c>
      <c r="BC242" s="439" t="s">
        <v>542</v>
      </c>
      <c r="BD242" s="440" t="s">
        <v>543</v>
      </c>
      <c r="BE242" s="439" t="s">
        <v>544</v>
      </c>
      <c r="BF242" s="439" t="s">
        <v>545</v>
      </c>
      <c r="BG242" s="439" t="s">
        <v>546</v>
      </c>
      <c r="BH242" s="439" t="s">
        <v>547</v>
      </c>
      <c r="BI242" s="439" t="s">
        <v>548</v>
      </c>
      <c r="BJ242" s="439" t="s">
        <v>549</v>
      </c>
      <c r="BK242" s="439" t="s">
        <v>550</v>
      </c>
      <c r="BL242" s="439" t="s">
        <v>551</v>
      </c>
      <c r="BM242" s="438" t="s">
        <v>552</v>
      </c>
      <c r="BN242" s="439" t="s">
        <v>553</v>
      </c>
      <c r="BO242" s="439" t="s">
        <v>554</v>
      </c>
      <c r="BP242" s="439" t="s">
        <v>555</v>
      </c>
      <c r="BQ242" s="439" t="s">
        <v>556</v>
      </c>
      <c r="BR242" s="439" t="s">
        <v>557</v>
      </c>
      <c r="BS242" s="438" t="s">
        <v>558</v>
      </c>
      <c r="BT242" s="439" t="s">
        <v>559</v>
      </c>
      <c r="BU242" s="439" t="s">
        <v>560</v>
      </c>
      <c r="BV242" s="439" t="s">
        <v>561</v>
      </c>
      <c r="BW242" s="439" t="s">
        <v>562</v>
      </c>
      <c r="BX242" s="439" t="s">
        <v>563</v>
      </c>
      <c r="BY242" s="439" t="s">
        <v>564</v>
      </c>
      <c r="BZ242" s="439" t="s">
        <v>565</v>
      </c>
      <c r="CA242" s="439" t="s">
        <v>566</v>
      </c>
      <c r="CB242" s="439" t="s">
        <v>567</v>
      </c>
      <c r="CC242" s="439" t="s">
        <v>568</v>
      </c>
      <c r="CD242" s="439" t="s">
        <v>569</v>
      </c>
      <c r="CE242" s="439" t="s">
        <v>570</v>
      </c>
      <c r="CF242" s="438" t="s">
        <v>571</v>
      </c>
      <c r="CG242" s="439" t="s">
        <v>572</v>
      </c>
      <c r="CH242" s="439" t="s">
        <v>573</v>
      </c>
      <c r="CI242" s="439" t="s">
        <v>574</v>
      </c>
      <c r="CJ242" s="439" t="s">
        <v>575</v>
      </c>
      <c r="CK242" s="439" t="s">
        <v>576</v>
      </c>
      <c r="CL242" s="439" t="s">
        <v>577</v>
      </c>
      <c r="CM242" s="439" t="s">
        <v>578</v>
      </c>
      <c r="CN242" s="439" t="s">
        <v>579</v>
      </c>
      <c r="CO242" s="439" t="s">
        <v>580</v>
      </c>
      <c r="CP242" s="439" t="s">
        <v>581</v>
      </c>
      <c r="CQ242" s="439" t="s">
        <v>582</v>
      </c>
      <c r="CR242" s="439" t="s">
        <v>583</v>
      </c>
      <c r="CS242" s="439" t="s">
        <v>584</v>
      </c>
      <c r="CT242" s="438" t="s">
        <v>585</v>
      </c>
      <c r="CU242" s="439" t="s">
        <v>586</v>
      </c>
      <c r="CV242" s="439" t="s">
        <v>587</v>
      </c>
      <c r="CW242" s="439" t="s">
        <v>588</v>
      </c>
      <c r="CX242" s="439" t="s">
        <v>589</v>
      </c>
      <c r="CY242" s="439" t="s">
        <v>590</v>
      </c>
      <c r="CZ242" s="438" t="s">
        <v>591</v>
      </c>
      <c r="DA242" s="439" t="s">
        <v>592</v>
      </c>
      <c r="DB242" s="439" t="s">
        <v>593</v>
      </c>
      <c r="DC242" s="439" t="s">
        <v>594</v>
      </c>
      <c r="DD242" s="439" t="s">
        <v>595</v>
      </c>
      <c r="DE242" s="439" t="s">
        <v>596</v>
      </c>
      <c r="DF242" s="439" t="s">
        <v>597</v>
      </c>
      <c r="DG242" s="438" t="s">
        <v>598</v>
      </c>
      <c r="DH242" s="438" t="s">
        <v>599</v>
      </c>
      <c r="DI242" s="439" t="s">
        <v>600</v>
      </c>
      <c r="DJ242" s="439" t="s">
        <v>601</v>
      </c>
      <c r="DK242" s="439" t="s">
        <v>602</v>
      </c>
      <c r="DL242" s="438" t="s">
        <v>603</v>
      </c>
      <c r="DM242" s="439" t="s">
        <v>604</v>
      </c>
      <c r="DN242" s="441" t="s">
        <v>605</v>
      </c>
      <c r="DO242" s="438" t="s">
        <v>606</v>
      </c>
    </row>
    <row r="243" spans="1:133" s="4" customFormat="1" ht="16.5" customHeight="1" x14ac:dyDescent="0.15">
      <c r="A243" s="70" t="s">
        <v>717</v>
      </c>
      <c r="B243" s="240"/>
      <c r="C243" s="241"/>
      <c r="D243" s="241"/>
      <c r="E243" s="241"/>
      <c r="F243" s="241"/>
      <c r="G243" s="241"/>
      <c r="H243" s="241"/>
      <c r="I243" s="241"/>
      <c r="J243" s="241"/>
      <c r="K243" s="241"/>
      <c r="L243" s="241"/>
      <c r="M243" s="241"/>
      <c r="N243" s="241"/>
      <c r="O243" s="240"/>
      <c r="P243" s="241"/>
      <c r="Q243" s="241"/>
      <c r="R243" s="241"/>
      <c r="S243" s="241"/>
      <c r="T243" s="241"/>
      <c r="U243" s="241"/>
      <c r="V243" s="241"/>
      <c r="W243" s="241"/>
      <c r="X243" s="240"/>
      <c r="Y243" s="241"/>
      <c r="Z243" s="241"/>
      <c r="AA243" s="241"/>
      <c r="AB243" s="241"/>
      <c r="AC243" s="240"/>
      <c r="AD243" s="241"/>
      <c r="AE243" s="241"/>
      <c r="AF243" s="241"/>
      <c r="AG243" s="241"/>
      <c r="AH243" s="241"/>
      <c r="AI243" s="241"/>
      <c r="AJ243" s="240"/>
      <c r="AK243" s="241"/>
      <c r="AL243" s="241"/>
      <c r="AM243" s="240"/>
      <c r="AN243" s="241"/>
      <c r="AO243" s="241"/>
      <c r="AP243" s="241"/>
      <c r="AQ243" s="241"/>
      <c r="AR243" s="241"/>
      <c r="AS243" s="241"/>
      <c r="AT243" s="241"/>
      <c r="AU243" s="241"/>
      <c r="AV243" s="241"/>
      <c r="AW243" s="241"/>
      <c r="AX243" s="240"/>
      <c r="AY243" s="241"/>
      <c r="AZ243" s="241"/>
      <c r="BA243" s="241"/>
      <c r="BB243" s="241"/>
      <c r="BC243" s="241"/>
      <c r="BD243" s="240"/>
      <c r="BE243" s="241"/>
      <c r="BF243" s="241"/>
      <c r="BG243" s="241"/>
      <c r="BH243" s="241"/>
      <c r="BI243" s="241"/>
      <c r="BJ243" s="241"/>
      <c r="BK243" s="241"/>
      <c r="BL243" s="241"/>
      <c r="BM243" s="240"/>
      <c r="BN243" s="241"/>
      <c r="BO243" s="241"/>
      <c r="BP243" s="241"/>
      <c r="BQ243" s="241"/>
      <c r="BR243" s="241"/>
      <c r="BS243" s="240"/>
      <c r="BT243" s="242"/>
      <c r="BU243" s="241"/>
      <c r="BV243" s="241"/>
      <c r="BW243" s="241"/>
      <c r="BX243" s="241"/>
      <c r="BY243" s="241"/>
      <c r="BZ243" s="241"/>
      <c r="CA243" s="241"/>
      <c r="CB243" s="241"/>
      <c r="CC243" s="241"/>
      <c r="CD243" s="241"/>
      <c r="CE243" s="241"/>
      <c r="CF243" s="240"/>
      <c r="CG243" s="241"/>
      <c r="CH243" s="241"/>
      <c r="CI243" s="241"/>
      <c r="CJ243" s="241"/>
      <c r="CK243" s="241"/>
      <c r="CL243" s="241"/>
      <c r="CM243" s="241"/>
      <c r="CN243" s="241"/>
      <c r="CO243" s="241"/>
      <c r="CP243" s="241"/>
      <c r="CQ243" s="241"/>
      <c r="CR243" s="241"/>
      <c r="CS243" s="241"/>
      <c r="CT243" s="240"/>
      <c r="CU243" s="241"/>
      <c r="CV243" s="241"/>
      <c r="CW243" s="241"/>
      <c r="CX243" s="241"/>
      <c r="CY243" s="241"/>
      <c r="CZ243" s="240"/>
      <c r="DA243" s="241"/>
      <c r="DB243" s="241"/>
      <c r="DC243" s="241"/>
      <c r="DD243" s="241"/>
      <c r="DE243" s="241"/>
      <c r="DF243" s="241"/>
      <c r="DG243" s="240"/>
      <c r="DH243" s="240"/>
      <c r="DI243" s="241"/>
      <c r="DJ243" s="241"/>
      <c r="DK243" s="241"/>
      <c r="DL243" s="243"/>
      <c r="DM243" s="241"/>
      <c r="DN243" s="244"/>
      <c r="DO243" s="240"/>
    </row>
    <row r="244" spans="1:133" s="4" customFormat="1" ht="16.5" customHeight="1" x14ac:dyDescent="0.15">
      <c r="A244" s="65" t="s">
        <v>106</v>
      </c>
      <c r="B244" s="305">
        <f t="shared" ref="B244" si="444">SUM(C244:N244)</f>
        <v>3377833.427269815</v>
      </c>
      <c r="C244" s="306">
        <v>289814.6328572869</v>
      </c>
      <c r="D244" s="306">
        <v>123952.32594526435</v>
      </c>
      <c r="E244" s="306">
        <v>125837.11031218914</v>
      </c>
      <c r="F244" s="306">
        <v>59314.024603427126</v>
      </c>
      <c r="G244" s="306">
        <v>204487.06730795521</v>
      </c>
      <c r="H244" s="306">
        <v>540467.12768453057</v>
      </c>
      <c r="I244" s="306">
        <v>293213.92098005291</v>
      </c>
      <c r="J244" s="306">
        <v>92270.231822315516</v>
      </c>
      <c r="K244" s="306">
        <v>269705.70462739526</v>
      </c>
      <c r="L244" s="306">
        <v>796960.04418756184</v>
      </c>
      <c r="M244" s="306">
        <v>192722.06214251515</v>
      </c>
      <c r="N244" s="306">
        <v>389089.17479932139</v>
      </c>
      <c r="O244" s="305">
        <f t="shared" ref="O244" si="445">SUM(P244:W244)</f>
        <v>1121065.7770513848</v>
      </c>
      <c r="P244" s="306">
        <v>223924.23416470492</v>
      </c>
      <c r="Q244" s="306">
        <v>225107.15752814687</v>
      </c>
      <c r="R244" s="306">
        <v>106604.46433854554</v>
      </c>
      <c r="S244" s="306">
        <v>72225.090943235395</v>
      </c>
      <c r="T244" s="306">
        <v>93614.302664723858</v>
      </c>
      <c r="U244" s="306">
        <v>214299.28371743707</v>
      </c>
      <c r="V244" s="306">
        <v>128842.11545608215</v>
      </c>
      <c r="W244" s="306">
        <v>56449.128238508994</v>
      </c>
      <c r="X244" s="305">
        <f t="shared" ref="X244" si="446">SUM(Y244:AB244)</f>
        <v>1342949.3301227326</v>
      </c>
      <c r="Y244" s="306">
        <v>229046.6490673548</v>
      </c>
      <c r="Z244" s="306">
        <v>359432.67113188555</v>
      </c>
      <c r="AA244" s="306">
        <v>462021.4188756767</v>
      </c>
      <c r="AB244" s="306">
        <v>292448.59104781563</v>
      </c>
      <c r="AC244" s="305">
        <f t="shared" ref="AC244" si="447">SUM(AD244:AI244)</f>
        <v>1029379.3674212268</v>
      </c>
      <c r="AD244" s="306">
        <v>115505.2689745354</v>
      </c>
      <c r="AE244" s="306">
        <v>176845.08556307928</v>
      </c>
      <c r="AF244" s="306">
        <v>82699.524495296253</v>
      </c>
      <c r="AG244" s="306">
        <v>247884.69698016637</v>
      </c>
      <c r="AH244" s="306">
        <v>129418.42656567282</v>
      </c>
      <c r="AI244" s="306">
        <v>277026.36484247661</v>
      </c>
      <c r="AJ244" s="305">
        <f t="shared" ref="AJ244" si="448">SUM(AK244:AL244)</f>
        <v>135293.37436940079</v>
      </c>
      <c r="AK244" s="306">
        <v>65205.124806367283</v>
      </c>
      <c r="AL244" s="306">
        <v>70088.249563033503</v>
      </c>
      <c r="AM244" s="305">
        <f t="shared" ref="AM244" si="449">SUM(AN244:AW244)</f>
        <v>2263078.4370448142</v>
      </c>
      <c r="AN244" s="306">
        <v>100888.54657760622</v>
      </c>
      <c r="AO244" s="306">
        <v>117106.53401379452</v>
      </c>
      <c r="AP244" s="306">
        <v>230897.31680072544</v>
      </c>
      <c r="AQ244" s="306">
        <v>66461.464912796524</v>
      </c>
      <c r="AR244" s="306">
        <v>292258.89581079019</v>
      </c>
      <c r="AS244" s="306">
        <v>72159.748695752394</v>
      </c>
      <c r="AT244" s="306">
        <v>427663.22816403187</v>
      </c>
      <c r="AU244" s="306">
        <v>496157.93749789213</v>
      </c>
      <c r="AV244" s="306">
        <v>319383.19498349517</v>
      </c>
      <c r="AW244" s="306">
        <v>140101.56958793016</v>
      </c>
      <c r="AX244" s="305">
        <f t="shared" ref="AX244" si="450">SUM(AY244:BC244)</f>
        <v>2278164.8898604196</v>
      </c>
      <c r="AY244" s="306">
        <v>194947.71198155955</v>
      </c>
      <c r="AZ244" s="306">
        <v>984137.155785796</v>
      </c>
      <c r="BA244" s="306">
        <v>342346.87246931472</v>
      </c>
      <c r="BB244" s="306">
        <v>538958.44760261266</v>
      </c>
      <c r="BC244" s="306">
        <v>217774.70202113685</v>
      </c>
      <c r="BD244" s="305">
        <f t="shared" ref="BD244" si="451">SUM(BE244:BL244)</f>
        <v>5502118.9529157858</v>
      </c>
      <c r="BE244" s="306">
        <v>1077874.5656075983</v>
      </c>
      <c r="BF244" s="306">
        <v>630923.26193140564</v>
      </c>
      <c r="BG244" s="306">
        <v>640335.49126367108</v>
      </c>
      <c r="BH244" s="306">
        <v>571920.09050399205</v>
      </c>
      <c r="BI244" s="306">
        <v>768055.8296254758</v>
      </c>
      <c r="BJ244" s="306">
        <v>654843.50809000316</v>
      </c>
      <c r="BK244" s="306">
        <v>624533.35771269805</v>
      </c>
      <c r="BL244" s="306">
        <v>533632.84818094084</v>
      </c>
      <c r="BM244" s="305">
        <f t="shared" ref="BM244" si="452">SUM(BN244:BR244)</f>
        <v>1312940.227519989</v>
      </c>
      <c r="BN244" s="306">
        <v>277973.19264110678</v>
      </c>
      <c r="BO244" s="306">
        <v>244111.77106636122</v>
      </c>
      <c r="BP244" s="306">
        <v>197757.17584043401</v>
      </c>
      <c r="BQ244" s="306">
        <v>104994.28762727843</v>
      </c>
      <c r="BR244" s="306">
        <v>488103.80034480855</v>
      </c>
      <c r="BS244" s="305">
        <f t="shared" ref="BS244" si="453">SUM(BT244:CE244)</f>
        <v>2389917.8718132135</v>
      </c>
      <c r="BT244" s="307">
        <v>137422.18177172021</v>
      </c>
      <c r="BU244" s="306">
        <v>242609.83836204102</v>
      </c>
      <c r="BV244" s="306">
        <v>94413.370244840436</v>
      </c>
      <c r="BW244" s="306">
        <v>43146.889533711488</v>
      </c>
      <c r="BX244" s="306">
        <v>152689.69751750061</v>
      </c>
      <c r="BY244" s="306">
        <v>685199.82448617183</v>
      </c>
      <c r="BZ244" s="306">
        <v>162012.74494265357</v>
      </c>
      <c r="CA244" s="306">
        <v>124399.01480011722</v>
      </c>
      <c r="CB244" s="306">
        <v>277723.74843491724</v>
      </c>
      <c r="CC244" s="306">
        <v>153918.14630690237</v>
      </c>
      <c r="CD244" s="306">
        <v>173313.20953811618</v>
      </c>
      <c r="CE244" s="306">
        <v>143069.20587452126</v>
      </c>
      <c r="CF244" s="305">
        <f t="shared" ref="CF244" si="454">SUM(CG244:CS244)</f>
        <v>2292095.6249845657</v>
      </c>
      <c r="CG244" s="306">
        <v>57308.896904624919</v>
      </c>
      <c r="CH244" s="306">
        <v>131096.74398679959</v>
      </c>
      <c r="CI244" s="306">
        <v>112115.34928927154</v>
      </c>
      <c r="CJ244" s="306">
        <v>270564.5053202546</v>
      </c>
      <c r="CK244" s="306">
        <v>616871.30529774423</v>
      </c>
      <c r="CL244" s="306">
        <v>75886.567433912671</v>
      </c>
      <c r="CM244" s="306">
        <v>436446.09607003001</v>
      </c>
      <c r="CN244" s="306">
        <v>65671.45679863554</v>
      </c>
      <c r="CO244" s="306">
        <v>31162.452126563479</v>
      </c>
      <c r="CP244" s="306">
        <v>86595.244601302358</v>
      </c>
      <c r="CQ244" s="306">
        <v>159674.86112641456</v>
      </c>
      <c r="CR244" s="306">
        <v>147756.8848117202</v>
      </c>
      <c r="CS244" s="306">
        <v>100945.26121729186</v>
      </c>
      <c r="CT244" s="305">
        <f t="shared" ref="CT244" si="455">SUM(CU244:CY244)</f>
        <v>1576297.3480970094</v>
      </c>
      <c r="CU244" s="306">
        <v>612193.22383620648</v>
      </c>
      <c r="CV244" s="306">
        <v>336319.22206696356</v>
      </c>
      <c r="CW244" s="306">
        <v>127538.18108028533</v>
      </c>
      <c r="CX244" s="306">
        <v>224325.83278667377</v>
      </c>
      <c r="CY244" s="306">
        <v>275920.88832688023</v>
      </c>
      <c r="CZ244" s="305">
        <f t="shared" ref="CZ244" si="456">SUM(DA244:DF244)</f>
        <v>1951590.1280761624</v>
      </c>
      <c r="DA244" s="306">
        <v>61891.159970947643</v>
      </c>
      <c r="DB244" s="306">
        <v>58209.553788052093</v>
      </c>
      <c r="DC244" s="306">
        <v>436392.02210871578</v>
      </c>
      <c r="DD244" s="306">
        <v>782460.85165998526</v>
      </c>
      <c r="DE244" s="306">
        <v>401037.89183960797</v>
      </c>
      <c r="DF244" s="306">
        <v>211598.6487088537</v>
      </c>
      <c r="DG244" s="305">
        <f t="shared" ref="DG244" si="457">AM244+BS244+B244+O244+X244+AC244+AJ244+BD244+CF244+AX244+BM244+CT244+CZ244</f>
        <v>26572724.75654652</v>
      </c>
      <c r="DH244" s="305">
        <f t="shared" ref="DH244" si="458">SUM(DI244:DK244)</f>
        <v>326665.63690840569</v>
      </c>
      <c r="DI244" s="307">
        <v>124987.83624697795</v>
      </c>
      <c r="DJ244" s="306">
        <v>129603.00743231163</v>
      </c>
      <c r="DK244" s="306">
        <v>72074.793229116141</v>
      </c>
      <c r="DL244" s="308" t="s">
        <v>607</v>
      </c>
      <c r="DM244" s="306">
        <v>265880.02520693309</v>
      </c>
      <c r="DN244" s="309" t="s">
        <v>607</v>
      </c>
      <c r="DO244" s="305">
        <f>DG244+DH244+DM244</f>
        <v>27165270.418661859</v>
      </c>
      <c r="DW244" s="25"/>
      <c r="DX244" s="25"/>
      <c r="DY244" s="25"/>
      <c r="DZ244" s="25"/>
      <c r="EA244" s="25"/>
    </row>
    <row r="245" spans="1:133" s="4" customFormat="1" ht="16.5" customHeight="1" x14ac:dyDescent="0.15">
      <c r="A245" s="69" t="s">
        <v>103</v>
      </c>
      <c r="B245" s="305">
        <v>327572.96245562425</v>
      </c>
      <c r="C245" s="306">
        <v>36189.309432221511</v>
      </c>
      <c r="D245" s="306">
        <v>5684.0480286138463</v>
      </c>
      <c r="E245" s="306">
        <v>6279.552236016033</v>
      </c>
      <c r="F245" s="306">
        <v>1384.2093048057832</v>
      </c>
      <c r="G245" s="306">
        <v>15284.270254723853</v>
      </c>
      <c r="H245" s="306">
        <v>50996.2658426079</v>
      </c>
      <c r="I245" s="306">
        <v>21986.483364118241</v>
      </c>
      <c r="J245" s="306">
        <v>3114.1983770957768</v>
      </c>
      <c r="K245" s="306">
        <v>17897.740536690839</v>
      </c>
      <c r="L245" s="306">
        <v>101859.67987859866</v>
      </c>
      <c r="M245" s="306">
        <v>15141.884520649282</v>
      </c>
      <c r="N245" s="306">
        <v>51755.320679482589</v>
      </c>
      <c r="O245" s="305">
        <v>74807.886057985248</v>
      </c>
      <c r="P245" s="306">
        <v>15891.426468127956</v>
      </c>
      <c r="Q245" s="306">
        <v>17599.602443517007</v>
      </c>
      <c r="R245" s="306">
        <v>6239.0464219715032</v>
      </c>
      <c r="S245" s="306">
        <v>3484.7139227315633</v>
      </c>
      <c r="T245" s="306">
        <v>3752.2390204179183</v>
      </c>
      <c r="U245" s="306">
        <v>13093.678749713423</v>
      </c>
      <c r="V245" s="306">
        <v>9555.9815707824091</v>
      </c>
      <c r="W245" s="306">
        <v>5191.1974607234615</v>
      </c>
      <c r="X245" s="305">
        <v>54082.758562268413</v>
      </c>
      <c r="Y245" s="306">
        <v>9041.4370057934339</v>
      </c>
      <c r="Z245" s="306">
        <v>11815.17790202747</v>
      </c>
      <c r="AA245" s="306">
        <v>23202.905874955744</v>
      </c>
      <c r="AB245" s="306">
        <v>10023.237779491768</v>
      </c>
      <c r="AC245" s="305">
        <v>77981.282913670628</v>
      </c>
      <c r="AD245" s="306">
        <v>5979.4602691132159</v>
      </c>
      <c r="AE245" s="306">
        <v>14074.675130090754</v>
      </c>
      <c r="AF245" s="306">
        <v>3832.8309408920354</v>
      </c>
      <c r="AG245" s="306">
        <v>15588.310720246594</v>
      </c>
      <c r="AH245" s="306">
        <v>8502.2995618241766</v>
      </c>
      <c r="AI245" s="306">
        <v>30003.706291503862</v>
      </c>
      <c r="AJ245" s="305">
        <v>15736.499339100134</v>
      </c>
      <c r="AK245" s="306">
        <v>7169.1001967739749</v>
      </c>
      <c r="AL245" s="306">
        <v>8567.3991423261577</v>
      </c>
      <c r="AM245" s="305">
        <v>200025.36161883493</v>
      </c>
      <c r="AN245" s="306">
        <v>5104.5274370922189</v>
      </c>
      <c r="AO245" s="306">
        <v>8514.6621923675993</v>
      </c>
      <c r="AP245" s="306">
        <v>14627.20429326432</v>
      </c>
      <c r="AQ245" s="306">
        <v>2283.8919705845119</v>
      </c>
      <c r="AR245" s="306">
        <v>23918.407417192786</v>
      </c>
      <c r="AS245" s="306">
        <v>3207.3838444551325</v>
      </c>
      <c r="AT245" s="306">
        <v>42026.482894465713</v>
      </c>
      <c r="AU245" s="306">
        <v>56847.767321915337</v>
      </c>
      <c r="AV245" s="306">
        <v>37913.528580893646</v>
      </c>
      <c r="AW245" s="306">
        <v>5581.5056666036671</v>
      </c>
      <c r="AX245" s="305">
        <v>121801.32427356939</v>
      </c>
      <c r="AY245" s="306">
        <v>8658.0486068654136</v>
      </c>
      <c r="AZ245" s="306">
        <v>64299.130778422412</v>
      </c>
      <c r="BA245" s="306">
        <v>29769.397187831106</v>
      </c>
      <c r="BB245" s="306">
        <v>10965.800982716815</v>
      </c>
      <c r="BC245" s="306">
        <v>8108.9467177336501</v>
      </c>
      <c r="BD245" s="305">
        <v>1264505.5567959477</v>
      </c>
      <c r="BE245" s="306">
        <v>238113.13570305225</v>
      </c>
      <c r="BF245" s="306">
        <v>104512.24765283946</v>
      </c>
      <c r="BG245" s="306">
        <v>108882.65454538701</v>
      </c>
      <c r="BH245" s="306">
        <v>112334.73125164477</v>
      </c>
      <c r="BI245" s="306">
        <v>167916.87691678316</v>
      </c>
      <c r="BJ245" s="306">
        <v>245086.33019698755</v>
      </c>
      <c r="BK245" s="306">
        <v>160042.02073539142</v>
      </c>
      <c r="BL245" s="306">
        <v>127617.55979386211</v>
      </c>
      <c r="BM245" s="305">
        <v>58497.553151284599</v>
      </c>
      <c r="BN245" s="306">
        <v>10596.501787394654</v>
      </c>
      <c r="BO245" s="306">
        <v>12983.996979478028</v>
      </c>
      <c r="BP245" s="306">
        <v>4810.9656357720714</v>
      </c>
      <c r="BQ245" s="306">
        <v>4356.7975150190005</v>
      </c>
      <c r="BR245" s="306">
        <v>25749.291233620846</v>
      </c>
      <c r="BS245" s="305">
        <v>156531.53197963943</v>
      </c>
      <c r="BT245" s="307">
        <v>7212.7943300542465</v>
      </c>
      <c r="BU245" s="306">
        <v>9225.0837912024872</v>
      </c>
      <c r="BV245" s="306">
        <v>5917.7722994723426</v>
      </c>
      <c r="BW245" s="306">
        <v>1951.7608746552623</v>
      </c>
      <c r="BX245" s="306">
        <v>9662.9885289636732</v>
      </c>
      <c r="BY245" s="306">
        <v>56074.599580271155</v>
      </c>
      <c r="BZ245" s="306">
        <v>8354.2883316858552</v>
      </c>
      <c r="CA245" s="306">
        <v>11550.306323784835</v>
      </c>
      <c r="CB245" s="306">
        <v>20900.741397040169</v>
      </c>
      <c r="CC245" s="306">
        <v>6504.37683538289</v>
      </c>
      <c r="CD245" s="306">
        <v>8848.5025205682505</v>
      </c>
      <c r="CE245" s="306">
        <v>10328.317166558263</v>
      </c>
      <c r="CF245" s="305">
        <v>200636.17442565507</v>
      </c>
      <c r="CG245" s="306">
        <v>4426.4380393214306</v>
      </c>
      <c r="CH245" s="306">
        <v>11897.026509767677</v>
      </c>
      <c r="CI245" s="306">
        <v>6426.7304710774706</v>
      </c>
      <c r="CJ245" s="306">
        <v>22075.568887996949</v>
      </c>
      <c r="CK245" s="306">
        <v>63954.470418415192</v>
      </c>
      <c r="CL245" s="306">
        <v>5055.9522544130277</v>
      </c>
      <c r="CM245" s="306">
        <v>42788.687888635584</v>
      </c>
      <c r="CN245" s="306">
        <v>4416.057706209941</v>
      </c>
      <c r="CO245" s="306">
        <v>1798.5501731963022</v>
      </c>
      <c r="CP245" s="306">
        <v>5220.7837537409705</v>
      </c>
      <c r="CQ245" s="306">
        <v>15265.493092260343</v>
      </c>
      <c r="CR245" s="306">
        <v>8759.4766257185038</v>
      </c>
      <c r="CS245" s="306">
        <v>8550.9386049016812</v>
      </c>
      <c r="CT245" s="305">
        <v>66488.741488907981</v>
      </c>
      <c r="CU245" s="306">
        <v>31986.078299486264</v>
      </c>
      <c r="CV245" s="306">
        <v>13847.872755927985</v>
      </c>
      <c r="CW245" s="306">
        <v>4685.281129995974</v>
      </c>
      <c r="CX245" s="306">
        <v>8987.7326118189139</v>
      </c>
      <c r="CY245" s="306">
        <v>6981.7766916788369</v>
      </c>
      <c r="CZ245" s="305">
        <v>209499.03927935351</v>
      </c>
      <c r="DA245" s="306">
        <v>4996.5688037893797</v>
      </c>
      <c r="DB245" s="306">
        <v>3354.6935302789566</v>
      </c>
      <c r="DC245" s="306">
        <v>68854.694252787667</v>
      </c>
      <c r="DD245" s="306">
        <v>82150.790777543632</v>
      </c>
      <c r="DE245" s="306">
        <v>28783.798227635903</v>
      </c>
      <c r="DF245" s="306">
        <v>21358.493687317958</v>
      </c>
      <c r="DG245" s="305">
        <v>2828166.6723418413</v>
      </c>
      <c r="DH245" s="305">
        <v>29707.42264675938</v>
      </c>
      <c r="DI245" s="307">
        <v>5416.225965633972</v>
      </c>
      <c r="DJ245" s="306">
        <v>3208.5988497935618</v>
      </c>
      <c r="DK245" s="306">
        <v>21082.597831331845</v>
      </c>
      <c r="DL245" s="308">
        <v>6833.30660547958</v>
      </c>
      <c r="DM245" s="306">
        <v>6833.30660547958</v>
      </c>
      <c r="DN245" s="309" t="s">
        <v>607</v>
      </c>
      <c r="DO245" s="305">
        <v>2864707.4015940703</v>
      </c>
      <c r="DW245" s="25"/>
      <c r="DX245" s="25"/>
      <c r="DY245" s="25"/>
      <c r="DZ245" s="25"/>
      <c r="EA245" s="25"/>
      <c r="EC245" s="25"/>
    </row>
    <row r="246" spans="1:133" s="4" customFormat="1" ht="16.5" customHeight="1" x14ac:dyDescent="0.15">
      <c r="A246" s="69" t="s">
        <v>104</v>
      </c>
      <c r="B246" s="305">
        <v>3050260.4648141903</v>
      </c>
      <c r="C246" s="306">
        <v>253625.32342506532</v>
      </c>
      <c r="D246" s="306">
        <v>118268.27791665048</v>
      </c>
      <c r="E246" s="306">
        <v>119557.55807617318</v>
      </c>
      <c r="F246" s="306">
        <v>57929.815298621332</v>
      </c>
      <c r="G246" s="306">
        <v>189202.7970532313</v>
      </c>
      <c r="H246" s="306">
        <v>489470.86184192233</v>
      </c>
      <c r="I246" s="306">
        <v>271227.43761593458</v>
      </c>
      <c r="J246" s="306">
        <v>89156.033445219757</v>
      </c>
      <c r="K246" s="306">
        <v>251807.96409070451</v>
      </c>
      <c r="L246" s="306">
        <v>695100.36430896271</v>
      </c>
      <c r="M246" s="306">
        <v>177580.17762186576</v>
      </c>
      <c r="N246" s="306">
        <v>337333.85411983874</v>
      </c>
      <c r="O246" s="305">
        <v>1046257.8909933993</v>
      </c>
      <c r="P246" s="306">
        <v>208032.80769657658</v>
      </c>
      <c r="Q246" s="306">
        <v>207507.55508462997</v>
      </c>
      <c r="R246" s="306">
        <v>100365.41791657399</v>
      </c>
      <c r="S246" s="306">
        <v>68740.37702050386</v>
      </c>
      <c r="T246" s="306">
        <v>89862.06364430589</v>
      </c>
      <c r="U246" s="306">
        <v>201205.60496772354</v>
      </c>
      <c r="V246" s="306">
        <v>119286.13388529979</v>
      </c>
      <c r="W246" s="306">
        <v>51257.930777785565</v>
      </c>
      <c r="X246" s="305">
        <v>1288866.5715604646</v>
      </c>
      <c r="Y246" s="306">
        <v>220005.21206156141</v>
      </c>
      <c r="Z246" s="306">
        <v>347617.49322985829</v>
      </c>
      <c r="AA246" s="306">
        <v>438818.51300072082</v>
      </c>
      <c r="AB246" s="306">
        <v>282425.35326832405</v>
      </c>
      <c r="AC246" s="305">
        <v>951398.08450755582</v>
      </c>
      <c r="AD246" s="306">
        <v>109525.80870542213</v>
      </c>
      <c r="AE246" s="306">
        <v>162770.41043298849</v>
      </c>
      <c r="AF246" s="306">
        <v>78866.693554404206</v>
      </c>
      <c r="AG246" s="306">
        <v>232296.38625991973</v>
      </c>
      <c r="AH246" s="306">
        <v>120916.12700384864</v>
      </c>
      <c r="AI246" s="306">
        <v>247022.65855097264</v>
      </c>
      <c r="AJ246" s="305">
        <v>119556.87503030068</v>
      </c>
      <c r="AK246" s="306">
        <v>58036.024609593311</v>
      </c>
      <c r="AL246" s="306">
        <v>61520.850420707378</v>
      </c>
      <c r="AM246" s="305">
        <v>2063053.0754259797</v>
      </c>
      <c r="AN246" s="306">
        <v>95784.01914051405</v>
      </c>
      <c r="AO246" s="306">
        <v>108591.87182142692</v>
      </c>
      <c r="AP246" s="306">
        <v>216270.11250746102</v>
      </c>
      <c r="AQ246" s="306">
        <v>64177.57294221202</v>
      </c>
      <c r="AR246" s="306">
        <v>268340.48839359707</v>
      </c>
      <c r="AS246" s="306">
        <v>68952.364851297214</v>
      </c>
      <c r="AT246" s="306">
        <v>385636.74526956648</v>
      </c>
      <c r="AU246" s="306">
        <v>439310.17017597676</v>
      </c>
      <c r="AV246" s="306">
        <v>281469.66640260146</v>
      </c>
      <c r="AW246" s="306">
        <v>134520.06392132651</v>
      </c>
      <c r="AX246" s="305">
        <v>2156363.5655868505</v>
      </c>
      <c r="AY246" s="306">
        <v>186289.66337469436</v>
      </c>
      <c r="AZ246" s="306">
        <v>919838.02500737412</v>
      </c>
      <c r="BA246" s="306">
        <v>312577.47528148332</v>
      </c>
      <c r="BB246" s="306">
        <v>527992.64661989582</v>
      </c>
      <c r="BC246" s="306">
        <v>209665.75530340319</v>
      </c>
      <c r="BD246" s="305">
        <v>4237613.3961198367</v>
      </c>
      <c r="BE246" s="306">
        <v>839761.42990454601</v>
      </c>
      <c r="BF246" s="306">
        <v>526411.01427856623</v>
      </c>
      <c r="BG246" s="306">
        <v>531452.83671828441</v>
      </c>
      <c r="BH246" s="306">
        <v>459585.35925234703</v>
      </c>
      <c r="BI246" s="306">
        <v>600138.95270869252</v>
      </c>
      <c r="BJ246" s="306">
        <v>409757.1778930155</v>
      </c>
      <c r="BK246" s="306">
        <v>464491.33697730675</v>
      </c>
      <c r="BL246" s="306">
        <v>406015.28838707856</v>
      </c>
      <c r="BM246" s="305">
        <v>1254442.6743687042</v>
      </c>
      <c r="BN246" s="306">
        <v>267376.69085371203</v>
      </c>
      <c r="BO246" s="306">
        <v>231127.774086883</v>
      </c>
      <c r="BP246" s="306">
        <v>192946.21020466197</v>
      </c>
      <c r="BQ246" s="306">
        <v>100637.4901122594</v>
      </c>
      <c r="BR246" s="306">
        <v>462354.509111188</v>
      </c>
      <c r="BS246" s="305">
        <v>2233386.3398335744</v>
      </c>
      <c r="BT246" s="307">
        <v>130209.387441666</v>
      </c>
      <c r="BU246" s="306">
        <v>233384.75457083859</v>
      </c>
      <c r="BV246" s="306">
        <v>88495.597945368121</v>
      </c>
      <c r="BW246" s="306">
        <v>41195.128659056223</v>
      </c>
      <c r="BX246" s="306">
        <v>143026.70898853699</v>
      </c>
      <c r="BY246" s="306">
        <v>629125.22490590066</v>
      </c>
      <c r="BZ246" s="306">
        <v>153658.45661096773</v>
      </c>
      <c r="CA246" s="306">
        <v>112848.70847633245</v>
      </c>
      <c r="CB246" s="306">
        <v>256823.00703787725</v>
      </c>
      <c r="CC246" s="306">
        <v>147413.76947151945</v>
      </c>
      <c r="CD246" s="306">
        <v>164464.70701754792</v>
      </c>
      <c r="CE246" s="306">
        <v>132740.88870796302</v>
      </c>
      <c r="CF246" s="305">
        <v>2091459.4505589115</v>
      </c>
      <c r="CG246" s="306">
        <v>52882.458865303503</v>
      </c>
      <c r="CH246" s="306">
        <v>119199.71747703191</v>
      </c>
      <c r="CI246" s="306">
        <v>105688.6188181941</v>
      </c>
      <c r="CJ246" s="306">
        <v>248488.93643225767</v>
      </c>
      <c r="CK246" s="306">
        <v>552916.83487932966</v>
      </c>
      <c r="CL246" s="306">
        <v>70830.61517949964</v>
      </c>
      <c r="CM246" s="306">
        <v>393657.40818139462</v>
      </c>
      <c r="CN246" s="306">
        <v>61255.399092425607</v>
      </c>
      <c r="CO246" s="306">
        <v>29363.901953367182</v>
      </c>
      <c r="CP246" s="306">
        <v>81374.460847561422</v>
      </c>
      <c r="CQ246" s="306">
        <v>144409.36803415421</v>
      </c>
      <c r="CR246" s="306">
        <v>138997.40818600164</v>
      </c>
      <c r="CS246" s="306">
        <v>92394.322612390242</v>
      </c>
      <c r="CT246" s="305">
        <v>1509808.6066081016</v>
      </c>
      <c r="CU246" s="306">
        <v>580207.14553672017</v>
      </c>
      <c r="CV246" s="306">
        <v>322471.34931103559</v>
      </c>
      <c r="CW246" s="306">
        <v>122852.8999502894</v>
      </c>
      <c r="CX246" s="306">
        <v>215338.10017485474</v>
      </c>
      <c r="CY246" s="306">
        <v>268939.11163520144</v>
      </c>
      <c r="CZ246" s="305">
        <v>1742091.0887968084</v>
      </c>
      <c r="DA246" s="306">
        <v>56894.591167158258</v>
      </c>
      <c r="DB246" s="306">
        <v>54854.860257773158</v>
      </c>
      <c r="DC246" s="306">
        <v>367537.32785592804</v>
      </c>
      <c r="DD246" s="306">
        <v>700310.060882441</v>
      </c>
      <c r="DE246" s="306">
        <v>372254.09361197206</v>
      </c>
      <c r="DF246" s="306">
        <v>190240.15502153579</v>
      </c>
      <c r="DG246" s="305">
        <v>23744558.084204681</v>
      </c>
      <c r="DH246" s="305">
        <v>296958.21426164627</v>
      </c>
      <c r="DI246" s="307">
        <v>119571.61028134399</v>
      </c>
      <c r="DJ246" s="306">
        <v>126394.40858251799</v>
      </c>
      <c r="DK246" s="306">
        <v>50992.195397784322</v>
      </c>
      <c r="DL246" s="308">
        <v>259046.71860145355</v>
      </c>
      <c r="DM246" s="306">
        <v>259046.71860145355</v>
      </c>
      <c r="DN246" s="309" t="s">
        <v>607</v>
      </c>
      <c r="DO246" s="305">
        <v>24300563.017067723</v>
      </c>
      <c r="DW246" s="25"/>
      <c r="DX246" s="25"/>
      <c r="DY246" s="25"/>
      <c r="DZ246" s="25"/>
      <c r="EA246" s="25"/>
      <c r="EC246" s="25"/>
    </row>
    <row r="247" spans="1:133" s="4" customFormat="1" ht="16.5" customHeight="1" x14ac:dyDescent="0.15">
      <c r="A247" s="69" t="s">
        <v>102</v>
      </c>
      <c r="B247" s="305">
        <f t="shared" ref="B247:B248" si="459">SUM(C247:N247)</f>
        <v>3180984.4502406768</v>
      </c>
      <c r="C247" s="306">
        <v>265215.51148337976</v>
      </c>
      <c r="D247" s="306">
        <v>120885.86704674669</v>
      </c>
      <c r="E247" s="306">
        <v>122169.8929358685</v>
      </c>
      <c r="F247" s="306">
        <v>58423.845245549157</v>
      </c>
      <c r="G247" s="306">
        <v>196260.20924591046</v>
      </c>
      <c r="H247" s="306">
        <v>511901.27181735984</v>
      </c>
      <c r="I247" s="306">
        <v>280470.94961796852</v>
      </c>
      <c r="J247" s="306">
        <v>90520.454860687503</v>
      </c>
      <c r="K247" s="306">
        <v>259480.1069577279</v>
      </c>
      <c r="L247" s="306">
        <v>739545.87596792891</v>
      </c>
      <c r="M247" s="306">
        <v>182744.54034029332</v>
      </c>
      <c r="N247" s="306">
        <v>353365.92472125648</v>
      </c>
      <c r="O247" s="305">
        <f t="shared" ref="O247:O248" si="460">SUM(P247:W247)</f>
        <v>1079092.324386907</v>
      </c>
      <c r="P247" s="306">
        <v>214671.1045339703</v>
      </c>
      <c r="Q247" s="306">
        <v>216081.23235244589</v>
      </c>
      <c r="R247" s="306">
        <v>102980.31386822632</v>
      </c>
      <c r="S247" s="306">
        <v>70003.41568319744</v>
      </c>
      <c r="T247" s="306">
        <v>91607.152450581139</v>
      </c>
      <c r="U247" s="306">
        <v>206540.06507321703</v>
      </c>
      <c r="V247" s="306">
        <v>123466.76178158213</v>
      </c>
      <c r="W247" s="306">
        <v>53742.278643686775</v>
      </c>
      <c r="X247" s="305">
        <f t="shared" ref="X247:X248" si="461">SUM(Y247:AB247)</f>
        <v>1308857.7480743874</v>
      </c>
      <c r="Y247" s="306">
        <v>222839.20477636222</v>
      </c>
      <c r="Z247" s="306">
        <v>352090.24944418814</v>
      </c>
      <c r="AA247" s="306">
        <v>447808.67990418646</v>
      </c>
      <c r="AB247" s="306">
        <v>286119.61394965061</v>
      </c>
      <c r="AC247" s="305">
        <f t="shared" ref="AC247:AC248" si="462">SUM(AD247:AI247)</f>
        <v>984023.663098688</v>
      </c>
      <c r="AD247" s="306">
        <v>112193.62003802772</v>
      </c>
      <c r="AE247" s="306">
        <v>168746.85218768945</v>
      </c>
      <c r="AF247" s="306">
        <v>80404.777771161811</v>
      </c>
      <c r="AG247" s="306">
        <v>238979.19185571186</v>
      </c>
      <c r="AH247" s="306">
        <v>124015.91017681704</v>
      </c>
      <c r="AI247" s="306">
        <v>259683.31106928011</v>
      </c>
      <c r="AJ247" s="305">
        <f t="shared" ref="AJ247:AJ248" si="463">SUM(AK247:AL247)</f>
        <v>122723.81072717553</v>
      </c>
      <c r="AK247" s="306">
        <v>59464.128502738742</v>
      </c>
      <c r="AL247" s="306">
        <v>63259.68222443678</v>
      </c>
      <c r="AM247" s="305">
        <f t="shared" ref="AM247:AM248" si="464">SUM(AN247:AW247)</f>
        <v>2142770.3659355971</v>
      </c>
      <c r="AN247" s="306">
        <v>97599.979827095405</v>
      </c>
      <c r="AO247" s="306">
        <v>112717.14729136476</v>
      </c>
      <c r="AP247" s="306">
        <v>222783.748874057</v>
      </c>
      <c r="AQ247" s="306">
        <v>65219.91516558695</v>
      </c>
      <c r="AR247" s="306">
        <v>278363.39989926375</v>
      </c>
      <c r="AS247" s="306">
        <v>70110.569559839307</v>
      </c>
      <c r="AT247" s="306">
        <v>401462.25846666517</v>
      </c>
      <c r="AU247" s="306">
        <v>462234.96307372942</v>
      </c>
      <c r="AV247" s="306">
        <v>295225.55117224355</v>
      </c>
      <c r="AW247" s="306">
        <v>137052.83260575161</v>
      </c>
      <c r="AX247" s="305">
        <f t="shared" ref="AX247:AX248" si="465">SUM(AY247:BC247)</f>
        <v>2206926.7629507915</v>
      </c>
      <c r="AY247" s="306">
        <v>189885.25154062104</v>
      </c>
      <c r="AZ247" s="306">
        <v>944982.15912731434</v>
      </c>
      <c r="BA247" s="306">
        <v>325713.605277183</v>
      </c>
      <c r="BB247" s="306">
        <v>532742.24521219009</v>
      </c>
      <c r="BC247" s="306">
        <v>213603.50179348321</v>
      </c>
      <c r="BD247" s="305">
        <f t="shared" ref="BD247:BD248" si="466">SUM(BE247:BL247)</f>
        <v>4745946.4241097271</v>
      </c>
      <c r="BE247" s="306">
        <v>925195.06254305004</v>
      </c>
      <c r="BF247" s="306">
        <v>572605.66764359362</v>
      </c>
      <c r="BG247" s="306">
        <v>575530.0476351832</v>
      </c>
      <c r="BH247" s="306">
        <v>505504.86559543852</v>
      </c>
      <c r="BI247" s="306">
        <v>672463.70376380195</v>
      </c>
      <c r="BJ247" s="306">
        <v>502705.30770174798</v>
      </c>
      <c r="BK247" s="306">
        <v>529029.36948358896</v>
      </c>
      <c r="BL247" s="306">
        <v>462912.39974332298</v>
      </c>
      <c r="BM247" s="305">
        <f t="shared" ref="BM247:BM248" si="467">SUM(BN247:BR247)</f>
        <v>1279770.3782989874</v>
      </c>
      <c r="BN247" s="306">
        <v>271997.79568036762</v>
      </c>
      <c r="BO247" s="306">
        <v>236889.02597027479</v>
      </c>
      <c r="BP247" s="306">
        <v>194585.17650938564</v>
      </c>
      <c r="BQ247" s="306">
        <v>102169.01565842752</v>
      </c>
      <c r="BR247" s="306">
        <v>474129.36448053177</v>
      </c>
      <c r="BS247" s="305">
        <f t="shared" ref="BS247:BS248" si="468">SUM(BT247:CE247)</f>
        <v>2287552.589695266</v>
      </c>
      <c r="BT247" s="307">
        <v>132586.67299367944</v>
      </c>
      <c r="BU247" s="306">
        <v>236978.36166322074</v>
      </c>
      <c r="BV247" s="306">
        <v>90899.915879120788</v>
      </c>
      <c r="BW247" s="306">
        <v>41724.503839446719</v>
      </c>
      <c r="BX247" s="306">
        <v>145856.93212063366</v>
      </c>
      <c r="BY247" s="306">
        <v>648284.27427554806</v>
      </c>
      <c r="BZ247" s="306">
        <v>156545.87500025501</v>
      </c>
      <c r="CA247" s="306">
        <v>116773.5294759431</v>
      </c>
      <c r="CB247" s="306">
        <v>263581.26722885482</v>
      </c>
      <c r="CC247" s="306">
        <v>149640.71249777326</v>
      </c>
      <c r="CD247" s="306">
        <v>168091.47058470201</v>
      </c>
      <c r="CE247" s="306">
        <v>136589.07413608819</v>
      </c>
      <c r="CF247" s="305">
        <f t="shared" ref="CF247:CF248" si="469">SUM(CG247:CS247)</f>
        <v>2175134.7153825602</v>
      </c>
      <c r="CG247" s="306">
        <v>54763.324558675893</v>
      </c>
      <c r="CH247" s="306">
        <v>123509.5041227715</v>
      </c>
      <c r="CI247" s="306">
        <v>108081.92514424188</v>
      </c>
      <c r="CJ247" s="306">
        <v>258637.98068204604</v>
      </c>
      <c r="CK247" s="306">
        <v>579992.83681544813</v>
      </c>
      <c r="CL247" s="306">
        <v>72397.379612448945</v>
      </c>
      <c r="CM247" s="306">
        <v>411896.9480091522</v>
      </c>
      <c r="CN247" s="306">
        <v>62759.809320465545</v>
      </c>
      <c r="CO247" s="306">
        <v>29853.891017045109</v>
      </c>
      <c r="CP247" s="306">
        <v>83507.012415532634</v>
      </c>
      <c r="CQ247" s="306">
        <v>151011.08643509913</v>
      </c>
      <c r="CR247" s="306">
        <v>142998.62811135931</v>
      </c>
      <c r="CS247" s="306">
        <v>95724.389138273982</v>
      </c>
      <c r="CT247" s="305">
        <f t="shared" ref="CT247:CT248" si="470">SUM(CU247:CY247)</f>
        <v>1537452.8996502373</v>
      </c>
      <c r="CU247" s="306">
        <v>593536.38491688936</v>
      </c>
      <c r="CV247" s="306">
        <v>328294.68751531106</v>
      </c>
      <c r="CW247" s="306">
        <v>124556.70740771838</v>
      </c>
      <c r="CX247" s="306">
        <v>219288.15325005777</v>
      </c>
      <c r="CY247" s="306">
        <v>271776.96656026068</v>
      </c>
      <c r="CZ247" s="305">
        <f t="shared" ref="CZ247:CZ248" si="471">SUM(DA247:DF247)</f>
        <v>1827138.0920364298</v>
      </c>
      <c r="DA247" s="306">
        <v>58781.731952983304</v>
      </c>
      <c r="DB247" s="306">
        <v>56276.619286595953</v>
      </c>
      <c r="DC247" s="306">
        <v>390295.46381008491</v>
      </c>
      <c r="DD247" s="306">
        <v>738384.78355747531</v>
      </c>
      <c r="DE247" s="306">
        <v>383537.99521662761</v>
      </c>
      <c r="DF247" s="306">
        <v>199861.4982126627</v>
      </c>
      <c r="DG247" s="305">
        <f t="shared" ref="DG247:DG248" si="472">AM247+BS247+B247+O247+X247+AC247+AJ247+BD247+CF247+AX247+BM247+CT247+CZ247</f>
        <v>24878374.224587433</v>
      </c>
      <c r="DH247" s="305">
        <f t="shared" ref="DH247:DH248" si="473">SUM(DI247:DK247)</f>
        <v>305135.91758065071</v>
      </c>
      <c r="DI247" s="307">
        <v>121366.47121277936</v>
      </c>
      <c r="DJ247" s="306">
        <v>127639.47735565116</v>
      </c>
      <c r="DK247" s="306">
        <v>56129.969012220186</v>
      </c>
      <c r="DL247" s="308" t="s">
        <v>607</v>
      </c>
      <c r="DM247" s="306">
        <v>263031.46716703475</v>
      </c>
      <c r="DN247" s="309" t="s">
        <v>607</v>
      </c>
      <c r="DO247" s="305">
        <f t="shared" ref="DO247:DO248" si="474">DG247+DH247+DM247</f>
        <v>25446541.609335117</v>
      </c>
      <c r="DW247" s="25"/>
      <c r="DX247" s="25"/>
      <c r="DY247" s="25"/>
      <c r="DZ247" s="25"/>
      <c r="EA247" s="25"/>
      <c r="EB247" s="25"/>
      <c r="EC247" s="25"/>
    </row>
    <row r="248" spans="1:133" s="4" customFormat="1" ht="16.5" customHeight="1" x14ac:dyDescent="0.15">
      <c r="A248" s="69" t="s">
        <v>130</v>
      </c>
      <c r="B248" s="305">
        <f t="shared" si="459"/>
        <v>196848.9770291383</v>
      </c>
      <c r="C248" s="306">
        <v>24599.121373907139</v>
      </c>
      <c r="D248" s="306">
        <v>3066.4588985176679</v>
      </c>
      <c r="E248" s="306">
        <v>3667.2173763206424</v>
      </c>
      <c r="F248" s="306">
        <v>890.1793578779691</v>
      </c>
      <c r="G248" s="306">
        <v>8226.8580620447519</v>
      </c>
      <c r="H248" s="306">
        <v>28565.855867170743</v>
      </c>
      <c r="I248" s="306">
        <v>12742.971362084365</v>
      </c>
      <c r="J248" s="306">
        <v>1749.7769616280129</v>
      </c>
      <c r="K248" s="306">
        <v>10225.597669667324</v>
      </c>
      <c r="L248" s="306">
        <v>57414.168219632935</v>
      </c>
      <c r="M248" s="306">
        <v>9977.5218022218378</v>
      </c>
      <c r="N248" s="306">
        <v>35723.250078064899</v>
      </c>
      <c r="O248" s="305">
        <f t="shared" si="460"/>
        <v>41973.452664477751</v>
      </c>
      <c r="P248" s="306">
        <v>9253.1296307346038</v>
      </c>
      <c r="Q248" s="306">
        <v>9025.9251757009861</v>
      </c>
      <c r="R248" s="306">
        <v>3624.1504703192159</v>
      </c>
      <c r="S248" s="306">
        <v>2221.6752600379568</v>
      </c>
      <c r="T248" s="306">
        <v>2007.1502141427218</v>
      </c>
      <c r="U248" s="306">
        <v>7759.2186442200255</v>
      </c>
      <c r="V248" s="306">
        <v>5375.3536745000165</v>
      </c>
      <c r="W248" s="306">
        <v>2706.8495948222235</v>
      </c>
      <c r="X248" s="305">
        <f t="shared" si="461"/>
        <v>34091.582048345248</v>
      </c>
      <c r="Y248" s="306">
        <v>6207.4442909925783</v>
      </c>
      <c r="Z248" s="306">
        <v>7342.4216876974151</v>
      </c>
      <c r="AA248" s="306">
        <v>14212.738971490211</v>
      </c>
      <c r="AB248" s="306">
        <v>6328.9770981650463</v>
      </c>
      <c r="AC248" s="305">
        <f t="shared" si="462"/>
        <v>45355.704322538673</v>
      </c>
      <c r="AD248" s="306">
        <v>3311.6489365076823</v>
      </c>
      <c r="AE248" s="306">
        <v>8098.2333753898183</v>
      </c>
      <c r="AF248" s="306">
        <v>2294.7467241344302</v>
      </c>
      <c r="AG248" s="306">
        <v>8905.5051244544902</v>
      </c>
      <c r="AH248" s="306">
        <v>5402.5163888557836</v>
      </c>
      <c r="AI248" s="306">
        <v>17343.053773196472</v>
      </c>
      <c r="AJ248" s="305">
        <f t="shared" si="463"/>
        <v>12569.563642225268</v>
      </c>
      <c r="AK248" s="306">
        <v>5740.996303628538</v>
      </c>
      <c r="AL248" s="306">
        <v>6828.5673385967302</v>
      </c>
      <c r="AM248" s="305">
        <f t="shared" si="464"/>
        <v>120308.07110921769</v>
      </c>
      <c r="AN248" s="306">
        <v>3288.5667505108058</v>
      </c>
      <c r="AO248" s="306">
        <v>4389.3867224297601</v>
      </c>
      <c r="AP248" s="306">
        <v>8113.5679266684429</v>
      </c>
      <c r="AQ248" s="306">
        <v>1241.5497472095687</v>
      </c>
      <c r="AR248" s="306">
        <v>13895.495911526436</v>
      </c>
      <c r="AS248" s="306">
        <v>2049.1791359130866</v>
      </c>
      <c r="AT248" s="306">
        <v>26200.969697366701</v>
      </c>
      <c r="AU248" s="306">
        <v>33922.974424162705</v>
      </c>
      <c r="AV248" s="306">
        <v>24157.643811251612</v>
      </c>
      <c r="AW248" s="306">
        <v>3048.7369821785696</v>
      </c>
      <c r="AX248" s="305">
        <f t="shared" si="465"/>
        <v>71238.126909628074</v>
      </c>
      <c r="AY248" s="306">
        <v>5062.4604409385174</v>
      </c>
      <c r="AZ248" s="306">
        <v>39154.996658481621</v>
      </c>
      <c r="BA248" s="306">
        <v>16633.267192131701</v>
      </c>
      <c r="BB248" s="306">
        <v>6216.2023904225935</v>
      </c>
      <c r="BC248" s="306">
        <v>4171.2002276536368</v>
      </c>
      <c r="BD248" s="305">
        <f t="shared" si="466"/>
        <v>756172.52880605776</v>
      </c>
      <c r="BE248" s="306">
        <v>152679.50306454831</v>
      </c>
      <c r="BF248" s="306">
        <v>58317.59428781207</v>
      </c>
      <c r="BG248" s="306">
        <v>64805.443628487847</v>
      </c>
      <c r="BH248" s="306">
        <v>66415.224908553471</v>
      </c>
      <c r="BI248" s="306">
        <v>95592.125861673849</v>
      </c>
      <c r="BJ248" s="306">
        <v>152138.20038825518</v>
      </c>
      <c r="BK248" s="306">
        <v>95503.988229109178</v>
      </c>
      <c r="BL248" s="306">
        <v>70720.448437617859</v>
      </c>
      <c r="BM248" s="305">
        <f t="shared" si="467"/>
        <v>33169.849221001699</v>
      </c>
      <c r="BN248" s="306">
        <v>5975.3969607391919</v>
      </c>
      <c r="BO248" s="306">
        <v>7222.7450960864298</v>
      </c>
      <c r="BP248" s="306">
        <v>3171.9993310483878</v>
      </c>
      <c r="BQ248" s="306">
        <v>2825.2719688509087</v>
      </c>
      <c r="BR248" s="306">
        <v>13974.435864276784</v>
      </c>
      <c r="BS248" s="305">
        <f t="shared" si="468"/>
        <v>102365.28211794773</v>
      </c>
      <c r="BT248" s="307">
        <v>4835.5087780407612</v>
      </c>
      <c r="BU248" s="306">
        <v>5631.476698820301</v>
      </c>
      <c r="BV248" s="306">
        <v>3513.454365719655</v>
      </c>
      <c r="BW248" s="306">
        <v>1422.3856942647715</v>
      </c>
      <c r="BX248" s="306">
        <v>6832.7653968669392</v>
      </c>
      <c r="BY248" s="306">
        <v>36915.550210623813</v>
      </c>
      <c r="BZ248" s="306">
        <v>5466.8699423985781</v>
      </c>
      <c r="CA248" s="306">
        <v>7625.4853241741184</v>
      </c>
      <c r="CB248" s="306">
        <v>14142.481206062426</v>
      </c>
      <c r="CC248" s="306">
        <v>4277.4338091291329</v>
      </c>
      <c r="CD248" s="306">
        <v>5221.7389534141766</v>
      </c>
      <c r="CE248" s="306">
        <v>6480.1317384330559</v>
      </c>
      <c r="CF248" s="305">
        <f t="shared" si="469"/>
        <v>116960.90960200522</v>
      </c>
      <c r="CG248" s="306">
        <v>2545.57234594903</v>
      </c>
      <c r="CH248" s="306">
        <v>7587.2398640280971</v>
      </c>
      <c r="CI248" s="306">
        <v>4033.4241450296686</v>
      </c>
      <c r="CJ248" s="306">
        <v>11926.524638208532</v>
      </c>
      <c r="CK248" s="306">
        <v>36878.468482296026</v>
      </c>
      <c r="CL248" s="306">
        <v>3489.1878214637309</v>
      </c>
      <c r="CM248" s="306">
        <v>24549.148060877844</v>
      </c>
      <c r="CN248" s="306">
        <v>2911.6474781699872</v>
      </c>
      <c r="CO248" s="306">
        <v>1308.5611095183713</v>
      </c>
      <c r="CP248" s="306">
        <v>3088.2321857697307</v>
      </c>
      <c r="CQ248" s="306">
        <v>8663.7746913154297</v>
      </c>
      <c r="CR248" s="306">
        <v>4758.2567003608983</v>
      </c>
      <c r="CS248" s="306">
        <v>5220.8720790178759</v>
      </c>
      <c r="CT248" s="305">
        <f t="shared" si="470"/>
        <v>38844.448446771989</v>
      </c>
      <c r="CU248" s="306">
        <v>18656.838919317041</v>
      </c>
      <c r="CV248" s="306">
        <v>8024.5345516524794</v>
      </c>
      <c r="CW248" s="306">
        <v>2981.4736725669436</v>
      </c>
      <c r="CX248" s="306">
        <v>5037.6795366160004</v>
      </c>
      <c r="CY248" s="306">
        <v>4143.9217666195227</v>
      </c>
      <c r="CZ248" s="305">
        <f t="shared" si="471"/>
        <v>124452.0360397326</v>
      </c>
      <c r="DA248" s="306">
        <v>3109.4280179643401</v>
      </c>
      <c r="DB248" s="306">
        <v>1932.9345014561356</v>
      </c>
      <c r="DC248" s="306">
        <v>46096.558298630873</v>
      </c>
      <c r="DD248" s="306">
        <v>44076.068102509904</v>
      </c>
      <c r="DE248" s="306">
        <v>17499.896622980363</v>
      </c>
      <c r="DF248" s="306">
        <v>11737.150496190989</v>
      </c>
      <c r="DG248" s="305">
        <f t="shared" si="472"/>
        <v>1694350.5319590878</v>
      </c>
      <c r="DH248" s="305">
        <f t="shared" si="473"/>
        <v>21529.719327755003</v>
      </c>
      <c r="DI248" s="307">
        <v>3621.365034198589</v>
      </c>
      <c r="DJ248" s="306">
        <v>1963.5300766604546</v>
      </c>
      <c r="DK248" s="306">
        <v>15944.824216895959</v>
      </c>
      <c r="DL248" s="308" t="s">
        <v>607</v>
      </c>
      <c r="DM248" s="306">
        <v>2848.5580398983516</v>
      </c>
      <c r="DN248" s="309" t="s">
        <v>607</v>
      </c>
      <c r="DO248" s="305">
        <f t="shared" si="474"/>
        <v>1718728.8093267411</v>
      </c>
      <c r="DW248" s="25"/>
      <c r="DX248" s="25"/>
      <c r="DY248" s="25"/>
      <c r="DZ248" s="25"/>
      <c r="EA248" s="25"/>
      <c r="EB248" s="25"/>
      <c r="EC248" s="25"/>
    </row>
    <row r="249" spans="1:133" s="4" customFormat="1" ht="16.5" customHeight="1" x14ac:dyDescent="0.15">
      <c r="A249" s="70" t="s">
        <v>718</v>
      </c>
      <c r="B249" s="265">
        <v>11.404308799950973</v>
      </c>
      <c r="C249" s="266">
        <v>9.9656933767573221</v>
      </c>
      <c r="D249" s="266">
        <v>13.527215526833258</v>
      </c>
      <c r="E249" s="266">
        <v>13.584498360406039</v>
      </c>
      <c r="F249" s="266">
        <v>8.3412483641249935</v>
      </c>
      <c r="G249" s="266">
        <v>13.560280650467158</v>
      </c>
      <c r="H249" s="266">
        <v>10.977323769009814</v>
      </c>
      <c r="I249" s="266">
        <v>12.895593275070164</v>
      </c>
      <c r="J249" s="266">
        <v>10.19287163243327</v>
      </c>
      <c r="K249" s="266">
        <v>11.865906099154531</v>
      </c>
      <c r="L249" s="266">
        <v>12.077026941859314</v>
      </c>
      <c r="M249" s="266">
        <v>8.9595829136668179</v>
      </c>
      <c r="N249" s="266">
        <v>9.4914387081465001</v>
      </c>
      <c r="O249" s="265">
        <v>11.985930353759514</v>
      </c>
      <c r="P249" s="266">
        <v>11.206590836793165</v>
      </c>
      <c r="Q249" s="266">
        <v>11.927299273842493</v>
      </c>
      <c r="R249" s="266">
        <v>10.111309122996502</v>
      </c>
      <c r="S249" s="266">
        <v>13.101180384846908</v>
      </c>
      <c r="T249" s="266">
        <v>11.947977815538573</v>
      </c>
      <c r="U249" s="266">
        <v>11.888359107907142</v>
      </c>
      <c r="V249" s="266">
        <v>13.377842941113727</v>
      </c>
      <c r="W249" s="266">
        <v>14.439644837963558</v>
      </c>
      <c r="X249" s="265">
        <v>11.358868171049602</v>
      </c>
      <c r="Y249" s="266">
        <v>11.426738129922793</v>
      </c>
      <c r="Z249" s="266">
        <v>11.99618223812061</v>
      </c>
      <c r="AA249" s="266">
        <v>10.369839217497461</v>
      </c>
      <c r="AB249" s="266">
        <v>12.056441749693523</v>
      </c>
      <c r="AC249" s="265">
        <v>12.463338414651098</v>
      </c>
      <c r="AD249" s="266">
        <v>13.478232468942339</v>
      </c>
      <c r="AE249" s="266">
        <v>12.152834384191673</v>
      </c>
      <c r="AF249" s="266">
        <v>12.59039317985377</v>
      </c>
      <c r="AG249" s="266">
        <v>12.364646061310347</v>
      </c>
      <c r="AH249" s="266">
        <v>11.68101391641668</v>
      </c>
      <c r="AI249" s="266">
        <v>12.644824416470806</v>
      </c>
      <c r="AJ249" s="265">
        <v>11.735787668327104</v>
      </c>
      <c r="AK249" s="266">
        <v>11.005407258236794</v>
      </c>
      <c r="AL249" s="266">
        <v>12.404598534514131</v>
      </c>
      <c r="AM249" s="265">
        <v>13.251969873809793</v>
      </c>
      <c r="AN249" s="266">
        <v>16.494992901697199</v>
      </c>
      <c r="AO249" s="266">
        <v>15.956535967213629</v>
      </c>
      <c r="AP249" s="266">
        <v>13.065277751354138</v>
      </c>
      <c r="AQ249" s="266">
        <v>12.957464050364631</v>
      </c>
      <c r="AR249" s="266">
        <v>13.463670613205908</v>
      </c>
      <c r="AS249" s="266">
        <v>13.147965595697764</v>
      </c>
      <c r="AT249" s="266">
        <v>13.121825070564347</v>
      </c>
      <c r="AU249" s="266">
        <v>11.603336869373354</v>
      </c>
      <c r="AV249" s="266">
        <v>13.325106739119724</v>
      </c>
      <c r="AW249" s="266">
        <v>14.491047422201136</v>
      </c>
      <c r="AX249" s="265">
        <v>16.255302356685821</v>
      </c>
      <c r="AY249" s="266">
        <v>17.428165874271919</v>
      </c>
      <c r="AZ249" s="266">
        <v>17.055747558512643</v>
      </c>
      <c r="BA249" s="266">
        <v>13.264412978956546</v>
      </c>
      <c r="BB249" s="266">
        <v>16.533576229672665</v>
      </c>
      <c r="BC249" s="266">
        <v>15.377834112792033</v>
      </c>
      <c r="BD249" s="265">
        <v>12.101393504904426</v>
      </c>
      <c r="BE249" s="266">
        <v>11.248645345792402</v>
      </c>
      <c r="BF249" s="266">
        <v>11.173288711657023</v>
      </c>
      <c r="BG249" s="266">
        <v>10.149197989849311</v>
      </c>
      <c r="BH249" s="266">
        <v>10.935538923025929</v>
      </c>
      <c r="BI249" s="266">
        <v>10.562046519868714</v>
      </c>
      <c r="BJ249" s="266">
        <v>17.742316943541699</v>
      </c>
      <c r="BK249" s="266">
        <v>12.390235032918556</v>
      </c>
      <c r="BL249" s="266">
        <v>12.852828989636686</v>
      </c>
      <c r="BM249" s="265">
        <v>13.157832059805202</v>
      </c>
      <c r="BN249" s="266">
        <v>12.325818574819404</v>
      </c>
      <c r="BO249" s="266">
        <v>13.028955938205176</v>
      </c>
      <c r="BP249" s="266">
        <v>10.349469673777643</v>
      </c>
      <c r="BQ249" s="266">
        <v>12.6594052955036</v>
      </c>
      <c r="BR249" s="266">
        <v>14.866026828260154</v>
      </c>
      <c r="BS249" s="265">
        <v>12.566789987486493</v>
      </c>
      <c r="BT249" s="267">
        <v>13.44063269046489</v>
      </c>
      <c r="BU249" s="266">
        <v>13.844271149353576</v>
      </c>
      <c r="BV249" s="266">
        <v>10.574336881982756</v>
      </c>
      <c r="BW249" s="266">
        <v>12.163776296940474</v>
      </c>
      <c r="BX249" s="266">
        <v>13.476759194460428</v>
      </c>
      <c r="BY249" s="266">
        <v>12.642379802323763</v>
      </c>
      <c r="BZ249" s="266">
        <v>13.012065883883878</v>
      </c>
      <c r="CA249" s="266">
        <v>13.850201490649477</v>
      </c>
      <c r="CB249" s="266">
        <v>11.49680268128065</v>
      </c>
      <c r="CC249" s="266">
        <v>10.721758021032102</v>
      </c>
      <c r="CD249" s="266">
        <v>12.191110678484643</v>
      </c>
      <c r="CE249" s="266">
        <v>12.392666788515863</v>
      </c>
      <c r="CF249" s="265">
        <v>14.496166103942986</v>
      </c>
      <c r="CG249" s="266">
        <v>14.968850343458648</v>
      </c>
      <c r="CH249" s="266">
        <v>17.315942869362207</v>
      </c>
      <c r="CI249" s="266">
        <v>9.2889947165551163</v>
      </c>
      <c r="CJ249" s="266">
        <v>16.659965078708314</v>
      </c>
      <c r="CK249" s="266">
        <v>12.3373327445249</v>
      </c>
      <c r="CL249" s="266">
        <v>10.623915799455432</v>
      </c>
      <c r="CM249" s="266">
        <v>16.745915894337486</v>
      </c>
      <c r="CN249" s="266">
        <v>12.634484762862719</v>
      </c>
      <c r="CO249" s="266">
        <v>9.3923150907571475</v>
      </c>
      <c r="CP249" s="266">
        <v>13.298280808690736</v>
      </c>
      <c r="CQ249" s="266">
        <v>18.807094694810029</v>
      </c>
      <c r="CR249" s="266">
        <v>13.396431306582151</v>
      </c>
      <c r="CS249" s="266">
        <v>13.689480261104636</v>
      </c>
      <c r="CT249" s="265">
        <v>11.174846459826393</v>
      </c>
      <c r="CU249" s="266">
        <v>11.106094384019292</v>
      </c>
      <c r="CV249" s="266">
        <v>11.84696600475554</v>
      </c>
      <c r="CW249" s="266">
        <v>8.9388746511473567</v>
      </c>
      <c r="CX249" s="266">
        <v>12.481829317827698</v>
      </c>
      <c r="CY249" s="266">
        <v>10.425199529179384</v>
      </c>
      <c r="CZ249" s="265">
        <v>13.969974069192592</v>
      </c>
      <c r="DA249" s="266">
        <v>14.098332753764971</v>
      </c>
      <c r="DB249" s="266">
        <v>10.194277987776157</v>
      </c>
      <c r="DC249" s="266">
        <v>13.01973510679027</v>
      </c>
      <c r="DD249" s="266">
        <v>14.129364721616099</v>
      </c>
      <c r="DE249" s="266">
        <v>14.110229544010769</v>
      </c>
      <c r="DF249" s="266">
        <v>15.961739222836746</v>
      </c>
      <c r="DG249" s="252">
        <v>12.843482853345616</v>
      </c>
      <c r="DH249" s="252">
        <v>27.61437845160301</v>
      </c>
      <c r="DI249" s="267">
        <v>28.226935197826013</v>
      </c>
      <c r="DJ249" s="266">
        <v>22.895442767741603</v>
      </c>
      <c r="DK249" s="266">
        <v>33.909569560353766</v>
      </c>
      <c r="DL249" s="252" t="s">
        <v>607</v>
      </c>
      <c r="DM249" s="266">
        <v>32.710591220053679</v>
      </c>
      <c r="DN249" s="255" t="s">
        <v>607</v>
      </c>
      <c r="DO249" s="252">
        <v>13.306734619496746</v>
      </c>
      <c r="DP249" s="15"/>
      <c r="DQ249" s="15"/>
      <c r="DR249" s="15"/>
      <c r="DS249" s="15"/>
      <c r="DT249" s="15"/>
      <c r="DU249" s="15"/>
      <c r="DV249" s="15"/>
      <c r="DW249" s="15"/>
      <c r="DX249" s="109"/>
      <c r="DY249" s="109"/>
      <c r="DZ249" s="109"/>
      <c r="EA249" s="109"/>
      <c r="EB249" s="109"/>
      <c r="EC249" s="109"/>
    </row>
    <row r="250" spans="1:133" s="4" customFormat="1" ht="16.5" customHeight="1" x14ac:dyDescent="0.15">
      <c r="A250" s="48" t="s">
        <v>103</v>
      </c>
      <c r="B250" s="265">
        <v>21.144185297674976</v>
      </c>
      <c r="C250" s="266">
        <v>15.829091638741261</v>
      </c>
      <c r="D250" s="266">
        <v>26.292485231848158</v>
      </c>
      <c r="E250" s="266">
        <v>25.367098370938002</v>
      </c>
      <c r="F250" s="266">
        <v>19.764716570071307</v>
      </c>
      <c r="G250" s="266">
        <v>25.224180064057713</v>
      </c>
      <c r="H250" s="266">
        <v>20.567469520523698</v>
      </c>
      <c r="I250" s="266">
        <v>29.043932119144539</v>
      </c>
      <c r="J250" s="266">
        <v>23.994453557453589</v>
      </c>
      <c r="K250" s="266">
        <v>23.766926760628348</v>
      </c>
      <c r="L250" s="266">
        <v>22.310796823695537</v>
      </c>
      <c r="M250" s="266">
        <v>18.027969441480543</v>
      </c>
      <c r="N250" s="266">
        <v>16.221071772236776</v>
      </c>
      <c r="O250" s="265">
        <v>22.858702409803598</v>
      </c>
      <c r="P250" s="266">
        <v>22.891382445976248</v>
      </c>
      <c r="Q250" s="266">
        <v>24.237188183360978</v>
      </c>
      <c r="R250" s="266">
        <v>18.953179673603401</v>
      </c>
      <c r="S250" s="266">
        <v>22.747205710037687</v>
      </c>
      <c r="T250" s="266">
        <v>21.185024211510509</v>
      </c>
      <c r="U250" s="266">
        <v>21.964229256943376</v>
      </c>
      <c r="V250" s="266">
        <v>22.482771918548643</v>
      </c>
      <c r="W250" s="266">
        <v>26.468319774490123</v>
      </c>
      <c r="X250" s="265">
        <v>24.441667336572781</v>
      </c>
      <c r="Y250" s="266">
        <v>21.280703546486052</v>
      </c>
      <c r="Z250" s="266">
        <v>26.332204629976431</v>
      </c>
      <c r="AA250" s="266">
        <v>24.745541890679856</v>
      </c>
      <c r="AB250" s="266">
        <v>24.185648606567643</v>
      </c>
      <c r="AC250" s="265">
        <v>24.409607783820324</v>
      </c>
      <c r="AD250" s="266">
        <v>25.511474785405902</v>
      </c>
      <c r="AE250" s="266">
        <v>22.508568431865474</v>
      </c>
      <c r="AF250" s="266">
        <v>23.706803300538589</v>
      </c>
      <c r="AG250" s="266">
        <v>27.853299330653662</v>
      </c>
      <c r="AH250" s="266">
        <v>23.337510589657981</v>
      </c>
      <c r="AI250" s="266">
        <v>23.561200702280203</v>
      </c>
      <c r="AJ250" s="265">
        <v>16.345083135265043</v>
      </c>
      <c r="AK250" s="266">
        <v>16.241393542488066</v>
      </c>
      <c r="AL250" s="266">
        <v>16.431652292767765</v>
      </c>
      <c r="AM250" s="265">
        <v>23.238736391139721</v>
      </c>
      <c r="AN250" s="266">
        <v>23.266787967730288</v>
      </c>
      <c r="AO250" s="266">
        <v>29.481580736685263</v>
      </c>
      <c r="AP250" s="266">
        <v>27.524137145381566</v>
      </c>
      <c r="AQ250" s="266">
        <v>24.933435545941787</v>
      </c>
      <c r="AR250" s="266">
        <v>24.876827163382142</v>
      </c>
      <c r="AS250" s="266">
        <v>18.472730578200082</v>
      </c>
      <c r="AT250" s="266">
        <v>20.969395789501224</v>
      </c>
      <c r="AU250" s="266">
        <v>21.90025272124975</v>
      </c>
      <c r="AV250" s="266">
        <v>23.231600145434779</v>
      </c>
      <c r="AW250" s="266">
        <v>25.616477421738903</v>
      </c>
      <c r="AX250" s="265">
        <v>27.20681368683357</v>
      </c>
      <c r="AY250" s="266">
        <v>27.07507849670332</v>
      </c>
      <c r="AZ250" s="266">
        <v>28.663676826140023</v>
      </c>
      <c r="BA250" s="266">
        <v>22.209508371601384</v>
      </c>
      <c r="BB250" s="266">
        <v>30.009614100674959</v>
      </c>
      <c r="BC250" s="266">
        <v>28.751171221830411</v>
      </c>
      <c r="BD250" s="265">
        <v>18.018907779608295</v>
      </c>
      <c r="BE250" s="266">
        <v>16.299232556573866</v>
      </c>
      <c r="BF250" s="266">
        <v>17.047004477664434</v>
      </c>
      <c r="BG250" s="266">
        <v>16.351057694368372</v>
      </c>
      <c r="BH250" s="266">
        <v>17.604652460379906</v>
      </c>
      <c r="BI250" s="266">
        <v>16.141763679352465</v>
      </c>
      <c r="BJ250" s="266">
        <v>21.773828096442731</v>
      </c>
      <c r="BK250" s="266">
        <v>18.078530960217641</v>
      </c>
      <c r="BL250" s="266">
        <v>18.485419881483995</v>
      </c>
      <c r="BM250" s="265">
        <v>27.579401862826519</v>
      </c>
      <c r="BN250" s="266">
        <v>24.502633559466009</v>
      </c>
      <c r="BO250" s="266">
        <v>24.206365470630399</v>
      </c>
      <c r="BP250" s="266">
        <v>22.067119527133787</v>
      </c>
      <c r="BQ250" s="266">
        <v>23.900381158484358</v>
      </c>
      <c r="BR250" s="266">
        <v>31.717768376210572</v>
      </c>
      <c r="BS250" s="265">
        <v>22.30333877171687</v>
      </c>
      <c r="BT250" s="267">
        <v>24.389559296920364</v>
      </c>
      <c r="BU250" s="266">
        <v>22.794334984988435</v>
      </c>
      <c r="BV250" s="266">
        <v>18.754522323786841</v>
      </c>
      <c r="BW250" s="266">
        <v>21.146714686758656</v>
      </c>
      <c r="BX250" s="266">
        <v>19.772658249504691</v>
      </c>
      <c r="BY250" s="266">
        <v>21.644991165989154</v>
      </c>
      <c r="BZ250" s="266">
        <v>20.894016070889894</v>
      </c>
      <c r="CA250" s="266">
        <v>22.491068286122704</v>
      </c>
      <c r="CB250" s="266">
        <v>19.006017836641</v>
      </c>
      <c r="CC250" s="266">
        <v>24.341841961083006</v>
      </c>
      <c r="CD250" s="266">
        <v>27.422065057304312</v>
      </c>
      <c r="CE250" s="266">
        <v>29.023012181735307</v>
      </c>
      <c r="CF250" s="265">
        <v>24.830911889892842</v>
      </c>
      <c r="CG250" s="266">
        <v>22.771701385566516</v>
      </c>
      <c r="CH250" s="266">
        <v>23.73694403076891</v>
      </c>
      <c r="CI250" s="266">
        <v>17.378592162624134</v>
      </c>
      <c r="CJ250" s="266">
        <v>28.143235081110674</v>
      </c>
      <c r="CK250" s="266">
        <v>23.428341358634562</v>
      </c>
      <c r="CL250" s="266">
        <v>18.109848475880071</v>
      </c>
      <c r="CM250" s="266">
        <v>27.414716831875207</v>
      </c>
      <c r="CN250" s="266">
        <v>18.496769249309558</v>
      </c>
      <c r="CO250" s="266">
        <v>18.00936851977351</v>
      </c>
      <c r="CP250" s="266">
        <v>25.412748763292715</v>
      </c>
      <c r="CQ250" s="266">
        <v>26.473195191993291</v>
      </c>
      <c r="CR250" s="266">
        <v>25.009716980132556</v>
      </c>
      <c r="CS250" s="266">
        <v>24.868753697240464</v>
      </c>
      <c r="CT250" s="265">
        <v>28.434322516069628</v>
      </c>
      <c r="CU250" s="266">
        <v>26.879028825756222</v>
      </c>
      <c r="CV250" s="266">
        <v>32.109473339245376</v>
      </c>
      <c r="CW250" s="266">
        <v>22.600599287239671</v>
      </c>
      <c r="CX250" s="266">
        <v>33.885183085473898</v>
      </c>
      <c r="CY250" s="266">
        <v>23.420115711920179</v>
      </c>
      <c r="CZ250" s="265">
        <v>23.38444850385822</v>
      </c>
      <c r="DA250" s="266">
        <v>19.827198132889503</v>
      </c>
      <c r="DB250" s="266">
        <v>19.542765547297048</v>
      </c>
      <c r="DC250" s="266">
        <v>19.750156007613949</v>
      </c>
      <c r="DD250" s="266">
        <v>25.500926604685297</v>
      </c>
      <c r="DE250" s="266">
        <v>23.028436468899809</v>
      </c>
      <c r="DF250" s="266">
        <v>27.77820895700976</v>
      </c>
      <c r="DG250" s="252">
        <v>21.259955988364155</v>
      </c>
      <c r="DH250" s="252">
        <v>49.242035672587065</v>
      </c>
      <c r="DI250" s="267">
        <v>52.94818613730974</v>
      </c>
      <c r="DJ250" s="266">
        <v>39.732868685128004</v>
      </c>
      <c r="DK250" s="266">
        <v>49.433058703109644</v>
      </c>
      <c r="DL250" s="252">
        <v>44.760244489633649</v>
      </c>
      <c r="DM250" s="266">
        <v>44.760244489633649</v>
      </c>
      <c r="DN250" s="255" t="s">
        <v>607</v>
      </c>
      <c r="DO250" s="252">
        <v>21.786464414415484</v>
      </c>
      <c r="DP250" s="15"/>
      <c r="DQ250" s="15"/>
      <c r="DR250" s="15"/>
      <c r="DS250" s="15"/>
      <c r="DT250" s="15"/>
      <c r="DU250" s="15"/>
      <c r="DV250" s="15"/>
      <c r="DW250" s="15"/>
      <c r="DX250" s="109"/>
      <c r="DY250" s="109"/>
      <c r="DZ250" s="109"/>
      <c r="EA250" s="109"/>
      <c r="EB250" s="109"/>
      <c r="EC250" s="109"/>
    </row>
    <row r="251" spans="1:133" s="4" customFormat="1" ht="16.5" customHeight="1" x14ac:dyDescent="0.15">
      <c r="A251" s="48" t="s">
        <v>104</v>
      </c>
      <c r="B251" s="265">
        <v>10.213333658900089</v>
      </c>
      <c r="C251" s="266">
        <v>9.0617911465426193</v>
      </c>
      <c r="D251" s="266">
        <v>12.801415250921186</v>
      </c>
      <c r="E251" s="266">
        <v>12.86194435244917</v>
      </c>
      <c r="F251" s="266">
        <v>8.0283623677136333</v>
      </c>
      <c r="G251" s="266">
        <v>12.457166805270194</v>
      </c>
      <c r="H251" s="266">
        <v>9.8432624691789936</v>
      </c>
      <c r="I251" s="266">
        <v>11.258446984264083</v>
      </c>
      <c r="J251" s="266">
        <v>9.6196093988535765</v>
      </c>
      <c r="K251" s="266">
        <v>10.876990170827231</v>
      </c>
      <c r="L251" s="266">
        <v>10.34642420274194</v>
      </c>
      <c r="M251" s="266">
        <v>8.092620726718005</v>
      </c>
      <c r="N251" s="266">
        <v>8.3620932216170001</v>
      </c>
      <c r="O251" s="265">
        <v>11.089920099363912</v>
      </c>
      <c r="P251" s="266">
        <v>10.166703127462865</v>
      </c>
      <c r="Q251" s="266">
        <v>10.696648723185955</v>
      </c>
      <c r="R251" s="266">
        <v>9.4975433599333012</v>
      </c>
      <c r="S251" s="266">
        <v>12.547625064158547</v>
      </c>
      <c r="T251" s="266">
        <v>11.514957421936138</v>
      </c>
      <c r="U251" s="266">
        <v>11.141724138280807</v>
      </c>
      <c r="V251" s="266">
        <v>12.555034996038399</v>
      </c>
      <c r="W251" s="266">
        <v>12.99826753832961</v>
      </c>
      <c r="X251" s="265">
        <v>10.710127106851413</v>
      </c>
      <c r="Y251" s="266">
        <v>10.968726075308046</v>
      </c>
      <c r="Z251" s="266">
        <v>11.410215065036656</v>
      </c>
      <c r="AA251" s="266">
        <v>9.4552681193081884</v>
      </c>
      <c r="AB251" s="266">
        <v>11.554258458187345</v>
      </c>
      <c r="AC251" s="265">
        <v>11.314533560537811</v>
      </c>
      <c r="AD251" s="266">
        <v>12.708373116451726</v>
      </c>
      <c r="AE251" s="266">
        <v>11.125845824583189</v>
      </c>
      <c r="AF251" s="266">
        <v>11.967017009057196</v>
      </c>
      <c r="AG251" s="266">
        <v>11.083687064266883</v>
      </c>
      <c r="AH251" s="266">
        <v>10.726549767345851</v>
      </c>
      <c r="AI251" s="266">
        <v>11.102801493753045</v>
      </c>
      <c r="AJ251" s="265">
        <v>11.09099154735706</v>
      </c>
      <c r="AK251" s="266">
        <v>10.312832981485618</v>
      </c>
      <c r="AL251" s="266">
        <v>11.812794580684983</v>
      </c>
      <c r="AM251" s="265">
        <v>12.14373921674604</v>
      </c>
      <c r="AN251" s="266">
        <v>16.100405900219073</v>
      </c>
      <c r="AO251" s="266">
        <v>14.673345981157503</v>
      </c>
      <c r="AP251" s="266">
        <v>11.876232128134049</v>
      </c>
      <c r="AQ251" s="266">
        <v>12.460459062746434</v>
      </c>
      <c r="AR251" s="266">
        <v>12.27572185243803</v>
      </c>
      <c r="AS251" s="266">
        <v>12.883298016680698</v>
      </c>
      <c r="AT251" s="266">
        <v>12.171394137773097</v>
      </c>
      <c r="AU251" s="266">
        <v>10.069041722375008</v>
      </c>
      <c r="AV251" s="266">
        <v>11.791871897714987</v>
      </c>
      <c r="AW251" s="266">
        <v>13.957074125350321</v>
      </c>
      <c r="AX251" s="265">
        <v>15.537546000249201</v>
      </c>
      <c r="AY251" s="266">
        <v>16.917362317999576</v>
      </c>
      <c r="AZ251" s="266">
        <v>16.101431290818361</v>
      </c>
      <c r="BA251" s="266">
        <v>12.304016577072023</v>
      </c>
      <c r="BB251" s="266">
        <v>16.198465532577462</v>
      </c>
      <c r="BC251" s="266">
        <v>14.759038327287389</v>
      </c>
      <c r="BD251" s="265">
        <v>10.166471417201743</v>
      </c>
      <c r="BE251" s="266">
        <v>9.703711944324688</v>
      </c>
      <c r="BF251" s="266">
        <v>9.9067592910381546</v>
      </c>
      <c r="BG251" s="266">
        <v>8.7633202252667814</v>
      </c>
      <c r="BH251" s="266">
        <v>9.1379270523899621</v>
      </c>
      <c r="BI251" s="266">
        <v>8.8653963623629863</v>
      </c>
      <c r="BJ251" s="266">
        <v>15.126045853575285</v>
      </c>
      <c r="BK251" s="266">
        <v>10.242850047777132</v>
      </c>
      <c r="BL251" s="266">
        <v>10.918053122731351</v>
      </c>
      <c r="BM251" s="265">
        <v>12.343840789283966</v>
      </c>
      <c r="BN251" s="266">
        <v>11.761794627996638</v>
      </c>
      <c r="BO251" s="266">
        <v>12.302428085448682</v>
      </c>
      <c r="BP251" s="266">
        <v>10.012104783125922</v>
      </c>
      <c r="BQ251" s="266">
        <v>12.097282217195749</v>
      </c>
      <c r="BR251" s="266">
        <v>13.679600690534791</v>
      </c>
      <c r="BS251" s="265">
        <v>11.792063633863398</v>
      </c>
      <c r="BT251" s="267">
        <v>12.740689480137304</v>
      </c>
      <c r="BU251" s="266">
        <v>13.447670370343371</v>
      </c>
      <c r="BV251" s="266">
        <v>9.9681638056906205</v>
      </c>
      <c r="BW251" s="266">
        <v>11.687122111898397</v>
      </c>
      <c r="BX251" s="266">
        <v>13.015578465403701</v>
      </c>
      <c r="BY251" s="266">
        <v>11.738517993729317</v>
      </c>
      <c r="BZ251" s="266">
        <v>12.538265478064833</v>
      </c>
      <c r="CA251" s="266">
        <v>12.855848199733572</v>
      </c>
      <c r="CB251" s="266">
        <v>10.823953426101145</v>
      </c>
      <c r="CC251" s="266">
        <v>10.006931389827626</v>
      </c>
      <c r="CD251" s="266">
        <v>11.188368176338439</v>
      </c>
      <c r="CE251" s="266">
        <v>10.765846202821846</v>
      </c>
      <c r="CF251" s="265">
        <v>13.353361383968831</v>
      </c>
      <c r="CG251" s="266">
        <v>14.243603037637145</v>
      </c>
      <c r="CH251" s="266">
        <v>16.615232621355847</v>
      </c>
      <c r="CI251" s="266">
        <v>8.7456823301596724</v>
      </c>
      <c r="CJ251" s="266">
        <v>15.459729782852625</v>
      </c>
      <c r="CK251" s="266">
        <v>10.843622022063107</v>
      </c>
      <c r="CL251" s="266">
        <v>10.036885286433545</v>
      </c>
      <c r="CM251" s="266">
        <v>15.394224377883376</v>
      </c>
      <c r="CN251" s="266">
        <v>12.179098081252102</v>
      </c>
      <c r="CO251" s="266">
        <v>8.8052677850437853</v>
      </c>
      <c r="CP251" s="266">
        <v>12.385294362760348</v>
      </c>
      <c r="CQ251" s="266">
        <v>17.90224685113273</v>
      </c>
      <c r="CR251" s="266">
        <v>12.542905577577018</v>
      </c>
      <c r="CS251" s="266">
        <v>12.4843128055509</v>
      </c>
      <c r="CT251" s="265">
        <v>10.221343292948422</v>
      </c>
      <c r="CU251" s="266">
        <v>10.036261445468533</v>
      </c>
      <c r="CV251" s="266">
        <v>10.702467057788237</v>
      </c>
      <c r="CW251" s="266">
        <v>8.321733416388053</v>
      </c>
      <c r="CX251" s="266">
        <v>11.283106918232209</v>
      </c>
      <c r="CY251" s="266">
        <v>10.028853950920388</v>
      </c>
      <c r="CZ251" s="265">
        <v>12.679628908060165</v>
      </c>
      <c r="DA251" s="266">
        <v>13.555859906455412</v>
      </c>
      <c r="DB251" s="266">
        <v>9.5515680216905974</v>
      </c>
      <c r="DC251" s="266">
        <v>11.631290229321685</v>
      </c>
      <c r="DD251" s="266">
        <v>12.563760067114121</v>
      </c>
      <c r="DE251" s="266">
        <v>13.333793581521233</v>
      </c>
      <c r="DF251" s="266">
        <v>14.389144702644968</v>
      </c>
      <c r="DG251" s="252">
        <v>11.719551128831515</v>
      </c>
      <c r="DH251" s="252">
        <v>24.39148752770787</v>
      </c>
      <c r="DI251" s="267">
        <v>26.477148494326197</v>
      </c>
      <c r="DJ251" s="266">
        <v>22.344693564795211</v>
      </c>
      <c r="DK251" s="266">
        <v>24.301646797898773</v>
      </c>
      <c r="DL251" s="252">
        <v>32.321162023932679</v>
      </c>
      <c r="DM251" s="266">
        <v>32.321162023932679</v>
      </c>
      <c r="DN251" s="255" t="s">
        <v>607</v>
      </c>
      <c r="DO251" s="252">
        <v>12.184365070020672</v>
      </c>
      <c r="DP251" s="15"/>
      <c r="DQ251" s="15"/>
      <c r="DR251" s="15"/>
      <c r="DS251" s="15"/>
      <c r="DT251" s="15"/>
      <c r="DU251" s="15"/>
      <c r="DV251" s="15"/>
      <c r="DW251" s="15"/>
      <c r="DX251" s="109"/>
      <c r="DY251" s="109"/>
      <c r="DZ251" s="109"/>
      <c r="EA251" s="109"/>
      <c r="EB251" s="109"/>
      <c r="EC251" s="109"/>
    </row>
    <row r="252" spans="1:133" s="109" customFormat="1" ht="16.5" customHeight="1" x14ac:dyDescent="0.15">
      <c r="A252" s="62" t="s">
        <v>102</v>
      </c>
      <c r="B252" s="265">
        <v>10.547629106470906</v>
      </c>
      <c r="C252" s="266">
        <v>9.3514136365050735</v>
      </c>
      <c r="D252" s="266">
        <v>12.982724354972822</v>
      </c>
      <c r="E252" s="266">
        <v>13.029395779785686</v>
      </c>
      <c r="F252" s="266">
        <v>8.0875386926951318</v>
      </c>
      <c r="G252" s="266">
        <v>12.76211501253292</v>
      </c>
      <c r="H252" s="266">
        <v>10.138195369784444</v>
      </c>
      <c r="I252" s="266">
        <v>11.641900901376445</v>
      </c>
      <c r="J252" s="266">
        <v>9.7844387181048909</v>
      </c>
      <c r="K252" s="266">
        <v>11.082175374249829</v>
      </c>
      <c r="L252" s="266">
        <v>10.868616497064863</v>
      </c>
      <c r="M252" s="266">
        <v>8.3509481743590275</v>
      </c>
      <c r="N252" s="266">
        <v>8.7382406717191454</v>
      </c>
      <c r="O252" s="265">
        <v>11.307509527811185</v>
      </c>
      <c r="P252" s="266">
        <v>10.424387614119819</v>
      </c>
      <c r="Q252" s="266">
        <v>11.035929934840356</v>
      </c>
      <c r="R252" s="266">
        <v>9.6110010980803207</v>
      </c>
      <c r="S252" s="266">
        <v>12.651635543318243</v>
      </c>
      <c r="T252" s="266">
        <v>11.611270894676585</v>
      </c>
      <c r="U252" s="266">
        <v>11.31677122413562</v>
      </c>
      <c r="V252" s="266">
        <v>12.711873523449357</v>
      </c>
      <c r="W252" s="266">
        <v>13.416184987740845</v>
      </c>
      <c r="X252" s="265">
        <v>10.854751084947365</v>
      </c>
      <c r="Y252" s="266">
        <v>11.092900359052845</v>
      </c>
      <c r="Z252" s="266">
        <v>11.528021165238529</v>
      </c>
      <c r="AA252" s="266">
        <v>9.6681213996618975</v>
      </c>
      <c r="AB252" s="266">
        <v>11.659444155191386</v>
      </c>
      <c r="AC252" s="265">
        <v>11.592460882788947</v>
      </c>
      <c r="AD252" s="266">
        <v>12.809118147124266</v>
      </c>
      <c r="AE252" s="266">
        <v>11.339773505231584</v>
      </c>
      <c r="AF252" s="266">
        <v>12.091459565513206</v>
      </c>
      <c r="AG252" s="266">
        <v>11.43043911802531</v>
      </c>
      <c r="AH252" s="266">
        <v>10.937295479360861</v>
      </c>
      <c r="AI252" s="266">
        <v>11.527200113588416</v>
      </c>
      <c r="AJ252" s="265">
        <v>11.142221277333961</v>
      </c>
      <c r="AK252" s="266">
        <v>10.388470769470235</v>
      </c>
      <c r="AL252" s="266">
        <v>11.839276088446313</v>
      </c>
      <c r="AM252" s="265">
        <v>12.452392237462897</v>
      </c>
      <c r="AN252" s="266">
        <v>16.220966304397582</v>
      </c>
      <c r="AO252" s="266">
        <v>14.956619253337101</v>
      </c>
      <c r="AP252" s="266">
        <v>12.155891655932484</v>
      </c>
      <c r="AQ252" s="266">
        <v>12.538522874078192</v>
      </c>
      <c r="AR252" s="266">
        <v>12.563146860789388</v>
      </c>
      <c r="AS252" s="266">
        <v>12.936566968823698</v>
      </c>
      <c r="AT252" s="266">
        <v>12.496141393122349</v>
      </c>
      <c r="AU252" s="266">
        <v>10.548708731729301</v>
      </c>
      <c r="AV252" s="266">
        <v>12.223877149324796</v>
      </c>
      <c r="AW252" s="266">
        <v>14.107474409893822</v>
      </c>
      <c r="AX252" s="265">
        <v>15.68169385641861</v>
      </c>
      <c r="AY252" s="266">
        <v>16.967581864580907</v>
      </c>
      <c r="AZ252" s="266">
        <v>16.317448531348315</v>
      </c>
      <c r="BA252" s="266">
        <v>12.521585748719808</v>
      </c>
      <c r="BB252" s="266">
        <v>16.245753229482844</v>
      </c>
      <c r="BC252" s="266">
        <v>14.908253284138597</v>
      </c>
      <c r="BD252" s="265">
        <v>10.721334526781</v>
      </c>
      <c r="BE252" s="266">
        <v>10.241148915063349</v>
      </c>
      <c r="BF252" s="266">
        <v>10.212885969971062</v>
      </c>
      <c r="BG252" s="266">
        <v>9.0920633181612285</v>
      </c>
      <c r="BH252" s="266">
        <v>9.5981191256470026</v>
      </c>
      <c r="BI252" s="266">
        <v>9.4314788370455904</v>
      </c>
      <c r="BJ252" s="266">
        <v>15.675532139381318</v>
      </c>
      <c r="BK252" s="266">
        <v>10.878075531260095</v>
      </c>
      <c r="BL252" s="266">
        <v>11.467127348696971</v>
      </c>
      <c r="BM252" s="265">
        <v>12.529884235112949</v>
      </c>
      <c r="BN252" s="266">
        <v>11.884553296454346</v>
      </c>
      <c r="BO252" s="266">
        <v>12.470107514967751</v>
      </c>
      <c r="BP252" s="266">
        <v>10.074859338557486</v>
      </c>
      <c r="BQ252" s="266">
        <v>12.243983544750234</v>
      </c>
      <c r="BR252" s="266">
        <v>13.945402625603984</v>
      </c>
      <c r="BS252" s="265">
        <v>11.955818839819313</v>
      </c>
      <c r="BT252" s="267">
        <v>12.958922050137209</v>
      </c>
      <c r="BU252" s="266">
        <v>13.558811186607448</v>
      </c>
      <c r="BV252" s="266">
        <v>10.105794740895245</v>
      </c>
      <c r="BW252" s="266">
        <v>11.729417321503755</v>
      </c>
      <c r="BX252" s="266">
        <v>13.108408012670383</v>
      </c>
      <c r="BY252" s="266">
        <v>11.914739204383585</v>
      </c>
      <c r="BZ252" s="266">
        <v>12.655698269636376</v>
      </c>
      <c r="CA252" s="266">
        <v>13.106547062113108</v>
      </c>
      <c r="CB252" s="266">
        <v>10.968156588557482</v>
      </c>
      <c r="CC252" s="266">
        <v>10.12223112531424</v>
      </c>
      <c r="CD252" s="266">
        <v>11.351723750890596</v>
      </c>
      <c r="CE252" s="266">
        <v>11.138824210082751</v>
      </c>
      <c r="CF252" s="265">
        <v>13.665517743252956</v>
      </c>
      <c r="CG252" s="266">
        <v>14.355277484053325</v>
      </c>
      <c r="CH252" s="266">
        <v>16.773249024574501</v>
      </c>
      <c r="CI252" s="266">
        <v>8.8644320402888006</v>
      </c>
      <c r="CJ252" s="266">
        <v>15.813229071445184</v>
      </c>
      <c r="CK252" s="266">
        <v>11.30986892247912</v>
      </c>
      <c r="CL252" s="266">
        <v>10.190178752454408</v>
      </c>
      <c r="CM252" s="266">
        <v>15.738308072755961</v>
      </c>
      <c r="CN252" s="266">
        <v>12.258747486387248</v>
      </c>
      <c r="CO252" s="266">
        <v>8.9790123128951596</v>
      </c>
      <c r="CP252" s="266">
        <v>12.604409654730656</v>
      </c>
      <c r="CQ252" s="266">
        <v>18.117124049652343</v>
      </c>
      <c r="CR252" s="266">
        <v>12.707478351868714</v>
      </c>
      <c r="CS252" s="266">
        <v>12.784961092198888</v>
      </c>
      <c r="CT252" s="265">
        <v>10.455120742619409</v>
      </c>
      <c r="CU252" s="266">
        <v>10.277771424482925</v>
      </c>
      <c r="CV252" s="266">
        <v>10.980279630786177</v>
      </c>
      <c r="CW252" s="266">
        <v>8.4502895734708101</v>
      </c>
      <c r="CX252" s="266">
        <v>11.634468364498582</v>
      </c>
      <c r="CY252" s="266">
        <v>10.136856369343574</v>
      </c>
      <c r="CZ252" s="265">
        <v>13.047081859189872</v>
      </c>
      <c r="DA252" s="266">
        <v>13.687815250560789</v>
      </c>
      <c r="DB252" s="266">
        <v>9.6624926672681877</v>
      </c>
      <c r="DC252" s="266">
        <v>11.946106887920259</v>
      </c>
      <c r="DD252" s="266">
        <v>13.04522545103762</v>
      </c>
      <c r="DE252" s="266">
        <v>13.552701066382362</v>
      </c>
      <c r="DF252" s="266">
        <v>14.888729978234894</v>
      </c>
      <c r="DG252" s="252">
        <v>12.003180762583563</v>
      </c>
      <c r="DH252" s="252">
        <v>24.412994690956268</v>
      </c>
      <c r="DI252" s="267">
        <v>26.595928890581959</v>
      </c>
      <c r="DJ252" s="266">
        <v>22.431816121438082</v>
      </c>
      <c r="DK252" s="266">
        <v>23.939785396267744</v>
      </c>
      <c r="DL252" s="252" t="s">
        <v>607</v>
      </c>
      <c r="DM252" s="266">
        <v>32.46364345941263</v>
      </c>
      <c r="DN252" s="255" t="s">
        <v>607</v>
      </c>
      <c r="DO252" s="252">
        <v>12.449708754612663</v>
      </c>
      <c r="DP252" s="15"/>
      <c r="DQ252" s="15"/>
      <c r="DR252" s="15"/>
      <c r="DS252" s="15"/>
      <c r="DT252" s="15"/>
      <c r="DU252" s="15"/>
      <c r="DV252" s="15"/>
      <c r="DW252" s="15"/>
    </row>
    <row r="253" spans="1:133" s="109" customFormat="1" ht="16.5" customHeight="1" x14ac:dyDescent="0.15">
      <c r="A253" s="63" t="s">
        <v>130</v>
      </c>
      <c r="B253" s="268">
        <v>23.277743502150784</v>
      </c>
      <c r="C253" s="269">
        <v>16.095802026295722</v>
      </c>
      <c r="D253" s="269">
        <v>30.637223482726451</v>
      </c>
      <c r="E253" s="269">
        <v>28.737231905348619</v>
      </c>
      <c r="F253" s="269">
        <v>22.399731618608943</v>
      </c>
      <c r="G253" s="269">
        <v>29.046926434777092</v>
      </c>
      <c r="H253" s="269">
        <v>23.738673394037161</v>
      </c>
      <c r="I253" s="269">
        <v>33.62425289673908</v>
      </c>
      <c r="J253" s="269">
        <v>27.235063993339477</v>
      </c>
      <c r="K253" s="269">
        <v>27.975168682984869</v>
      </c>
      <c r="L253" s="269">
        <v>25.148649658200313</v>
      </c>
      <c r="M253" s="269">
        <v>18.832239889364953</v>
      </c>
      <c r="N253" s="269">
        <v>16.322711746429658</v>
      </c>
      <c r="O253" s="268">
        <v>26.449677225245473</v>
      </c>
      <c r="P253" s="269">
        <v>26.164760284284544</v>
      </c>
      <c r="Q253" s="269">
        <v>28.965941872768109</v>
      </c>
      <c r="R253" s="269">
        <v>22.3275329792002</v>
      </c>
      <c r="S253" s="269">
        <v>25.226774060529859</v>
      </c>
      <c r="T253" s="269">
        <v>24.989460019757612</v>
      </c>
      <c r="U253" s="269">
        <v>24.79148287977651</v>
      </c>
      <c r="V253" s="269">
        <v>26.294294900028603</v>
      </c>
      <c r="W253" s="269">
        <v>30.702706751431524</v>
      </c>
      <c r="X253" s="268">
        <v>27.170773502947316</v>
      </c>
      <c r="Y253" s="269">
        <v>21.947871997521805</v>
      </c>
      <c r="Z253" s="269">
        <v>29.807463772829067</v>
      </c>
      <c r="AA253" s="269">
        <v>27.993883589051897</v>
      </c>
      <c r="AB253" s="269">
        <v>26.906285571182437</v>
      </c>
      <c r="AC253" s="268">
        <v>27.877274132370143</v>
      </c>
      <c r="AD253" s="269">
        <v>31.331270735211376</v>
      </c>
      <c r="AE253" s="269">
        <v>26.246453472615745</v>
      </c>
      <c r="AF253" s="269">
        <v>27.089712182643932</v>
      </c>
      <c r="AG253" s="269">
        <v>31.697526357282907</v>
      </c>
      <c r="AH253" s="269">
        <v>25.887466347649074</v>
      </c>
      <c r="AI253" s="269">
        <v>26.539769144798147</v>
      </c>
      <c r="AJ253" s="268">
        <v>17.139941656738998</v>
      </c>
      <c r="AK253" s="269">
        <v>16.929109569655477</v>
      </c>
      <c r="AL253" s="269">
        <v>17.316368659041519</v>
      </c>
      <c r="AM253" s="268">
        <v>25.388703243035138</v>
      </c>
      <c r="AN253" s="269">
        <v>23.883849742763061</v>
      </c>
      <c r="AO253" s="269">
        <v>35.447127742827107</v>
      </c>
      <c r="AP253" s="269">
        <v>32.307245705053248</v>
      </c>
      <c r="AQ253" s="269">
        <v>30.456331456585051</v>
      </c>
      <c r="AR253" s="269">
        <v>28.264127432723306</v>
      </c>
      <c r="AS253" s="269">
        <v>19.809763282467259</v>
      </c>
      <c r="AT253" s="269">
        <v>21.700388859844733</v>
      </c>
      <c r="AU253" s="269">
        <v>23.838677968637931</v>
      </c>
      <c r="AV253" s="269">
        <v>24.847536475758584</v>
      </c>
      <c r="AW253" s="269">
        <v>28.787189437111177</v>
      </c>
      <c r="AX253" s="268">
        <v>30.832421573752889</v>
      </c>
      <c r="AY253" s="269">
        <v>31.649286343431775</v>
      </c>
      <c r="AZ253" s="269">
        <v>31.616536150215573</v>
      </c>
      <c r="BA253" s="269">
        <v>25.630690745063383</v>
      </c>
      <c r="BB253" s="269">
        <v>35.523124476232056</v>
      </c>
      <c r="BC253" s="269">
        <v>34.022884931095888</v>
      </c>
      <c r="BD253" s="268">
        <v>19.87495729041331</v>
      </c>
      <c r="BE253" s="269">
        <v>16.900819573491944</v>
      </c>
      <c r="BF253" s="269">
        <v>19.615702624168513</v>
      </c>
      <c r="BG253" s="269">
        <v>18.559743471374109</v>
      </c>
      <c r="BH253" s="269">
        <v>19.949431801548013</v>
      </c>
      <c r="BI253" s="269">
        <v>17.78197749912411</v>
      </c>
      <c r="BJ253" s="269">
        <v>23.905041154052935</v>
      </c>
      <c r="BK253" s="269">
        <v>19.917052290726172</v>
      </c>
      <c r="BL253" s="269">
        <v>20.951480709523729</v>
      </c>
      <c r="BM253" s="268">
        <v>31.994240897345676</v>
      </c>
      <c r="BN253" s="269">
        <v>28.601385197644408</v>
      </c>
      <c r="BO253" s="269">
        <v>28.087548511112271</v>
      </c>
      <c r="BP253" s="269">
        <v>24.494146771638501</v>
      </c>
      <c r="BQ253" s="269">
        <v>25.425589544807149</v>
      </c>
      <c r="BR253" s="269">
        <v>37.537902206169285</v>
      </c>
      <c r="BS253" s="268">
        <v>24.305087990462798</v>
      </c>
      <c r="BT253" s="270">
        <v>24.845144963915981</v>
      </c>
      <c r="BU253" s="269">
        <v>24.356238250376599</v>
      </c>
      <c r="BV253" s="269">
        <v>21.200351413721936</v>
      </c>
      <c r="BW253" s="269">
        <v>23.243340482770869</v>
      </c>
      <c r="BX253" s="269">
        <v>20.656764798236384</v>
      </c>
      <c r="BY253" s="269">
        <v>23.709625808450451</v>
      </c>
      <c r="BZ253" s="269">
        <v>22.111978290954536</v>
      </c>
      <c r="CA253" s="269">
        <v>23.832503636674915</v>
      </c>
      <c r="CB253" s="269">
        <v>20.315097932666536</v>
      </c>
      <c r="CC253" s="269">
        <v>27.61368911954855</v>
      </c>
      <c r="CD253" s="269">
        <v>32.703451246646011</v>
      </c>
      <c r="CE253" s="269">
        <v>32.475481467996545</v>
      </c>
      <c r="CF253" s="268">
        <v>27.473236072213769</v>
      </c>
      <c r="CG253" s="269">
        <v>26.324069596557838</v>
      </c>
      <c r="CH253" s="269">
        <v>25.250402872502413</v>
      </c>
      <c r="CI253" s="269">
        <v>19.356099950118196</v>
      </c>
      <c r="CJ253" s="269">
        <v>31.582702098770216</v>
      </c>
      <c r="CK253" s="269">
        <v>25.84765964566348</v>
      </c>
      <c r="CL253" s="269">
        <v>18.764354691224742</v>
      </c>
      <c r="CM253" s="269">
        <v>30.65847152852707</v>
      </c>
      <c r="CN253" s="269">
        <v>20.017258556982345</v>
      </c>
      <c r="CO253" s="269">
        <v>17.897612439027821</v>
      </c>
      <c r="CP253" s="269">
        <v>28.62207274724242</v>
      </c>
      <c r="CQ253" s="269">
        <v>29.20491517745435</v>
      </c>
      <c r="CR253" s="269">
        <v>29.999787634503466</v>
      </c>
      <c r="CS253" s="269">
        <v>27.479549338976245</v>
      </c>
      <c r="CT253" s="268">
        <v>32.612545820214926</v>
      </c>
      <c r="CU253" s="269">
        <v>31.287258302827741</v>
      </c>
      <c r="CV253" s="269">
        <v>36.957385266353505</v>
      </c>
      <c r="CW253" s="269">
        <v>25.540152140506304</v>
      </c>
      <c r="CX253" s="269">
        <v>38.255172964232131</v>
      </c>
      <c r="CY253" s="269">
        <v>25.998174292657872</v>
      </c>
      <c r="CZ253" s="268">
        <v>25.568272591829512</v>
      </c>
      <c r="DA253" s="269">
        <v>21.184824514660107</v>
      </c>
      <c r="DB253" s="269">
        <v>23.333889751879187</v>
      </c>
      <c r="DC253" s="269">
        <v>21.158954129786906</v>
      </c>
      <c r="DD253" s="269">
        <v>28.966067419665226</v>
      </c>
      <c r="DE253" s="269">
        <v>24.747055119491186</v>
      </c>
      <c r="DF253" s="269">
        <v>30.814239726184269</v>
      </c>
      <c r="DG253" s="271">
        <v>23.561173420797758</v>
      </c>
      <c r="DH253" s="271">
        <v>54.766577575407119</v>
      </c>
      <c r="DI253" s="270">
        <v>58.861445470783977</v>
      </c>
      <c r="DJ253" s="269">
        <v>44.470644216859867</v>
      </c>
      <c r="DK253" s="269">
        <v>54.776791926396598</v>
      </c>
      <c r="DL253" s="271" t="s">
        <v>607</v>
      </c>
      <c r="DM253" s="269">
        <v>49.695316312228286</v>
      </c>
      <c r="DN253" s="272" t="s">
        <v>607</v>
      </c>
      <c r="DO253" s="271">
        <v>24.280716516801231</v>
      </c>
      <c r="DP253" s="15"/>
      <c r="DQ253" s="15"/>
      <c r="DR253" s="15"/>
      <c r="DS253" s="15"/>
      <c r="DT253" s="15"/>
      <c r="DU253" s="15"/>
      <c r="DV253" s="15"/>
      <c r="DW253" s="15"/>
    </row>
    <row r="254" spans="1:133" s="109" customFormat="1" ht="16.5" customHeight="1" x14ac:dyDescent="0.15">
      <c r="A254" s="41" t="s">
        <v>271</v>
      </c>
    </row>
    <row r="255" spans="1:133" s="109" customFormat="1" ht="16.5" customHeight="1" x14ac:dyDescent="0.15">
      <c r="A255" s="41" t="s">
        <v>662</v>
      </c>
    </row>
    <row r="256" spans="1:133" s="109" customFormat="1" ht="16.5" customHeight="1" x14ac:dyDescent="0.15">
      <c r="A256" s="41"/>
    </row>
    <row r="257" spans="1:136" ht="16.5" customHeight="1" x14ac:dyDescent="0.2">
      <c r="A257" s="26" t="s">
        <v>251</v>
      </c>
    </row>
    <row r="258" spans="1:136" ht="16.5" customHeight="1" x14ac:dyDescent="0.2">
      <c r="A258" s="31" t="s">
        <v>272</v>
      </c>
    </row>
    <row r="259" spans="1:136" s="4" customFormat="1" ht="30" customHeight="1" x14ac:dyDescent="0.2">
      <c r="A259" s="222" t="s">
        <v>719</v>
      </c>
    </row>
    <row r="260" spans="1:136" s="442" customFormat="1" ht="32.25" customHeight="1" x14ac:dyDescent="0.15">
      <c r="A260" s="437"/>
      <c r="B260" s="438" t="s">
        <v>489</v>
      </c>
      <c r="C260" s="439" t="s">
        <v>490</v>
      </c>
      <c r="D260" s="439" t="s">
        <v>491</v>
      </c>
      <c r="E260" s="439" t="s">
        <v>492</v>
      </c>
      <c r="F260" s="439" t="s">
        <v>493</v>
      </c>
      <c r="G260" s="439" t="s">
        <v>494</v>
      </c>
      <c r="H260" s="439" t="s">
        <v>495</v>
      </c>
      <c r="I260" s="439" t="s">
        <v>496</v>
      </c>
      <c r="J260" s="439" t="s">
        <v>497</v>
      </c>
      <c r="K260" s="439" t="s">
        <v>498</v>
      </c>
      <c r="L260" s="439" t="s">
        <v>499</v>
      </c>
      <c r="M260" s="439" t="s">
        <v>500</v>
      </c>
      <c r="N260" s="439" t="s">
        <v>501</v>
      </c>
      <c r="O260" s="438" t="s">
        <v>502</v>
      </c>
      <c r="P260" s="439" t="s">
        <v>503</v>
      </c>
      <c r="Q260" s="439" t="s">
        <v>504</v>
      </c>
      <c r="R260" s="439" t="s">
        <v>505</v>
      </c>
      <c r="S260" s="439" t="s">
        <v>506</v>
      </c>
      <c r="T260" s="439" t="s">
        <v>507</v>
      </c>
      <c r="U260" s="439" t="s">
        <v>508</v>
      </c>
      <c r="V260" s="439" t="s">
        <v>509</v>
      </c>
      <c r="W260" s="439" t="s">
        <v>510</v>
      </c>
      <c r="X260" s="438" t="s">
        <v>511</v>
      </c>
      <c r="Y260" s="439" t="s">
        <v>512</v>
      </c>
      <c r="Z260" s="439" t="s">
        <v>513</v>
      </c>
      <c r="AA260" s="439" t="s">
        <v>514</v>
      </c>
      <c r="AB260" s="439" t="s">
        <v>515</v>
      </c>
      <c r="AC260" s="438" t="s">
        <v>516</v>
      </c>
      <c r="AD260" s="439" t="s">
        <v>517</v>
      </c>
      <c r="AE260" s="439" t="s">
        <v>518</v>
      </c>
      <c r="AF260" s="439" t="s">
        <v>519</v>
      </c>
      <c r="AG260" s="439" t="s">
        <v>520</v>
      </c>
      <c r="AH260" s="439" t="s">
        <v>521</v>
      </c>
      <c r="AI260" s="439" t="s">
        <v>522</v>
      </c>
      <c r="AJ260" s="438" t="s">
        <v>523</v>
      </c>
      <c r="AK260" s="439" t="s">
        <v>524</v>
      </c>
      <c r="AL260" s="439" t="s">
        <v>525</v>
      </c>
      <c r="AM260" s="438" t="s">
        <v>526</v>
      </c>
      <c r="AN260" s="439" t="s">
        <v>527</v>
      </c>
      <c r="AO260" s="439" t="s">
        <v>528</v>
      </c>
      <c r="AP260" s="439" t="s">
        <v>529</v>
      </c>
      <c r="AQ260" s="439" t="s">
        <v>530</v>
      </c>
      <c r="AR260" s="439" t="s">
        <v>531</v>
      </c>
      <c r="AS260" s="439" t="s">
        <v>532</v>
      </c>
      <c r="AT260" s="439" t="s">
        <v>533</v>
      </c>
      <c r="AU260" s="439" t="s">
        <v>534</v>
      </c>
      <c r="AV260" s="439" t="s">
        <v>535</v>
      </c>
      <c r="AW260" s="439" t="s">
        <v>536</v>
      </c>
      <c r="AX260" s="438" t="s">
        <v>537</v>
      </c>
      <c r="AY260" s="439" t="s">
        <v>538</v>
      </c>
      <c r="AZ260" s="439" t="s">
        <v>539</v>
      </c>
      <c r="BA260" s="439" t="s">
        <v>540</v>
      </c>
      <c r="BB260" s="439" t="s">
        <v>541</v>
      </c>
      <c r="BC260" s="439" t="s">
        <v>542</v>
      </c>
      <c r="BD260" s="440" t="s">
        <v>543</v>
      </c>
      <c r="BE260" s="439" t="s">
        <v>544</v>
      </c>
      <c r="BF260" s="439" t="s">
        <v>545</v>
      </c>
      <c r="BG260" s="439" t="s">
        <v>546</v>
      </c>
      <c r="BH260" s="439" t="s">
        <v>547</v>
      </c>
      <c r="BI260" s="439" t="s">
        <v>548</v>
      </c>
      <c r="BJ260" s="439" t="s">
        <v>549</v>
      </c>
      <c r="BK260" s="439" t="s">
        <v>550</v>
      </c>
      <c r="BL260" s="439" t="s">
        <v>551</v>
      </c>
      <c r="BM260" s="438" t="s">
        <v>552</v>
      </c>
      <c r="BN260" s="439" t="s">
        <v>553</v>
      </c>
      <c r="BO260" s="439" t="s">
        <v>554</v>
      </c>
      <c r="BP260" s="439" t="s">
        <v>555</v>
      </c>
      <c r="BQ260" s="439" t="s">
        <v>556</v>
      </c>
      <c r="BR260" s="439" t="s">
        <v>557</v>
      </c>
      <c r="BS260" s="438" t="s">
        <v>558</v>
      </c>
      <c r="BT260" s="439" t="s">
        <v>559</v>
      </c>
      <c r="BU260" s="439" t="s">
        <v>560</v>
      </c>
      <c r="BV260" s="439" t="s">
        <v>561</v>
      </c>
      <c r="BW260" s="439" t="s">
        <v>562</v>
      </c>
      <c r="BX260" s="439" t="s">
        <v>563</v>
      </c>
      <c r="BY260" s="439" t="s">
        <v>564</v>
      </c>
      <c r="BZ260" s="439" t="s">
        <v>565</v>
      </c>
      <c r="CA260" s="439" t="s">
        <v>566</v>
      </c>
      <c r="CB260" s="439" t="s">
        <v>567</v>
      </c>
      <c r="CC260" s="439" t="s">
        <v>568</v>
      </c>
      <c r="CD260" s="439" t="s">
        <v>569</v>
      </c>
      <c r="CE260" s="439" t="s">
        <v>570</v>
      </c>
      <c r="CF260" s="438" t="s">
        <v>571</v>
      </c>
      <c r="CG260" s="439" t="s">
        <v>572</v>
      </c>
      <c r="CH260" s="439" t="s">
        <v>573</v>
      </c>
      <c r="CI260" s="439" t="s">
        <v>574</v>
      </c>
      <c r="CJ260" s="439" t="s">
        <v>575</v>
      </c>
      <c r="CK260" s="439" t="s">
        <v>576</v>
      </c>
      <c r="CL260" s="439" t="s">
        <v>577</v>
      </c>
      <c r="CM260" s="439" t="s">
        <v>578</v>
      </c>
      <c r="CN260" s="439" t="s">
        <v>579</v>
      </c>
      <c r="CO260" s="439" t="s">
        <v>580</v>
      </c>
      <c r="CP260" s="439" t="s">
        <v>581</v>
      </c>
      <c r="CQ260" s="439" t="s">
        <v>582</v>
      </c>
      <c r="CR260" s="439" t="s">
        <v>583</v>
      </c>
      <c r="CS260" s="439" t="s">
        <v>584</v>
      </c>
      <c r="CT260" s="438" t="s">
        <v>585</v>
      </c>
      <c r="CU260" s="439" t="s">
        <v>586</v>
      </c>
      <c r="CV260" s="439" t="s">
        <v>587</v>
      </c>
      <c r="CW260" s="439" t="s">
        <v>588</v>
      </c>
      <c r="CX260" s="439" t="s">
        <v>589</v>
      </c>
      <c r="CY260" s="439" t="s">
        <v>590</v>
      </c>
      <c r="CZ260" s="438" t="s">
        <v>591</v>
      </c>
      <c r="DA260" s="439" t="s">
        <v>592</v>
      </c>
      <c r="DB260" s="439" t="s">
        <v>593</v>
      </c>
      <c r="DC260" s="439" t="s">
        <v>594</v>
      </c>
      <c r="DD260" s="439" t="s">
        <v>595</v>
      </c>
      <c r="DE260" s="439" t="s">
        <v>596</v>
      </c>
      <c r="DF260" s="439" t="s">
        <v>597</v>
      </c>
      <c r="DG260" s="438" t="s">
        <v>598</v>
      </c>
      <c r="DH260" s="438" t="s">
        <v>599</v>
      </c>
      <c r="DI260" s="439" t="s">
        <v>600</v>
      </c>
      <c r="DJ260" s="439" t="s">
        <v>601</v>
      </c>
      <c r="DK260" s="439" t="s">
        <v>602</v>
      </c>
      <c r="DL260" s="438" t="s">
        <v>603</v>
      </c>
      <c r="DM260" s="439" t="s">
        <v>604</v>
      </c>
      <c r="DN260" s="441" t="s">
        <v>605</v>
      </c>
      <c r="DO260" s="438" t="s">
        <v>606</v>
      </c>
    </row>
    <row r="261" spans="1:136" s="128" customFormat="1" ht="16.5" customHeight="1" x14ac:dyDescent="0.2">
      <c r="A261" s="71" t="s">
        <v>720</v>
      </c>
      <c r="B261" s="261">
        <f t="shared" ref="B261" si="475">SUM(C261:N261)</f>
        <v>134344</v>
      </c>
      <c r="C261" s="277">
        <v>7659</v>
      </c>
      <c r="D261" s="277">
        <v>8887</v>
      </c>
      <c r="E261" s="277">
        <v>6635</v>
      </c>
      <c r="F261" s="277">
        <v>3312</v>
      </c>
      <c r="G261" s="277">
        <v>9470</v>
      </c>
      <c r="H261" s="277">
        <v>19230</v>
      </c>
      <c r="I261" s="277">
        <v>14997</v>
      </c>
      <c r="J261" s="277">
        <v>5765</v>
      </c>
      <c r="K261" s="277">
        <v>11075</v>
      </c>
      <c r="L261" s="277">
        <v>32088</v>
      </c>
      <c r="M261" s="277">
        <v>6734</v>
      </c>
      <c r="N261" s="277">
        <v>8492</v>
      </c>
      <c r="O261" s="261">
        <f t="shared" ref="O261" si="476">SUM(P261:W261)</f>
        <v>59024</v>
      </c>
      <c r="P261" s="277">
        <v>8576</v>
      </c>
      <c r="Q261" s="277">
        <v>10425</v>
      </c>
      <c r="R261" s="277">
        <v>5305</v>
      </c>
      <c r="S261" s="277">
        <v>6478</v>
      </c>
      <c r="T261" s="277">
        <v>5607</v>
      </c>
      <c r="U261" s="277">
        <v>12275</v>
      </c>
      <c r="V261" s="277">
        <v>8005</v>
      </c>
      <c r="W261" s="277">
        <v>2353</v>
      </c>
      <c r="X261" s="261">
        <f t="shared" ref="X261" si="477">SUM(Y261:AB261)</f>
        <v>68680</v>
      </c>
      <c r="Y261" s="277">
        <v>11797</v>
      </c>
      <c r="Z261" s="277">
        <v>19578</v>
      </c>
      <c r="AA261" s="277">
        <v>22190</v>
      </c>
      <c r="AB261" s="277">
        <v>15115</v>
      </c>
      <c r="AC261" s="261">
        <f t="shared" ref="AC261" si="478">SUM(AD261:AI261)</f>
        <v>45970</v>
      </c>
      <c r="AD261" s="277">
        <v>7865</v>
      </c>
      <c r="AE261" s="277">
        <v>6322</v>
      </c>
      <c r="AF261" s="277">
        <v>5980</v>
      </c>
      <c r="AG261" s="277">
        <v>10111</v>
      </c>
      <c r="AH261" s="277">
        <v>6253</v>
      </c>
      <c r="AI261" s="277">
        <v>9439</v>
      </c>
      <c r="AJ261" s="261">
        <f>SUM(AK261:AL261)</f>
        <v>8469</v>
      </c>
      <c r="AK261" s="277">
        <v>3715</v>
      </c>
      <c r="AL261" s="277">
        <v>4754</v>
      </c>
      <c r="AM261" s="261">
        <f t="shared" ref="AM261" si="479">SUM(AN261:AW261)</f>
        <v>100681</v>
      </c>
      <c r="AN261" s="277">
        <v>6105</v>
      </c>
      <c r="AO261" s="277">
        <v>6080</v>
      </c>
      <c r="AP261" s="277">
        <v>9763</v>
      </c>
      <c r="AQ261" s="277">
        <v>4488</v>
      </c>
      <c r="AR261" s="277">
        <v>12285</v>
      </c>
      <c r="AS261" s="277">
        <v>3690</v>
      </c>
      <c r="AT261" s="277">
        <v>20947</v>
      </c>
      <c r="AU261" s="277">
        <v>17113</v>
      </c>
      <c r="AV261" s="277">
        <v>13271</v>
      </c>
      <c r="AW261" s="277">
        <v>6939</v>
      </c>
      <c r="AX261" s="261">
        <f t="shared" ref="AX261" si="480">SUM(AY261:BC261)</f>
        <v>131663</v>
      </c>
      <c r="AY261" s="277">
        <v>11710</v>
      </c>
      <c r="AZ261" s="277">
        <v>61900</v>
      </c>
      <c r="BA261" s="277">
        <v>15230</v>
      </c>
      <c r="BB261" s="277">
        <v>28634</v>
      </c>
      <c r="BC261" s="277">
        <v>14189</v>
      </c>
      <c r="BD261" s="261">
        <f t="shared" ref="BD261" si="481">SUM(BE261:BL261)</f>
        <v>167126</v>
      </c>
      <c r="BE261" s="277">
        <v>31589</v>
      </c>
      <c r="BF261" s="277">
        <v>19913</v>
      </c>
      <c r="BG261" s="277">
        <v>15296</v>
      </c>
      <c r="BH261" s="277">
        <v>16985</v>
      </c>
      <c r="BI261" s="277">
        <v>19636</v>
      </c>
      <c r="BJ261" s="277">
        <v>29461</v>
      </c>
      <c r="BK261" s="277">
        <v>18456</v>
      </c>
      <c r="BL261" s="277">
        <v>15790</v>
      </c>
      <c r="BM261" s="261">
        <f t="shared" ref="BM261" si="482">SUM(BN261:BR261)</f>
        <v>72359</v>
      </c>
      <c r="BN261" s="277">
        <v>11352</v>
      </c>
      <c r="BO261" s="277">
        <v>13767</v>
      </c>
      <c r="BP261" s="277">
        <v>11386</v>
      </c>
      <c r="BQ261" s="277">
        <v>5181</v>
      </c>
      <c r="BR261" s="277">
        <v>30673</v>
      </c>
      <c r="BS261" s="261">
        <f t="shared" ref="BS261" si="483">SUM(BT261:CE261)</f>
        <v>123493</v>
      </c>
      <c r="BT261" s="277">
        <v>7388</v>
      </c>
      <c r="BU261" s="277">
        <v>14338</v>
      </c>
      <c r="BV261" s="277">
        <v>5401</v>
      </c>
      <c r="BW261" s="277">
        <v>3695</v>
      </c>
      <c r="BX261" s="277">
        <v>9222</v>
      </c>
      <c r="BY261" s="277">
        <v>29708</v>
      </c>
      <c r="BZ261" s="277">
        <v>7031</v>
      </c>
      <c r="CA261" s="277">
        <v>6866</v>
      </c>
      <c r="CB261" s="277">
        <v>16751</v>
      </c>
      <c r="CC261" s="277">
        <v>7673</v>
      </c>
      <c r="CD261" s="277">
        <v>6392</v>
      </c>
      <c r="CE261" s="277">
        <v>9028</v>
      </c>
      <c r="CF261" s="261">
        <f t="shared" ref="CF261" si="484">SUM(CG261:CS261)</f>
        <v>139151</v>
      </c>
      <c r="CG261" s="277">
        <v>3450</v>
      </c>
      <c r="CH261" s="277">
        <v>11358</v>
      </c>
      <c r="CI261" s="277">
        <v>6108</v>
      </c>
      <c r="CJ261" s="277">
        <v>15095</v>
      </c>
      <c r="CK261" s="277">
        <v>28847</v>
      </c>
      <c r="CL261" s="277">
        <v>4788</v>
      </c>
      <c r="CM261" s="277">
        <v>28937</v>
      </c>
      <c r="CN261" s="277">
        <v>3578</v>
      </c>
      <c r="CO261" s="277">
        <v>2918</v>
      </c>
      <c r="CP261" s="277">
        <v>7027</v>
      </c>
      <c r="CQ261" s="277">
        <v>12323</v>
      </c>
      <c r="CR261" s="277">
        <v>8471</v>
      </c>
      <c r="CS261" s="277">
        <v>6251</v>
      </c>
      <c r="CT261" s="261">
        <f t="shared" ref="CT261" si="485">SUM(CU261:CY261)</f>
        <v>59830</v>
      </c>
      <c r="CU261" s="277">
        <v>23319</v>
      </c>
      <c r="CV261" s="277">
        <v>11805</v>
      </c>
      <c r="CW261" s="277">
        <v>4794</v>
      </c>
      <c r="CX261" s="277">
        <v>9191</v>
      </c>
      <c r="CY261" s="277">
        <v>10721</v>
      </c>
      <c r="CZ261" s="261">
        <f t="shared" ref="CZ261" si="486">SUM(DA261:DF261)</f>
        <v>96749</v>
      </c>
      <c r="DA261" s="277">
        <v>3571</v>
      </c>
      <c r="DB261" s="277">
        <v>2999</v>
      </c>
      <c r="DC261" s="277">
        <v>22538</v>
      </c>
      <c r="DD261" s="277">
        <v>36119</v>
      </c>
      <c r="DE261" s="277">
        <v>21094</v>
      </c>
      <c r="DF261" s="277">
        <v>10428</v>
      </c>
      <c r="DG261" s="261">
        <f t="shared" ref="DG261" si="487">AM261+BS261+B261+O261+X261+AC261+AJ261+BD261+CF261+AX261+BM261+CT261+CZ261</f>
        <v>1207539</v>
      </c>
      <c r="DH261" s="297">
        <f>SUM(DI261:DK261)</f>
        <v>22600</v>
      </c>
      <c r="DI261" s="298">
        <v>10534</v>
      </c>
      <c r="DJ261" s="278">
        <v>9078</v>
      </c>
      <c r="DK261" s="278">
        <v>2988</v>
      </c>
      <c r="DL261" s="297">
        <f>SUM(DM261:DN261)</f>
        <v>22209</v>
      </c>
      <c r="DM261" s="298">
        <v>21589</v>
      </c>
      <c r="DN261" s="278">
        <v>620</v>
      </c>
      <c r="DO261" s="297">
        <f>DG261+DH261+DM261</f>
        <v>1251728</v>
      </c>
      <c r="DP261" s="4"/>
      <c r="DQ261" s="4"/>
      <c r="DR261" s="4"/>
      <c r="DS261" s="4"/>
      <c r="DT261" s="4"/>
      <c r="DU261" s="4"/>
      <c r="DV261" s="20"/>
      <c r="DW261" s="20"/>
      <c r="DX261" s="20"/>
      <c r="DY261" s="20"/>
      <c r="DZ261" s="20"/>
      <c r="EA261" s="20"/>
      <c r="EB261" s="20"/>
      <c r="EC261" s="20"/>
      <c r="ED261" s="20"/>
      <c r="EE261" s="20"/>
      <c r="EF261" s="20"/>
    </row>
    <row r="262" spans="1:136" s="4" customFormat="1" ht="16.5" customHeight="1" x14ac:dyDescent="0.15">
      <c r="A262" s="48" t="s">
        <v>808</v>
      </c>
      <c r="B262" s="265">
        <f>B261/SUM(B99:B103)*100</f>
        <v>2.6738934343679617</v>
      </c>
      <c r="C262" s="266">
        <f t="shared" ref="C262:BN262" si="488">C261/SUM(C99:C103)*100</f>
        <v>1.8601092896174862</v>
      </c>
      <c r="D262" s="266">
        <f t="shared" si="488"/>
        <v>4.7392783626105226</v>
      </c>
      <c r="E262" s="266">
        <f t="shared" si="488"/>
        <v>3.458376986546992</v>
      </c>
      <c r="F262" s="266">
        <f t="shared" si="488"/>
        <v>4.0487017749743286</v>
      </c>
      <c r="G262" s="266">
        <f t="shared" si="488"/>
        <v>3.0390747349233651</v>
      </c>
      <c r="H262" s="266">
        <f t="shared" si="488"/>
        <v>2.3964528012202844</v>
      </c>
      <c r="I262" s="266">
        <f t="shared" si="488"/>
        <v>3.2993287822821404</v>
      </c>
      <c r="J262" s="266">
        <f t="shared" si="488"/>
        <v>4.3279481096663766</v>
      </c>
      <c r="K262" s="266">
        <f t="shared" si="488"/>
        <v>2.681825336287579</v>
      </c>
      <c r="L262" s="266">
        <f t="shared" si="488"/>
        <v>2.6197386629437771</v>
      </c>
      <c r="M262" s="266">
        <f t="shared" si="488"/>
        <v>2.4821322599788425</v>
      </c>
      <c r="N262" s="266">
        <f t="shared" si="488"/>
        <v>1.5712977268732247</v>
      </c>
      <c r="O262" s="265">
        <f t="shared" si="488"/>
        <v>3.5575807438347784</v>
      </c>
      <c r="P262" s="266">
        <f t="shared" si="488"/>
        <v>2.584019814032529</v>
      </c>
      <c r="Q262" s="266">
        <f t="shared" si="488"/>
        <v>3.0863009683731861</v>
      </c>
      <c r="R262" s="266">
        <f t="shared" si="488"/>
        <v>3.4927511423040967</v>
      </c>
      <c r="S262" s="266">
        <f t="shared" si="488"/>
        <v>5.8929481114911582</v>
      </c>
      <c r="T262" s="266">
        <f t="shared" si="488"/>
        <v>4.0695311365945708</v>
      </c>
      <c r="U262" s="266">
        <f t="shared" si="488"/>
        <v>3.9213368644000117</v>
      </c>
      <c r="V262" s="266">
        <f t="shared" si="488"/>
        <v>4.186299478608297</v>
      </c>
      <c r="W262" s="266">
        <f t="shared" si="488"/>
        <v>2.7490886998784934</v>
      </c>
      <c r="X262" s="265">
        <f t="shared" si="488"/>
        <v>3.365020445879908</v>
      </c>
      <c r="Y262" s="266">
        <f t="shared" si="488"/>
        <v>3.4480843650988509</v>
      </c>
      <c r="Z262" s="266">
        <f t="shared" si="488"/>
        <v>3.5527827227838662</v>
      </c>
      <c r="AA262" s="266">
        <f t="shared" si="488"/>
        <v>3.1673936874800162</v>
      </c>
      <c r="AB262" s="266">
        <f t="shared" si="488"/>
        <v>3.3797003324918555</v>
      </c>
      <c r="AC262" s="265">
        <f t="shared" si="488"/>
        <v>3.0174634796335984</v>
      </c>
      <c r="AD262" s="266">
        <f t="shared" si="488"/>
        <v>4.6094427643763041</v>
      </c>
      <c r="AE262" s="266">
        <f t="shared" si="488"/>
        <v>2.4670738131938887</v>
      </c>
      <c r="AF262" s="266">
        <f t="shared" si="488"/>
        <v>4.9448459490300491</v>
      </c>
      <c r="AG262" s="266">
        <f t="shared" si="488"/>
        <v>2.7136266408302712</v>
      </c>
      <c r="AH262" s="266">
        <f t="shared" si="488"/>
        <v>3.3241542092840284</v>
      </c>
      <c r="AI262" s="266">
        <f t="shared" si="488"/>
        <v>2.2747921983713266</v>
      </c>
      <c r="AJ262" s="265">
        <f t="shared" si="488"/>
        <v>4.0317052270779783</v>
      </c>
      <c r="AK262" s="266">
        <f t="shared" si="488"/>
        <v>3.8796929664247295</v>
      </c>
      <c r="AL262" s="266">
        <f t="shared" si="488"/>
        <v>4.1590481606228948</v>
      </c>
      <c r="AM262" s="265">
        <f t="shared" si="488"/>
        <v>2.9277630780406283</v>
      </c>
      <c r="AN262" s="266">
        <f t="shared" si="488"/>
        <v>3.8350639805514204</v>
      </c>
      <c r="AO262" s="266">
        <f t="shared" si="488"/>
        <v>3.2598089151484606</v>
      </c>
      <c r="AP262" s="266">
        <f t="shared" si="488"/>
        <v>2.7931554388283795</v>
      </c>
      <c r="AQ262" s="266">
        <f t="shared" si="488"/>
        <v>4.6135342674164006</v>
      </c>
      <c r="AR262" s="266">
        <f t="shared" si="488"/>
        <v>2.6590678868581223</v>
      </c>
      <c r="AS262" s="266">
        <f t="shared" si="488"/>
        <v>3.4830378886560571</v>
      </c>
      <c r="AT262" s="266">
        <f t="shared" si="488"/>
        <v>3.2081884081277581</v>
      </c>
      <c r="AU262" s="266">
        <f t="shared" si="488"/>
        <v>2.3172364859466845</v>
      </c>
      <c r="AV262" s="266">
        <f t="shared" si="488"/>
        <v>2.7892616264772832</v>
      </c>
      <c r="AW262" s="266">
        <f t="shared" si="488"/>
        <v>3.2862115507565535</v>
      </c>
      <c r="AX262" s="265">
        <f t="shared" si="488"/>
        <v>3.5358728769065713</v>
      </c>
      <c r="AY262" s="266">
        <f t="shared" si="488"/>
        <v>3.7227312321572765</v>
      </c>
      <c r="AZ262" s="266">
        <f t="shared" si="488"/>
        <v>3.7673815359352809</v>
      </c>
      <c r="BA262" s="266">
        <f t="shared" si="488"/>
        <v>2.9294827529828598</v>
      </c>
      <c r="BB262" s="266">
        <f t="shared" si="488"/>
        <v>3.2006527838324224</v>
      </c>
      <c r="BC262" s="266">
        <f t="shared" si="488"/>
        <v>4.0365505685422729</v>
      </c>
      <c r="BD262" s="265">
        <f t="shared" si="488"/>
        <v>2.0697963988916235</v>
      </c>
      <c r="BE262" s="266">
        <f t="shared" si="488"/>
        <v>2.1504051453424453</v>
      </c>
      <c r="BF262" s="266">
        <f t="shared" si="488"/>
        <v>2.1589511961888488</v>
      </c>
      <c r="BG262" s="266">
        <f t="shared" si="488"/>
        <v>1.6625978526227003</v>
      </c>
      <c r="BH262" s="266">
        <f t="shared" si="488"/>
        <v>2.0246317280115576</v>
      </c>
      <c r="BI262" s="266">
        <f t="shared" si="488"/>
        <v>1.819445345292477</v>
      </c>
      <c r="BJ262" s="266">
        <f t="shared" si="488"/>
        <v>2.6926834796771448</v>
      </c>
      <c r="BK262" s="266">
        <f t="shared" si="488"/>
        <v>1.9723743621256247</v>
      </c>
      <c r="BL262" s="266">
        <f t="shared" si="488"/>
        <v>1.9369551163706442</v>
      </c>
      <c r="BM262" s="265">
        <f t="shared" si="488"/>
        <v>3.637777707394152</v>
      </c>
      <c r="BN262" s="266">
        <f t="shared" si="488"/>
        <v>2.6922675571324222</v>
      </c>
      <c r="BO262" s="266">
        <f t="shared" ref="BO262:DO262" si="489">BO261/SUM(BO99:BO103)*100</f>
        <v>3.8228286766298463</v>
      </c>
      <c r="BP262" s="266">
        <f t="shared" si="489"/>
        <v>3.9975984916842511</v>
      </c>
      <c r="BQ262" s="266">
        <f t="shared" si="489"/>
        <v>3.3239024578016441</v>
      </c>
      <c r="BR262" s="266">
        <f t="shared" si="489"/>
        <v>4.0010226589393305</v>
      </c>
      <c r="BS262" s="265">
        <f t="shared" si="489"/>
        <v>3.4088060939106164</v>
      </c>
      <c r="BT262" s="267">
        <f t="shared" si="489"/>
        <v>3.6116542823621431</v>
      </c>
      <c r="BU262" s="266">
        <f t="shared" si="489"/>
        <v>3.8437823375815645</v>
      </c>
      <c r="BV262" s="266">
        <f t="shared" si="489"/>
        <v>3.9622046319866779</v>
      </c>
      <c r="BW262" s="266">
        <f t="shared" si="489"/>
        <v>5.8788900910074462</v>
      </c>
      <c r="BX262" s="266">
        <f t="shared" si="489"/>
        <v>4.0144873279412154</v>
      </c>
      <c r="BY262" s="266">
        <f t="shared" si="489"/>
        <v>2.7942955286380489</v>
      </c>
      <c r="BZ262" s="266">
        <f t="shared" si="489"/>
        <v>2.8612821441506697</v>
      </c>
      <c r="CA262" s="266">
        <f t="shared" si="489"/>
        <v>3.6495070029500094</v>
      </c>
      <c r="CB262" s="266">
        <f t="shared" si="489"/>
        <v>4.064257534804951</v>
      </c>
      <c r="CC262" s="266">
        <f t="shared" si="489"/>
        <v>3.4772481113734517</v>
      </c>
      <c r="CD262" s="266">
        <f t="shared" si="489"/>
        <v>2.3824610315549362</v>
      </c>
      <c r="CE262" s="266">
        <f t="shared" si="489"/>
        <v>4.1382092206708778</v>
      </c>
      <c r="CF262" s="265">
        <f t="shared" si="489"/>
        <v>3.8120877516295426</v>
      </c>
      <c r="CG262" s="266">
        <f t="shared" si="489"/>
        <v>3.907046273017599</v>
      </c>
      <c r="CH262" s="266">
        <f t="shared" si="489"/>
        <v>5.2286317999143757</v>
      </c>
      <c r="CI262" s="266">
        <f t="shared" si="489"/>
        <v>3.8185023568686782</v>
      </c>
      <c r="CJ262" s="266">
        <f t="shared" si="489"/>
        <v>3.3849693457893624</v>
      </c>
      <c r="CK262" s="266">
        <f t="shared" si="489"/>
        <v>3.0393481105615949</v>
      </c>
      <c r="CL262" s="266">
        <f t="shared" si="489"/>
        <v>4.403001544912823</v>
      </c>
      <c r="CM262" s="266">
        <f t="shared" si="489"/>
        <v>3.8920653622726427</v>
      </c>
      <c r="CN262" s="266">
        <f t="shared" si="489"/>
        <v>3.7225852095384746</v>
      </c>
      <c r="CO262" s="266">
        <f t="shared" si="489"/>
        <v>6.5096149556061214</v>
      </c>
      <c r="CP262" s="266">
        <f t="shared" si="489"/>
        <v>5.2382052792044664</v>
      </c>
      <c r="CQ262" s="266">
        <f t="shared" si="489"/>
        <v>4.4490576936962958</v>
      </c>
      <c r="CR262" s="266">
        <f t="shared" si="489"/>
        <v>3.704043796131109</v>
      </c>
      <c r="CS262" s="266">
        <f t="shared" si="489"/>
        <v>3.9888457807953444</v>
      </c>
      <c r="CT262" s="265">
        <f t="shared" si="489"/>
        <v>2.5472896250847787</v>
      </c>
      <c r="CU262" s="266">
        <f t="shared" si="489"/>
        <v>2.5190666522631524</v>
      </c>
      <c r="CV262" s="266">
        <f t="shared" si="489"/>
        <v>2.3424617576499585</v>
      </c>
      <c r="CW262" s="266">
        <f t="shared" si="489"/>
        <v>2.6425598765261968</v>
      </c>
      <c r="CX262" s="266">
        <f t="shared" si="489"/>
        <v>2.7426569545198185</v>
      </c>
      <c r="CY262" s="266">
        <f t="shared" si="489"/>
        <v>2.6630334884968678</v>
      </c>
      <c r="CZ262" s="265">
        <f t="shared" si="489"/>
        <v>3.1616266385891709</v>
      </c>
      <c r="DA262" s="266">
        <f t="shared" si="489"/>
        <v>3.766917372546124</v>
      </c>
      <c r="DB262" s="266">
        <f t="shared" si="489"/>
        <v>3.6403141424808516</v>
      </c>
      <c r="DC262" s="266">
        <f t="shared" si="489"/>
        <v>3.4422876902093815</v>
      </c>
      <c r="DD262" s="266">
        <f t="shared" si="489"/>
        <v>2.8571609380796845</v>
      </c>
      <c r="DE262" s="266">
        <f t="shared" si="489"/>
        <v>3.3434033798584277</v>
      </c>
      <c r="DF262" s="266">
        <f t="shared" si="489"/>
        <v>3.1304974332802979</v>
      </c>
      <c r="DG262" s="252">
        <f t="shared" si="489"/>
        <v>2.9914835770626245</v>
      </c>
      <c r="DH262" s="252">
        <f t="shared" si="489"/>
        <v>3.5983078400122279</v>
      </c>
      <c r="DI262" s="267">
        <f t="shared" si="489"/>
        <v>4.5864209893851395</v>
      </c>
      <c r="DJ262" s="266">
        <f t="shared" si="489"/>
        <v>4.2201468079270699</v>
      </c>
      <c r="DK262" s="266">
        <f t="shared" si="489"/>
        <v>1.6302568691211452</v>
      </c>
      <c r="DL262" s="252">
        <f t="shared" si="489"/>
        <v>3.086671123384845</v>
      </c>
      <c r="DM262" s="266">
        <f t="shared" si="489"/>
        <v>3.8609285972323071</v>
      </c>
      <c r="DN262" s="255">
        <f t="shared" si="489"/>
        <v>0.38666142802796438</v>
      </c>
      <c r="DO262" s="252">
        <f t="shared" si="489"/>
        <v>3.0007759842220776</v>
      </c>
      <c r="DP262" s="15"/>
      <c r="DQ262" s="15"/>
      <c r="DR262" s="15"/>
      <c r="DS262" s="15"/>
      <c r="DT262" s="15"/>
      <c r="DU262" s="15"/>
      <c r="DV262" s="15"/>
      <c r="DW262" s="15"/>
      <c r="DX262" s="109"/>
      <c r="DY262" s="109"/>
      <c r="DZ262" s="109"/>
      <c r="EA262" s="109"/>
      <c r="EB262" s="109"/>
    </row>
    <row r="263" spans="1:136" s="113" customFormat="1" ht="16.5" customHeight="1" x14ac:dyDescent="0.2">
      <c r="A263" s="184" t="s">
        <v>721</v>
      </c>
      <c r="B263" s="305">
        <f t="shared" ref="B263" si="490">SUM(C263:N263)</f>
        <v>170616</v>
      </c>
      <c r="C263" s="306">
        <v>10518</v>
      </c>
      <c r="D263" s="306">
        <v>11336</v>
      </c>
      <c r="E263" s="306">
        <v>10295</v>
      </c>
      <c r="F263" s="306">
        <v>4863</v>
      </c>
      <c r="G263" s="306">
        <v>13820</v>
      </c>
      <c r="H263" s="306">
        <v>25084</v>
      </c>
      <c r="I263" s="306">
        <v>22162</v>
      </c>
      <c r="J263" s="306">
        <v>7574</v>
      </c>
      <c r="K263" s="306">
        <v>11648</v>
      </c>
      <c r="L263" s="306">
        <v>31428</v>
      </c>
      <c r="M263" s="306">
        <v>9265</v>
      </c>
      <c r="N263" s="306">
        <v>12623</v>
      </c>
      <c r="O263" s="305">
        <f t="shared" ref="O263" si="491">SUM(P263:W263)</f>
        <v>65353</v>
      </c>
      <c r="P263" s="306">
        <v>10994</v>
      </c>
      <c r="Q263" s="306">
        <v>10036</v>
      </c>
      <c r="R263" s="306">
        <v>5249</v>
      </c>
      <c r="S263" s="306">
        <v>6902</v>
      </c>
      <c r="T263" s="306">
        <v>4974</v>
      </c>
      <c r="U263" s="306">
        <v>15983</v>
      </c>
      <c r="V263" s="306">
        <v>8250</v>
      </c>
      <c r="W263" s="306">
        <v>2965</v>
      </c>
      <c r="X263" s="305">
        <f t="shared" ref="X263" si="492">SUM(Y263:AB263)</f>
        <v>73676</v>
      </c>
      <c r="Y263" s="306">
        <v>15652</v>
      </c>
      <c r="Z263" s="306">
        <v>20856</v>
      </c>
      <c r="AA263" s="306">
        <v>21115</v>
      </c>
      <c r="AB263" s="306">
        <v>16053</v>
      </c>
      <c r="AC263" s="305">
        <f t="shared" ref="AC263" si="493">SUM(AD263:AI263)</f>
        <v>52990</v>
      </c>
      <c r="AD263" s="306">
        <v>6779</v>
      </c>
      <c r="AE263" s="306">
        <v>7719</v>
      </c>
      <c r="AF263" s="306">
        <v>4597</v>
      </c>
      <c r="AG263" s="306">
        <v>12363</v>
      </c>
      <c r="AH263" s="306">
        <v>10031</v>
      </c>
      <c r="AI263" s="306">
        <v>11501</v>
      </c>
      <c r="AJ263" s="305">
        <v>10802</v>
      </c>
      <c r="AK263" s="345" t="s">
        <v>607</v>
      </c>
      <c r="AL263" s="345" t="s">
        <v>607</v>
      </c>
      <c r="AM263" s="305">
        <f t="shared" ref="AM263" si="494">SUM(AN263:AW263)</f>
        <v>104665</v>
      </c>
      <c r="AN263" s="306">
        <v>8221</v>
      </c>
      <c r="AO263" s="306">
        <v>6942</v>
      </c>
      <c r="AP263" s="306">
        <v>8109</v>
      </c>
      <c r="AQ263" s="306">
        <v>3580</v>
      </c>
      <c r="AR263" s="306">
        <v>13969</v>
      </c>
      <c r="AS263" s="306">
        <v>3963</v>
      </c>
      <c r="AT263" s="306">
        <v>19312</v>
      </c>
      <c r="AU263" s="306">
        <v>20062</v>
      </c>
      <c r="AV263" s="306">
        <v>13056</v>
      </c>
      <c r="AW263" s="306">
        <v>7451</v>
      </c>
      <c r="AX263" s="305">
        <f t="shared" ref="AX263" si="495">SUM(AY263:BC263)</f>
        <v>122004</v>
      </c>
      <c r="AY263" s="306">
        <v>12796</v>
      </c>
      <c r="AZ263" s="306">
        <v>49655</v>
      </c>
      <c r="BA263" s="306">
        <v>9844</v>
      </c>
      <c r="BB263" s="306">
        <v>39707</v>
      </c>
      <c r="BC263" s="306">
        <v>10002</v>
      </c>
      <c r="BD263" s="305">
        <f t="shared" ref="BD263" si="496">SUM(BE263:BL263)</f>
        <v>134157</v>
      </c>
      <c r="BE263" s="306">
        <v>23591</v>
      </c>
      <c r="BF263" s="306">
        <v>15428</v>
      </c>
      <c r="BG263" s="306">
        <v>12844</v>
      </c>
      <c r="BH263" s="306">
        <v>12680</v>
      </c>
      <c r="BI263" s="306">
        <v>16957</v>
      </c>
      <c r="BJ263" s="306">
        <v>22390</v>
      </c>
      <c r="BK263" s="306">
        <v>18373</v>
      </c>
      <c r="BL263" s="306">
        <v>11894</v>
      </c>
      <c r="BM263" s="305">
        <f t="shared" ref="BM263" si="497">SUM(BN263:BR263)</f>
        <v>72988</v>
      </c>
      <c r="BN263" s="306">
        <v>15554</v>
      </c>
      <c r="BO263" s="306">
        <v>9008</v>
      </c>
      <c r="BP263" s="306">
        <v>10746</v>
      </c>
      <c r="BQ263" s="306">
        <v>8871</v>
      </c>
      <c r="BR263" s="306">
        <v>28809</v>
      </c>
      <c r="BS263" s="305">
        <f t="shared" ref="BS263" si="498">SUM(BT263:CE263)</f>
        <v>143560</v>
      </c>
      <c r="BT263" s="307">
        <v>8807</v>
      </c>
      <c r="BU263" s="306">
        <v>14693</v>
      </c>
      <c r="BV263" s="306">
        <v>6495</v>
      </c>
      <c r="BW263" s="306">
        <v>4972</v>
      </c>
      <c r="BX263" s="306">
        <v>13488</v>
      </c>
      <c r="BY263" s="306">
        <v>34998</v>
      </c>
      <c r="BZ263" s="306">
        <v>10486</v>
      </c>
      <c r="CA263" s="306">
        <v>7878</v>
      </c>
      <c r="CB263" s="306">
        <v>15958</v>
      </c>
      <c r="CC263" s="306">
        <v>8360</v>
      </c>
      <c r="CD263" s="306">
        <v>9347</v>
      </c>
      <c r="CE263" s="306">
        <v>8078</v>
      </c>
      <c r="CF263" s="305">
        <f t="shared" ref="CF263" si="499">SUM(CG263:CS263)</f>
        <v>154186</v>
      </c>
      <c r="CG263" s="306">
        <v>4542</v>
      </c>
      <c r="CH263" s="306">
        <v>8065</v>
      </c>
      <c r="CI263" s="306">
        <v>10539</v>
      </c>
      <c r="CJ263" s="306">
        <v>14729</v>
      </c>
      <c r="CK263" s="306">
        <v>27951</v>
      </c>
      <c r="CL263" s="306">
        <v>6310</v>
      </c>
      <c r="CM263" s="306">
        <v>32842</v>
      </c>
      <c r="CN263" s="306">
        <v>6508</v>
      </c>
      <c r="CO263" s="306">
        <v>2538</v>
      </c>
      <c r="CP263" s="306">
        <v>9462</v>
      </c>
      <c r="CQ263" s="306">
        <v>12681</v>
      </c>
      <c r="CR263" s="306">
        <v>11229</v>
      </c>
      <c r="CS263" s="306">
        <v>6790</v>
      </c>
      <c r="CT263" s="305">
        <f t="shared" ref="CT263" si="500">SUM(CU263:CY263)</f>
        <v>70241</v>
      </c>
      <c r="CU263" s="306">
        <v>25101</v>
      </c>
      <c r="CV263" s="306">
        <v>13507</v>
      </c>
      <c r="CW263" s="306">
        <v>6286</v>
      </c>
      <c r="CX263" s="306">
        <v>11205</v>
      </c>
      <c r="CY263" s="306">
        <v>14142</v>
      </c>
      <c r="CZ263" s="305">
        <f t="shared" ref="CZ263" si="501">SUM(DA263:DF263)</f>
        <v>109588</v>
      </c>
      <c r="DA263" s="306">
        <v>4271</v>
      </c>
      <c r="DB263" s="306">
        <v>3018</v>
      </c>
      <c r="DC263" s="306">
        <v>28861</v>
      </c>
      <c r="DD263" s="306">
        <v>40143</v>
      </c>
      <c r="DE263" s="306">
        <v>23064</v>
      </c>
      <c r="DF263" s="306">
        <v>10231</v>
      </c>
      <c r="DG263" s="305">
        <f t="shared" ref="DG263" si="502">AM263+BS263+B263+O263+X263+AC263+AJ263+BD263+CF263+AX263+BM263+CT263+CZ263</f>
        <v>1284826</v>
      </c>
      <c r="DH263" s="305">
        <f>SUM(DI263:DK263)</f>
        <v>16626</v>
      </c>
      <c r="DI263" s="307">
        <v>6041</v>
      </c>
      <c r="DJ263" s="306">
        <v>9632</v>
      </c>
      <c r="DK263" s="306">
        <v>953</v>
      </c>
      <c r="DL263" s="308" t="s">
        <v>607</v>
      </c>
      <c r="DM263" s="306">
        <v>16716</v>
      </c>
      <c r="DN263" s="309" t="s">
        <v>607</v>
      </c>
      <c r="DO263" s="305">
        <f>DG263+DH263+DM263</f>
        <v>1318168</v>
      </c>
      <c r="DP263" s="4"/>
      <c r="DQ263" s="4"/>
      <c r="DR263" s="4"/>
      <c r="DS263" s="4"/>
      <c r="DT263" s="4"/>
      <c r="DU263" s="4"/>
      <c r="DV263" s="4"/>
      <c r="DW263" s="25"/>
      <c r="DX263" s="25"/>
      <c r="DY263" s="25"/>
      <c r="DZ263" s="25"/>
      <c r="EA263" s="25"/>
    </row>
    <row r="264" spans="1:136" s="15" customFormat="1" ht="16.5" customHeight="1" x14ac:dyDescent="0.15">
      <c r="A264" s="48" t="s">
        <v>284</v>
      </c>
      <c r="B264" s="265">
        <v>7.9764636910920235</v>
      </c>
      <c r="C264" s="266">
        <v>6.5</v>
      </c>
      <c r="D264" s="266">
        <v>9.5</v>
      </c>
      <c r="E264" s="266">
        <v>9.5</v>
      </c>
      <c r="F264" s="266">
        <v>9.1999999999999993</v>
      </c>
      <c r="G264" s="266">
        <v>9.1</v>
      </c>
      <c r="H264" s="266">
        <v>7.9</v>
      </c>
      <c r="I264" s="266">
        <v>10</v>
      </c>
      <c r="J264" s="266">
        <v>10.4</v>
      </c>
      <c r="K264" s="266">
        <v>6.1</v>
      </c>
      <c r="L264" s="266">
        <v>7.4</v>
      </c>
      <c r="M264" s="266">
        <v>7.5</v>
      </c>
      <c r="N264" s="266">
        <v>6.5</v>
      </c>
      <c r="O264" s="265">
        <v>7.6595540199385388</v>
      </c>
      <c r="P264" s="266">
        <v>7.3</v>
      </c>
      <c r="Q264" s="266">
        <v>7</v>
      </c>
      <c r="R264" s="266">
        <v>6.5</v>
      </c>
      <c r="S264" s="266">
        <v>9</v>
      </c>
      <c r="T264" s="266">
        <v>6.8</v>
      </c>
      <c r="U264" s="266">
        <v>8.6999999999999993</v>
      </c>
      <c r="V264" s="266">
        <v>7.7</v>
      </c>
      <c r="W264" s="266">
        <v>7.9</v>
      </c>
      <c r="X264" s="265">
        <v>7.2976230921691894</v>
      </c>
      <c r="Y264" s="266">
        <v>7.6</v>
      </c>
      <c r="Z264" s="266">
        <v>7.3</v>
      </c>
      <c r="AA264" s="266">
        <v>8</v>
      </c>
      <c r="AB264" s="266">
        <v>6.4</v>
      </c>
      <c r="AC264" s="265">
        <v>6.9420244667388076</v>
      </c>
      <c r="AD264" s="266">
        <v>6.7</v>
      </c>
      <c r="AE264" s="266">
        <v>6.5</v>
      </c>
      <c r="AF264" s="266">
        <v>5.8</v>
      </c>
      <c r="AG264" s="266">
        <v>7.1</v>
      </c>
      <c r="AH264" s="266">
        <v>9.4</v>
      </c>
      <c r="AI264" s="266">
        <v>6.3</v>
      </c>
      <c r="AJ264" s="265">
        <v>10.1</v>
      </c>
      <c r="AK264" s="253" t="s">
        <v>607</v>
      </c>
      <c r="AL264" s="253" t="s">
        <v>607</v>
      </c>
      <c r="AM264" s="265">
        <v>6.8232252378170895</v>
      </c>
      <c r="AN264" s="266">
        <v>10.4</v>
      </c>
      <c r="AO264" s="266">
        <v>7.9</v>
      </c>
      <c r="AP264" s="266">
        <v>5.4</v>
      </c>
      <c r="AQ264" s="266">
        <v>6.4</v>
      </c>
      <c r="AR264" s="266">
        <v>7.2</v>
      </c>
      <c r="AS264" s="266">
        <v>7.1</v>
      </c>
      <c r="AT264" s="266">
        <v>6.7</v>
      </c>
      <c r="AU264" s="266">
        <v>6.8</v>
      </c>
      <c r="AV264" s="266">
        <v>6.2</v>
      </c>
      <c r="AW264" s="266">
        <v>6.4</v>
      </c>
      <c r="AX264" s="265">
        <v>8.1220125953639482</v>
      </c>
      <c r="AY264" s="266">
        <v>8.6</v>
      </c>
      <c r="AZ264" s="266">
        <v>8.1</v>
      </c>
      <c r="BA264" s="266">
        <v>4.9000000000000004</v>
      </c>
      <c r="BB264" s="266">
        <v>10.3</v>
      </c>
      <c r="BC264" s="266">
        <v>6.5</v>
      </c>
      <c r="BD264" s="265">
        <v>5.2471651532882344</v>
      </c>
      <c r="BE264" s="266">
        <v>4.8</v>
      </c>
      <c r="BF264" s="266">
        <v>5.0999999999999996</v>
      </c>
      <c r="BG264" s="266">
        <v>3.9</v>
      </c>
      <c r="BH264" s="266">
        <v>4.5999999999999996</v>
      </c>
      <c r="BI264" s="266">
        <v>5</v>
      </c>
      <c r="BJ264" s="266">
        <v>7.8</v>
      </c>
      <c r="BK264" s="266">
        <v>6.3</v>
      </c>
      <c r="BL264" s="266">
        <v>4.8</v>
      </c>
      <c r="BM264" s="265">
        <v>7.5925243988956783</v>
      </c>
      <c r="BN264" s="266">
        <v>7.6</v>
      </c>
      <c r="BO264" s="266">
        <v>5.6</v>
      </c>
      <c r="BP264" s="266">
        <v>6.6</v>
      </c>
      <c r="BQ264" s="266">
        <v>9.4</v>
      </c>
      <c r="BR264" s="266">
        <v>8.5</v>
      </c>
      <c r="BS264" s="265">
        <v>7.5442467761167515</v>
      </c>
      <c r="BT264" s="267">
        <v>7.5</v>
      </c>
      <c r="BU264" s="266">
        <v>6.2</v>
      </c>
      <c r="BV264" s="266">
        <v>7.6</v>
      </c>
      <c r="BW264" s="266">
        <v>10.9</v>
      </c>
      <c r="BX264" s="266">
        <v>8.6</v>
      </c>
      <c r="BY264" s="266">
        <v>8.1999999999999993</v>
      </c>
      <c r="BZ264" s="266">
        <v>7.5</v>
      </c>
      <c r="CA264" s="266">
        <v>7</v>
      </c>
      <c r="CB264" s="266">
        <v>7.3</v>
      </c>
      <c r="CC264" s="266">
        <v>7.1</v>
      </c>
      <c r="CD264" s="266">
        <v>7.3</v>
      </c>
      <c r="CE264" s="266">
        <v>6.7</v>
      </c>
      <c r="CF264" s="265">
        <v>8.6341949646089056</v>
      </c>
      <c r="CG264" s="266">
        <v>8.6</v>
      </c>
      <c r="CH264" s="266">
        <v>6.3</v>
      </c>
      <c r="CI264" s="266">
        <v>10.6</v>
      </c>
      <c r="CJ264" s="266">
        <v>6.4</v>
      </c>
      <c r="CK264" s="266">
        <v>8.6999999999999993</v>
      </c>
      <c r="CL264" s="266">
        <v>9.1</v>
      </c>
      <c r="CM264" s="266">
        <v>9.6999999999999993</v>
      </c>
      <c r="CN264" s="266">
        <v>9.5</v>
      </c>
      <c r="CO264" s="266">
        <v>9.8000000000000007</v>
      </c>
      <c r="CP264" s="266">
        <v>11.7</v>
      </c>
      <c r="CQ264" s="266">
        <v>7.8</v>
      </c>
      <c r="CR264" s="266">
        <v>8.6999999999999993</v>
      </c>
      <c r="CS264" s="266">
        <v>8.8000000000000007</v>
      </c>
      <c r="CT264" s="265">
        <v>6.6104634693334008</v>
      </c>
      <c r="CU264" s="266">
        <v>7</v>
      </c>
      <c r="CV264" s="266">
        <v>6</v>
      </c>
      <c r="CW264" s="266">
        <v>7</v>
      </c>
      <c r="CX264" s="266">
        <v>6.7</v>
      </c>
      <c r="CY264" s="266">
        <v>6.3</v>
      </c>
      <c r="CZ264" s="265">
        <v>7.1485602162545794</v>
      </c>
      <c r="DA264" s="266">
        <v>7.4</v>
      </c>
      <c r="DB264" s="266">
        <v>6.5</v>
      </c>
      <c r="DC264" s="266">
        <v>8.4</v>
      </c>
      <c r="DD264" s="266">
        <v>7.2</v>
      </c>
      <c r="DE264" s="266">
        <v>6.3</v>
      </c>
      <c r="DF264" s="266">
        <v>6.2</v>
      </c>
      <c r="DG264" s="252">
        <v>7.3</v>
      </c>
      <c r="DH264" s="252" t="s">
        <v>607</v>
      </c>
      <c r="DI264" s="267">
        <v>5.6</v>
      </c>
      <c r="DJ264" s="266">
        <v>8.8000000000000007</v>
      </c>
      <c r="DK264" s="266">
        <v>3.3</v>
      </c>
      <c r="DL264" s="252" t="s">
        <v>607</v>
      </c>
      <c r="DM264" s="266">
        <v>10</v>
      </c>
      <c r="DN264" s="255" t="s">
        <v>607</v>
      </c>
      <c r="DO264" s="252">
        <v>7.3</v>
      </c>
      <c r="DX264" s="109"/>
      <c r="DY264" s="109"/>
      <c r="DZ264" s="109"/>
      <c r="EA264" s="109"/>
      <c r="EB264" s="109"/>
      <c r="EC264" s="109"/>
    </row>
    <row r="265" spans="1:136" s="15" customFormat="1" ht="16.5" customHeight="1" x14ac:dyDescent="0.15">
      <c r="A265" s="48" t="s">
        <v>298</v>
      </c>
      <c r="B265" s="265">
        <v>21.991755798396017</v>
      </c>
      <c r="C265" s="266">
        <v>19.2</v>
      </c>
      <c r="D265" s="266">
        <v>24.6</v>
      </c>
      <c r="E265" s="266">
        <v>26.2</v>
      </c>
      <c r="F265" s="266">
        <v>24.3</v>
      </c>
      <c r="G265" s="266">
        <v>25</v>
      </c>
      <c r="H265" s="266">
        <v>22.2</v>
      </c>
      <c r="I265" s="266">
        <v>26.6</v>
      </c>
      <c r="J265" s="266">
        <v>29.1</v>
      </c>
      <c r="K265" s="266">
        <v>17.100000000000001</v>
      </c>
      <c r="L265" s="266">
        <v>19.8</v>
      </c>
      <c r="M265" s="266">
        <v>21.1</v>
      </c>
      <c r="N265" s="266">
        <v>18.899999999999999</v>
      </c>
      <c r="O265" s="265">
        <v>21.151070288884142</v>
      </c>
      <c r="P265" s="266">
        <v>20.6</v>
      </c>
      <c r="Q265" s="266">
        <v>19.600000000000001</v>
      </c>
      <c r="R265" s="266">
        <v>17.7</v>
      </c>
      <c r="S265" s="266">
        <v>23.7</v>
      </c>
      <c r="T265" s="266">
        <v>19.899999999999999</v>
      </c>
      <c r="U265" s="266">
        <v>23.1</v>
      </c>
      <c r="V265" s="266">
        <v>21.5</v>
      </c>
      <c r="W265" s="266">
        <v>22.8</v>
      </c>
      <c r="X265" s="265">
        <v>20.416272941150389</v>
      </c>
      <c r="Y265" s="266">
        <v>20.9</v>
      </c>
      <c r="Z265" s="266">
        <v>20.399999999999999</v>
      </c>
      <c r="AA265" s="266">
        <v>22.3</v>
      </c>
      <c r="AB265" s="266">
        <v>18</v>
      </c>
      <c r="AC265" s="265">
        <v>19.088410427841197</v>
      </c>
      <c r="AD265" s="266">
        <v>18.2</v>
      </c>
      <c r="AE265" s="266">
        <v>18.8</v>
      </c>
      <c r="AF265" s="266">
        <v>15</v>
      </c>
      <c r="AG265" s="266">
        <v>19.3</v>
      </c>
      <c r="AH265" s="266">
        <v>25.1</v>
      </c>
      <c r="AI265" s="266">
        <v>17.7</v>
      </c>
      <c r="AJ265" s="265">
        <v>26.4</v>
      </c>
      <c r="AK265" s="253" t="s">
        <v>607</v>
      </c>
      <c r="AL265" s="253" t="s">
        <v>607</v>
      </c>
      <c r="AM265" s="265">
        <v>20.084278556748906</v>
      </c>
      <c r="AN265" s="266">
        <v>30.9</v>
      </c>
      <c r="AO265" s="266">
        <v>22.2</v>
      </c>
      <c r="AP265" s="266">
        <v>16.100000000000001</v>
      </c>
      <c r="AQ265" s="266">
        <v>17.8</v>
      </c>
      <c r="AR265" s="266">
        <v>21</v>
      </c>
      <c r="AS265" s="266">
        <v>21.1</v>
      </c>
      <c r="AT265" s="266">
        <v>20</v>
      </c>
      <c r="AU265" s="266">
        <v>20.2</v>
      </c>
      <c r="AV265" s="266">
        <v>18.3</v>
      </c>
      <c r="AW265" s="266">
        <v>18.3</v>
      </c>
      <c r="AX265" s="265">
        <v>25.19619343433509</v>
      </c>
      <c r="AY265" s="266">
        <v>26.2</v>
      </c>
      <c r="AZ265" s="266">
        <v>24.9</v>
      </c>
      <c r="BA265" s="266">
        <v>15.8</v>
      </c>
      <c r="BB265" s="266">
        <v>32.6</v>
      </c>
      <c r="BC265" s="266">
        <v>19.2</v>
      </c>
      <c r="BD265" s="265">
        <v>15.709342560553633</v>
      </c>
      <c r="BE265" s="266">
        <v>13.6</v>
      </c>
      <c r="BF265" s="266">
        <v>16.5</v>
      </c>
      <c r="BG265" s="266">
        <v>11.1</v>
      </c>
      <c r="BH265" s="266">
        <v>13.6</v>
      </c>
      <c r="BI265" s="266">
        <v>14.2</v>
      </c>
      <c r="BJ265" s="266">
        <v>26.4</v>
      </c>
      <c r="BK265" s="266">
        <v>18.5</v>
      </c>
      <c r="BL265" s="266">
        <v>16</v>
      </c>
      <c r="BM265" s="265">
        <v>21.769981716174176</v>
      </c>
      <c r="BN265" s="266">
        <v>22</v>
      </c>
      <c r="BO265" s="266">
        <v>17.600000000000001</v>
      </c>
      <c r="BP265" s="266">
        <v>17.7</v>
      </c>
      <c r="BQ265" s="266">
        <v>25.3</v>
      </c>
      <c r="BR265" s="266">
        <v>24.5</v>
      </c>
      <c r="BS265" s="265">
        <v>20.455824623649018</v>
      </c>
      <c r="BT265" s="267">
        <v>20.3</v>
      </c>
      <c r="BU265" s="266">
        <v>16.8</v>
      </c>
      <c r="BV265" s="266">
        <v>20</v>
      </c>
      <c r="BW265" s="266">
        <v>29.4</v>
      </c>
      <c r="BX265" s="266">
        <v>22.9</v>
      </c>
      <c r="BY265" s="266">
        <v>23.4</v>
      </c>
      <c r="BZ265" s="266">
        <v>20.9</v>
      </c>
      <c r="CA265" s="266">
        <v>18.2</v>
      </c>
      <c r="CB265" s="266">
        <v>19</v>
      </c>
      <c r="CC265" s="266">
        <v>19.2</v>
      </c>
      <c r="CD265" s="266">
        <v>19.7</v>
      </c>
      <c r="CE265" s="266">
        <v>18</v>
      </c>
      <c r="CF265" s="265">
        <v>23.340473361136553</v>
      </c>
      <c r="CG265" s="266">
        <v>22.9</v>
      </c>
      <c r="CH265" s="266">
        <v>17</v>
      </c>
      <c r="CI265" s="266">
        <v>27.1</v>
      </c>
      <c r="CJ265" s="266">
        <v>17.899999999999999</v>
      </c>
      <c r="CK265" s="266">
        <v>24.5</v>
      </c>
      <c r="CL265" s="266">
        <v>23.6</v>
      </c>
      <c r="CM265" s="266">
        <v>26.3</v>
      </c>
      <c r="CN265" s="266">
        <v>25.2</v>
      </c>
      <c r="CO265" s="266">
        <v>26.6</v>
      </c>
      <c r="CP265" s="266">
        <v>30.9</v>
      </c>
      <c r="CQ265" s="266">
        <v>20.100000000000001</v>
      </c>
      <c r="CR265" s="266">
        <v>22.7</v>
      </c>
      <c r="CS265" s="266">
        <v>24.2</v>
      </c>
      <c r="CT265" s="265">
        <v>18.550327346289855</v>
      </c>
      <c r="CU265" s="266">
        <v>20.5</v>
      </c>
      <c r="CV265" s="266">
        <v>16.399999999999999</v>
      </c>
      <c r="CW265" s="266">
        <v>18.8</v>
      </c>
      <c r="CX265" s="266">
        <v>18.399999999999999</v>
      </c>
      <c r="CY265" s="266">
        <v>17.8</v>
      </c>
      <c r="CZ265" s="265">
        <v>18.512362071179041</v>
      </c>
      <c r="DA265" s="266">
        <v>19.899999999999999</v>
      </c>
      <c r="DB265" s="266">
        <v>18.100000000000001</v>
      </c>
      <c r="DC265" s="266">
        <v>20.6</v>
      </c>
      <c r="DD265" s="266">
        <v>19.399999999999999</v>
      </c>
      <c r="DE265" s="266">
        <v>15.9</v>
      </c>
      <c r="DF265" s="266">
        <v>16.8</v>
      </c>
      <c r="DG265" s="252">
        <v>20.399999999999999</v>
      </c>
      <c r="DH265" s="252" t="s">
        <v>607</v>
      </c>
      <c r="DI265" s="267">
        <v>17</v>
      </c>
      <c r="DJ265" s="266">
        <v>25.7</v>
      </c>
      <c r="DK265" s="266">
        <v>15.1</v>
      </c>
      <c r="DL265" s="252" t="s">
        <v>607</v>
      </c>
      <c r="DM265" s="266">
        <v>36.299999999999997</v>
      </c>
      <c r="DN265" s="255" t="s">
        <v>607</v>
      </c>
      <c r="DO265" s="252">
        <v>20.5</v>
      </c>
      <c r="DX265" s="109"/>
      <c r="DY265" s="109"/>
      <c r="DZ265" s="109"/>
      <c r="EA265" s="109"/>
      <c r="EB265" s="109"/>
      <c r="EC265" s="109"/>
    </row>
    <row r="266" spans="1:136" s="15" customFormat="1" ht="16.5" customHeight="1" x14ac:dyDescent="0.15">
      <c r="A266" s="66" t="s">
        <v>346</v>
      </c>
      <c r="B266" s="265">
        <v>16.382669153475838</v>
      </c>
      <c r="C266" s="266">
        <v>14.9</v>
      </c>
      <c r="D266" s="266">
        <v>13.8</v>
      </c>
      <c r="E266" s="266">
        <v>10.1</v>
      </c>
      <c r="F266" s="266">
        <v>18.399999999999999</v>
      </c>
      <c r="G266" s="266">
        <v>15</v>
      </c>
      <c r="H266" s="266">
        <v>20.2</v>
      </c>
      <c r="I266" s="266">
        <v>15.6</v>
      </c>
      <c r="J266" s="266">
        <v>16.399999999999999</v>
      </c>
      <c r="K266" s="266">
        <v>16.8</v>
      </c>
      <c r="L266" s="266">
        <v>17.399999999999999</v>
      </c>
      <c r="M266" s="266">
        <v>15.5</v>
      </c>
      <c r="N266" s="266">
        <v>15.3</v>
      </c>
      <c r="O266" s="265">
        <v>16.097639226799988</v>
      </c>
      <c r="P266" s="266">
        <v>17.100000000000001</v>
      </c>
      <c r="Q266" s="266">
        <v>17.2</v>
      </c>
      <c r="R266" s="266">
        <v>16.600000000000001</v>
      </c>
      <c r="S266" s="266">
        <v>13.8</v>
      </c>
      <c r="T266" s="266">
        <v>18.3</v>
      </c>
      <c r="U266" s="266">
        <v>12</v>
      </c>
      <c r="V266" s="266">
        <v>17.2</v>
      </c>
      <c r="W266" s="266">
        <v>27</v>
      </c>
      <c r="X266" s="265">
        <v>19.45987471930032</v>
      </c>
      <c r="Y266" s="266">
        <v>18.399999999999999</v>
      </c>
      <c r="Z266" s="266">
        <v>22.4</v>
      </c>
      <c r="AA266" s="266">
        <v>14.9</v>
      </c>
      <c r="AB266" s="266">
        <v>22.9</v>
      </c>
      <c r="AC266" s="265">
        <v>21.138487040385776</v>
      </c>
      <c r="AD266" s="266">
        <v>23.7</v>
      </c>
      <c r="AE266" s="266">
        <v>22.5</v>
      </c>
      <c r="AF266" s="266">
        <v>19.899999999999999</v>
      </c>
      <c r="AG266" s="266">
        <v>18.3</v>
      </c>
      <c r="AH266" s="266">
        <v>21.2</v>
      </c>
      <c r="AI266" s="266">
        <v>22.8</v>
      </c>
      <c r="AJ266" s="265">
        <v>24.1</v>
      </c>
      <c r="AK266" s="253" t="s">
        <v>607</v>
      </c>
      <c r="AL266" s="253" t="s">
        <v>607</v>
      </c>
      <c r="AM266" s="265">
        <v>22.19484491044124</v>
      </c>
      <c r="AN266" s="266">
        <v>22.2</v>
      </c>
      <c r="AO266" s="266">
        <v>23.6</v>
      </c>
      <c r="AP266" s="266">
        <v>15.7</v>
      </c>
      <c r="AQ266" s="266">
        <v>30.7</v>
      </c>
      <c r="AR266" s="266">
        <v>19.399999999999999</v>
      </c>
      <c r="AS266" s="266">
        <v>21.1</v>
      </c>
      <c r="AT266" s="266">
        <v>24.4</v>
      </c>
      <c r="AU266" s="266">
        <v>23.7</v>
      </c>
      <c r="AV266" s="266">
        <v>23</v>
      </c>
      <c r="AW266" s="266">
        <v>14.7</v>
      </c>
      <c r="AX266" s="265">
        <v>23.699540900965779</v>
      </c>
      <c r="AY266" s="266">
        <v>19.600000000000001</v>
      </c>
      <c r="AZ266" s="266">
        <v>22.4</v>
      </c>
      <c r="BA266" s="266">
        <v>28</v>
      </c>
      <c r="BB266" s="266">
        <v>23.3</v>
      </c>
      <c r="BC266" s="266">
        <v>34.1</v>
      </c>
      <c r="BD266" s="265">
        <v>24.977515253166096</v>
      </c>
      <c r="BE266" s="266">
        <v>24.7</v>
      </c>
      <c r="BF266" s="266">
        <v>20.9</v>
      </c>
      <c r="BG266" s="266">
        <v>26.8</v>
      </c>
      <c r="BH266" s="266">
        <v>29.5</v>
      </c>
      <c r="BI266" s="266">
        <v>29.4</v>
      </c>
      <c r="BJ266" s="266">
        <v>22.5</v>
      </c>
      <c r="BK266" s="266">
        <v>23.5</v>
      </c>
      <c r="BL266" s="266">
        <v>28.7</v>
      </c>
      <c r="BM266" s="265">
        <v>21.112864158574254</v>
      </c>
      <c r="BN266" s="266">
        <v>20.5</v>
      </c>
      <c r="BO266" s="266">
        <v>36.200000000000003</v>
      </c>
      <c r="BP266" s="266">
        <v>19.600000000000001</v>
      </c>
      <c r="BQ266" s="266">
        <v>15.7</v>
      </c>
      <c r="BR266" s="266">
        <v>18.600000000000001</v>
      </c>
      <c r="BS266" s="265">
        <v>18.205071987137323</v>
      </c>
      <c r="BT266" s="267">
        <v>18.8</v>
      </c>
      <c r="BU266" s="266">
        <v>19.5</v>
      </c>
      <c r="BV266" s="266">
        <v>18</v>
      </c>
      <c r="BW266" s="266">
        <v>15.7</v>
      </c>
      <c r="BX266" s="266">
        <v>16.100000000000001</v>
      </c>
      <c r="BY266" s="266">
        <v>18.8</v>
      </c>
      <c r="BZ266" s="266">
        <v>17.5</v>
      </c>
      <c r="CA266" s="266">
        <v>17.8</v>
      </c>
      <c r="CB266" s="266">
        <v>20.5</v>
      </c>
      <c r="CC266" s="266">
        <v>15.7</v>
      </c>
      <c r="CD266" s="266">
        <v>14.3</v>
      </c>
      <c r="CE266" s="266">
        <v>21.7</v>
      </c>
      <c r="CF266" s="265">
        <v>21.074626273053941</v>
      </c>
      <c r="CG266" s="266">
        <v>14.5</v>
      </c>
      <c r="CH266" s="266">
        <v>21.6</v>
      </c>
      <c r="CI266" s="266">
        <v>16.3</v>
      </c>
      <c r="CJ266" s="266">
        <v>51.2</v>
      </c>
      <c r="CK266" s="266">
        <v>17.899999999999999</v>
      </c>
      <c r="CL266" s="266">
        <v>20.6</v>
      </c>
      <c r="CM266" s="266">
        <v>18.100000000000001</v>
      </c>
      <c r="CN266" s="266">
        <v>19.5</v>
      </c>
      <c r="CO266" s="266">
        <v>8.6</v>
      </c>
      <c r="CP266" s="266">
        <v>18.600000000000001</v>
      </c>
      <c r="CQ266" s="266">
        <v>20.2</v>
      </c>
      <c r="CR266" s="266">
        <v>14.4</v>
      </c>
      <c r="CS266" s="266">
        <v>18.100000000000001</v>
      </c>
      <c r="CT266" s="265">
        <v>13.751075916681012</v>
      </c>
      <c r="CU266" s="266">
        <v>11.8</v>
      </c>
      <c r="CV266" s="266">
        <v>15</v>
      </c>
      <c r="CW266" s="266">
        <v>15.9</v>
      </c>
      <c r="CX266" s="266">
        <v>13.2</v>
      </c>
      <c r="CY266" s="266">
        <v>15.8</v>
      </c>
      <c r="CZ266" s="265">
        <v>16.880840275262585</v>
      </c>
      <c r="DA266" s="266">
        <v>12.6</v>
      </c>
      <c r="DB266" s="266">
        <v>20.100000000000001</v>
      </c>
      <c r="DC266" s="266">
        <v>17.3</v>
      </c>
      <c r="DD266" s="266">
        <v>14.6</v>
      </c>
      <c r="DE266" s="266">
        <v>18.2</v>
      </c>
      <c r="DF266" s="266">
        <v>22.8</v>
      </c>
      <c r="DG266" s="252">
        <v>20</v>
      </c>
      <c r="DH266" s="252" t="s">
        <v>607</v>
      </c>
      <c r="DI266" s="267">
        <v>18.3</v>
      </c>
      <c r="DJ266" s="266">
        <v>18.399999999999999</v>
      </c>
      <c r="DK266" s="266">
        <v>29.9</v>
      </c>
      <c r="DL266" s="252" t="s">
        <v>607</v>
      </c>
      <c r="DM266" s="266">
        <v>25.2</v>
      </c>
      <c r="DN266" s="255" t="s">
        <v>607</v>
      </c>
      <c r="DO266" s="252">
        <v>20</v>
      </c>
      <c r="DX266" s="109"/>
    </row>
    <row r="267" spans="1:136" s="4" customFormat="1" ht="26.1" customHeight="1" x14ac:dyDescent="0.15">
      <c r="A267" s="419" t="s">
        <v>722</v>
      </c>
      <c r="B267" s="240"/>
      <c r="C267" s="288"/>
      <c r="D267" s="288"/>
      <c r="E267" s="288"/>
      <c r="F267" s="288"/>
      <c r="G267" s="288"/>
      <c r="H267" s="288"/>
      <c r="I267" s="288"/>
      <c r="J267" s="288"/>
      <c r="K267" s="288"/>
      <c r="L267" s="288"/>
      <c r="M267" s="288"/>
      <c r="N267" s="288"/>
      <c r="O267" s="240"/>
      <c r="P267" s="288"/>
      <c r="Q267" s="288"/>
      <c r="R267" s="288"/>
      <c r="S267" s="288"/>
      <c r="T267" s="288"/>
      <c r="U267" s="288"/>
      <c r="V267" s="288"/>
      <c r="W267" s="288"/>
      <c r="X267" s="240"/>
      <c r="Y267" s="288"/>
      <c r="Z267" s="288"/>
      <c r="AA267" s="288"/>
      <c r="AB267" s="288"/>
      <c r="AC267" s="240"/>
      <c r="AD267" s="288"/>
      <c r="AE267" s="288"/>
      <c r="AF267" s="288"/>
      <c r="AG267" s="288"/>
      <c r="AH267" s="288"/>
      <c r="AI267" s="288"/>
      <c r="AJ267" s="240"/>
      <c r="AK267" s="394"/>
      <c r="AL267" s="394"/>
      <c r="AM267" s="240"/>
      <c r="AN267" s="288"/>
      <c r="AO267" s="288"/>
      <c r="AP267" s="288"/>
      <c r="AQ267" s="288"/>
      <c r="AR267" s="288"/>
      <c r="AS267" s="288"/>
      <c r="AT267" s="288"/>
      <c r="AU267" s="288"/>
      <c r="AV267" s="288"/>
      <c r="AW267" s="288"/>
      <c r="AX267" s="240"/>
      <c r="AY267" s="288"/>
      <c r="AZ267" s="288"/>
      <c r="BA267" s="288"/>
      <c r="BB267" s="288"/>
      <c r="BC267" s="288"/>
      <c r="BD267" s="240"/>
      <c r="BE267" s="288"/>
      <c r="BF267" s="288"/>
      <c r="BG267" s="288"/>
      <c r="BH267" s="288"/>
      <c r="BI267" s="288"/>
      <c r="BJ267" s="288"/>
      <c r="BK267" s="288"/>
      <c r="BL267" s="288"/>
      <c r="BM267" s="240"/>
      <c r="BN267" s="288"/>
      <c r="BO267" s="288"/>
      <c r="BP267" s="288"/>
      <c r="BQ267" s="288"/>
      <c r="BR267" s="288"/>
      <c r="BS267" s="240"/>
      <c r="BT267" s="288"/>
      <c r="BU267" s="288"/>
      <c r="BV267" s="288"/>
      <c r="BW267" s="288"/>
      <c r="BX267" s="288"/>
      <c r="BY267" s="288"/>
      <c r="BZ267" s="288"/>
      <c r="CA267" s="288"/>
      <c r="CB267" s="288"/>
      <c r="CC267" s="288"/>
      <c r="CD267" s="288"/>
      <c r="CE267" s="288"/>
      <c r="CF267" s="240"/>
      <c r="CG267" s="288"/>
      <c r="CH267" s="288"/>
      <c r="CI267" s="288"/>
      <c r="CJ267" s="288"/>
      <c r="CK267" s="288"/>
      <c r="CL267" s="288"/>
      <c r="CM267" s="288"/>
      <c r="CN267" s="288"/>
      <c r="CO267" s="288"/>
      <c r="CP267" s="288"/>
      <c r="CQ267" s="288"/>
      <c r="CR267" s="288"/>
      <c r="CS267" s="288"/>
      <c r="CT267" s="240"/>
      <c r="CU267" s="288"/>
      <c r="CV267" s="288"/>
      <c r="CW267" s="288"/>
      <c r="CX267" s="288"/>
      <c r="CY267" s="288"/>
      <c r="CZ267" s="240"/>
      <c r="DA267" s="288"/>
      <c r="DB267" s="288"/>
      <c r="DC267" s="288"/>
      <c r="DD267" s="288"/>
      <c r="DE267" s="288"/>
      <c r="DF267" s="288"/>
      <c r="DG267" s="240"/>
      <c r="DH267" s="240"/>
      <c r="DI267" s="288"/>
      <c r="DJ267" s="288"/>
      <c r="DK267" s="288"/>
      <c r="DL267" s="240"/>
      <c r="DM267" s="288"/>
      <c r="DN267" s="288"/>
      <c r="DO267" s="240"/>
    </row>
    <row r="268" spans="1:136" s="137" customFormat="1" ht="16.5" customHeight="1" x14ac:dyDescent="0.2">
      <c r="A268" s="136" t="s">
        <v>488</v>
      </c>
      <c r="B268" s="305">
        <f t="shared" ref="B268" si="503">SUM(C268:N268)</f>
        <v>51832</v>
      </c>
      <c r="C268" s="306">
        <v>4151</v>
      </c>
      <c r="D268" s="306">
        <v>2320</v>
      </c>
      <c r="E268" s="306">
        <v>1905</v>
      </c>
      <c r="F268" s="306">
        <v>958</v>
      </c>
      <c r="G268" s="306">
        <v>4128</v>
      </c>
      <c r="H268" s="306">
        <v>8456</v>
      </c>
      <c r="I268" s="306">
        <v>5149</v>
      </c>
      <c r="J268" s="306">
        <v>2112</v>
      </c>
      <c r="K268" s="306">
        <v>3400</v>
      </c>
      <c r="L268" s="306">
        <v>12183</v>
      </c>
      <c r="M268" s="306">
        <v>2532</v>
      </c>
      <c r="N268" s="306">
        <v>4538</v>
      </c>
      <c r="O268" s="305">
        <f t="shared" ref="O268" si="504">SUM(P268:W268)</f>
        <v>21058</v>
      </c>
      <c r="P268" s="306">
        <v>3408</v>
      </c>
      <c r="Q268" s="306">
        <v>4901</v>
      </c>
      <c r="R268" s="306">
        <v>2104</v>
      </c>
      <c r="S268" s="306">
        <v>1888</v>
      </c>
      <c r="T268" s="306">
        <v>1672</v>
      </c>
      <c r="U268" s="306">
        <v>4048</v>
      </c>
      <c r="V268" s="306">
        <v>2011</v>
      </c>
      <c r="W268" s="306">
        <v>1026</v>
      </c>
      <c r="X268" s="305">
        <f t="shared" ref="X268" si="505">SUM(Y268:AB268)</f>
        <v>20638</v>
      </c>
      <c r="Y268" s="306">
        <v>3254</v>
      </c>
      <c r="Z268" s="306">
        <v>7782</v>
      </c>
      <c r="AA268" s="306">
        <v>5669</v>
      </c>
      <c r="AB268" s="306">
        <v>3933</v>
      </c>
      <c r="AC268" s="305">
        <f t="shared" ref="AC268" si="506">SUM(AD268:AI268)</f>
        <v>15487</v>
      </c>
      <c r="AD268" s="306">
        <v>2725</v>
      </c>
      <c r="AE268" s="306">
        <v>2442</v>
      </c>
      <c r="AF268" s="306">
        <v>1503</v>
      </c>
      <c r="AG268" s="306">
        <v>3042</v>
      </c>
      <c r="AH268" s="306">
        <v>2439</v>
      </c>
      <c r="AI268" s="306">
        <v>3336</v>
      </c>
      <c r="AJ268" s="305">
        <v>3700</v>
      </c>
      <c r="AK268" s="345" t="s">
        <v>607</v>
      </c>
      <c r="AL268" s="345" t="s">
        <v>607</v>
      </c>
      <c r="AM268" s="305">
        <f t="shared" ref="AM268" si="507">SUM(AN268:AW268)</f>
        <v>32771</v>
      </c>
      <c r="AN268" s="306">
        <v>1919</v>
      </c>
      <c r="AO268" s="306">
        <v>1783</v>
      </c>
      <c r="AP268" s="306">
        <v>2928</v>
      </c>
      <c r="AQ268" s="306">
        <v>1379</v>
      </c>
      <c r="AR268" s="306">
        <v>5634</v>
      </c>
      <c r="AS268" s="306">
        <v>1081</v>
      </c>
      <c r="AT268" s="306">
        <v>4764</v>
      </c>
      <c r="AU268" s="306">
        <v>6119</v>
      </c>
      <c r="AV268" s="306">
        <v>4857</v>
      </c>
      <c r="AW268" s="306">
        <v>2307</v>
      </c>
      <c r="AX268" s="305">
        <f t="shared" ref="AX268" si="508">SUM(AY268:BC268)</f>
        <v>37954</v>
      </c>
      <c r="AY268" s="306">
        <v>3427</v>
      </c>
      <c r="AZ268" s="306">
        <v>17616</v>
      </c>
      <c r="BA268" s="306">
        <v>5902</v>
      </c>
      <c r="BB268" s="306">
        <v>7924</v>
      </c>
      <c r="BC268" s="306">
        <v>3085</v>
      </c>
      <c r="BD268" s="305">
        <f t="shared" ref="BD268" si="509">SUM(BE268:BL268)</f>
        <v>54715</v>
      </c>
      <c r="BE268" s="306">
        <v>8796</v>
      </c>
      <c r="BF268" s="306">
        <v>6065</v>
      </c>
      <c r="BG268" s="306">
        <v>6242</v>
      </c>
      <c r="BH268" s="306">
        <v>6349</v>
      </c>
      <c r="BI268" s="306">
        <v>6483</v>
      </c>
      <c r="BJ268" s="306">
        <v>9606</v>
      </c>
      <c r="BK268" s="306">
        <v>4937</v>
      </c>
      <c r="BL268" s="306">
        <v>6237</v>
      </c>
      <c r="BM268" s="305">
        <f t="shared" ref="BM268" si="510">SUM(BN268:BR268)</f>
        <v>17383</v>
      </c>
      <c r="BN268" s="306">
        <v>3374</v>
      </c>
      <c r="BO268" s="306">
        <v>3842</v>
      </c>
      <c r="BP268" s="306">
        <v>2405</v>
      </c>
      <c r="BQ268" s="306">
        <v>1835</v>
      </c>
      <c r="BR268" s="306">
        <v>5927</v>
      </c>
      <c r="BS268" s="305">
        <f t="shared" ref="BS268" si="511">SUM(BT268:CE268)</f>
        <v>35361</v>
      </c>
      <c r="BT268" s="307">
        <v>2374</v>
      </c>
      <c r="BU268" s="306">
        <v>4199</v>
      </c>
      <c r="BV268" s="306">
        <v>821</v>
      </c>
      <c r="BW268" s="306">
        <v>853</v>
      </c>
      <c r="BX268" s="306">
        <v>2177</v>
      </c>
      <c r="BY268" s="306">
        <v>10601</v>
      </c>
      <c r="BZ268" s="306">
        <v>1602</v>
      </c>
      <c r="CA268" s="306">
        <v>1762</v>
      </c>
      <c r="CB268" s="306">
        <v>3714</v>
      </c>
      <c r="CC268" s="306">
        <v>2589</v>
      </c>
      <c r="CD268" s="306">
        <v>2309</v>
      </c>
      <c r="CE268" s="306">
        <v>2360</v>
      </c>
      <c r="CF268" s="305">
        <f t="shared" ref="CF268" si="512">SUM(CG268:CS268)</f>
        <v>39831</v>
      </c>
      <c r="CG268" s="306">
        <v>929</v>
      </c>
      <c r="CH268" s="306">
        <v>4826</v>
      </c>
      <c r="CI268" s="306">
        <v>2013</v>
      </c>
      <c r="CJ268" s="306">
        <v>3649</v>
      </c>
      <c r="CK268" s="306">
        <v>8898</v>
      </c>
      <c r="CL268" s="306">
        <v>1756</v>
      </c>
      <c r="CM268" s="306">
        <v>7273</v>
      </c>
      <c r="CN268" s="306">
        <v>882</v>
      </c>
      <c r="CO268" s="306">
        <v>940</v>
      </c>
      <c r="CP268" s="306">
        <v>1888</v>
      </c>
      <c r="CQ268" s="306">
        <v>2797</v>
      </c>
      <c r="CR268" s="306">
        <v>2148</v>
      </c>
      <c r="CS268" s="306">
        <v>1832</v>
      </c>
      <c r="CT268" s="305">
        <f t="shared" ref="CT268" si="513">SUM(CU268:CY268)</f>
        <v>23014</v>
      </c>
      <c r="CU268" s="306">
        <v>9219</v>
      </c>
      <c r="CV268" s="306">
        <v>4431</v>
      </c>
      <c r="CW268" s="306">
        <v>1525</v>
      </c>
      <c r="CX268" s="306">
        <v>3347</v>
      </c>
      <c r="CY268" s="306">
        <v>4492</v>
      </c>
      <c r="CZ268" s="305">
        <f t="shared" ref="CZ268" si="514">SUM(DA268:DF268)</f>
        <v>31269</v>
      </c>
      <c r="DA268" s="306">
        <v>892</v>
      </c>
      <c r="DB268" s="306">
        <v>713</v>
      </c>
      <c r="DC268" s="306">
        <v>9420</v>
      </c>
      <c r="DD268" s="306">
        <v>10696</v>
      </c>
      <c r="DE268" s="306">
        <v>6866</v>
      </c>
      <c r="DF268" s="306">
        <v>2682</v>
      </c>
      <c r="DG268" s="305">
        <f t="shared" ref="DG268" si="515">AM268+BS268+B268+O268+X268+AC268+AJ268+BD268+CF268+AX268+BM268+CT268+CZ268</f>
        <v>385013</v>
      </c>
      <c r="DH268" s="305">
        <f>SUM(DI268:DK268)</f>
        <v>7680</v>
      </c>
      <c r="DI268" s="307">
        <v>3614</v>
      </c>
      <c r="DJ268" s="306">
        <v>3455</v>
      </c>
      <c r="DK268" s="306">
        <v>611</v>
      </c>
      <c r="DL268" s="308" t="s">
        <v>607</v>
      </c>
      <c r="DM268" s="306">
        <v>6296</v>
      </c>
      <c r="DN268" s="309" t="s">
        <v>607</v>
      </c>
      <c r="DO268" s="305">
        <f>DG268+DH268+DM268</f>
        <v>398989</v>
      </c>
      <c r="DP268" s="4"/>
      <c r="DQ268" s="4"/>
      <c r="DR268" s="4"/>
      <c r="DS268" s="4"/>
      <c r="DT268" s="4"/>
      <c r="DU268" s="4"/>
      <c r="DV268" s="4"/>
      <c r="DW268" s="25"/>
      <c r="DX268" s="25"/>
      <c r="DY268" s="25"/>
      <c r="DZ268" s="25"/>
      <c r="EA268" s="25"/>
      <c r="EB268" s="113"/>
      <c r="EC268" s="113"/>
      <c r="ED268" s="113"/>
    </row>
    <row r="269" spans="1:136" s="15" customFormat="1" ht="16.5" customHeight="1" x14ac:dyDescent="0.15">
      <c r="A269" s="48" t="s">
        <v>369</v>
      </c>
      <c r="B269" s="265">
        <v>6.3881249302885639</v>
      </c>
      <c r="C269" s="266">
        <v>6.3</v>
      </c>
      <c r="D269" s="266">
        <v>7</v>
      </c>
      <c r="E269" s="266">
        <v>5.8</v>
      </c>
      <c r="F269" s="266">
        <v>6.7</v>
      </c>
      <c r="G269" s="266">
        <v>7.9</v>
      </c>
      <c r="H269" s="266">
        <v>6.6</v>
      </c>
      <c r="I269" s="266">
        <v>6.7</v>
      </c>
      <c r="J269" s="266">
        <v>9.3000000000000007</v>
      </c>
      <c r="K269" s="266">
        <v>5.0999999999999996</v>
      </c>
      <c r="L269" s="266">
        <v>6.4</v>
      </c>
      <c r="M269" s="266">
        <v>5.8</v>
      </c>
      <c r="N269" s="266">
        <v>5.4</v>
      </c>
      <c r="O269" s="265">
        <v>7.5427796099231719</v>
      </c>
      <c r="P269" s="266">
        <v>6.4</v>
      </c>
      <c r="Q269" s="266">
        <v>9</v>
      </c>
      <c r="R269" s="266">
        <v>8.1999999999999993</v>
      </c>
      <c r="S269" s="266">
        <v>9.4</v>
      </c>
      <c r="T269" s="266">
        <v>7.2</v>
      </c>
      <c r="U269" s="266">
        <v>7.4</v>
      </c>
      <c r="V269" s="266">
        <v>6.1</v>
      </c>
      <c r="W269" s="266">
        <v>7.4</v>
      </c>
      <c r="X269" s="265">
        <v>6.0943505152203734</v>
      </c>
      <c r="Y269" s="266">
        <v>5.4</v>
      </c>
      <c r="Z269" s="266">
        <v>8.5</v>
      </c>
      <c r="AA269" s="266">
        <v>5.2</v>
      </c>
      <c r="AB269" s="266">
        <v>5.0999999999999996</v>
      </c>
      <c r="AC269" s="265">
        <v>6.0313081244099935</v>
      </c>
      <c r="AD269" s="266">
        <v>9.1</v>
      </c>
      <c r="AE269" s="266">
        <v>5.7</v>
      </c>
      <c r="AF269" s="266">
        <v>6.9</v>
      </c>
      <c r="AG269" s="266">
        <v>5</v>
      </c>
      <c r="AH269" s="266">
        <v>7.5</v>
      </c>
      <c r="AI269" s="266">
        <v>4.9000000000000004</v>
      </c>
      <c r="AJ269" s="265">
        <v>10.7</v>
      </c>
      <c r="AK269" s="253" t="s">
        <v>607</v>
      </c>
      <c r="AL269" s="253" t="s">
        <v>607</v>
      </c>
      <c r="AM269" s="265">
        <v>5.9083542517307599</v>
      </c>
      <c r="AN269" s="266">
        <v>7.2</v>
      </c>
      <c r="AO269" s="266">
        <v>5.7</v>
      </c>
      <c r="AP269" s="266">
        <v>5.2</v>
      </c>
      <c r="AQ269" s="266">
        <v>8.1999999999999993</v>
      </c>
      <c r="AR269" s="266">
        <v>7.7</v>
      </c>
      <c r="AS269" s="266">
        <v>6</v>
      </c>
      <c r="AT269" s="266">
        <v>4.5999999999999996</v>
      </c>
      <c r="AU269" s="266">
        <v>5.3</v>
      </c>
      <c r="AV269" s="266">
        <v>6.3</v>
      </c>
      <c r="AW269" s="266">
        <v>6.4</v>
      </c>
      <c r="AX269" s="265">
        <v>6.3315465629080876</v>
      </c>
      <c r="AY269" s="266">
        <v>6.5</v>
      </c>
      <c r="AZ269" s="266">
        <v>6.8</v>
      </c>
      <c r="BA269" s="266">
        <v>7.1</v>
      </c>
      <c r="BB269" s="266">
        <v>5.4</v>
      </c>
      <c r="BC269" s="266">
        <v>5.4</v>
      </c>
      <c r="BD269" s="265">
        <v>4.4308648628731744</v>
      </c>
      <c r="BE269" s="266">
        <v>4.0999999999999996</v>
      </c>
      <c r="BF269" s="266">
        <v>4.2</v>
      </c>
      <c r="BG269" s="266">
        <v>4.3</v>
      </c>
      <c r="BH269" s="266">
        <v>4.8</v>
      </c>
      <c r="BI269" s="266">
        <v>4</v>
      </c>
      <c r="BJ269" s="266">
        <v>5.8</v>
      </c>
      <c r="BK269" s="266">
        <v>3.5</v>
      </c>
      <c r="BL269" s="266">
        <v>4.9000000000000004</v>
      </c>
      <c r="BM269" s="265">
        <v>5.2462758775130549</v>
      </c>
      <c r="BN269" s="266">
        <v>4.9000000000000004</v>
      </c>
      <c r="BO269" s="266">
        <v>6.4</v>
      </c>
      <c r="BP269" s="266">
        <v>4.9000000000000004</v>
      </c>
      <c r="BQ269" s="266">
        <v>6.7</v>
      </c>
      <c r="BR269" s="266">
        <v>4.7</v>
      </c>
      <c r="BS269" s="265">
        <v>5.8366539092508516</v>
      </c>
      <c r="BT269" s="267">
        <v>6.8</v>
      </c>
      <c r="BU269" s="266">
        <v>6.4</v>
      </c>
      <c r="BV269" s="266">
        <v>3.4</v>
      </c>
      <c r="BW269" s="266">
        <v>7.4</v>
      </c>
      <c r="BX269" s="266">
        <v>5.3</v>
      </c>
      <c r="BY269" s="266">
        <v>6.4</v>
      </c>
      <c r="BZ269" s="266">
        <v>3.8</v>
      </c>
      <c r="CA269" s="266">
        <v>5.3</v>
      </c>
      <c r="CB269" s="266">
        <v>5.4</v>
      </c>
      <c r="CC269" s="266">
        <v>6.9</v>
      </c>
      <c r="CD269" s="266">
        <v>5.3</v>
      </c>
      <c r="CE269" s="266">
        <v>6.4</v>
      </c>
      <c r="CF269" s="265">
        <v>6.6238293220232718</v>
      </c>
      <c r="CG269" s="266">
        <v>6.1</v>
      </c>
      <c r="CH269" s="266">
        <v>12.8</v>
      </c>
      <c r="CI269" s="266">
        <v>7.2</v>
      </c>
      <c r="CJ269" s="266">
        <v>4.9000000000000004</v>
      </c>
      <c r="CK269" s="266">
        <v>6.2</v>
      </c>
      <c r="CL269" s="266">
        <v>9.1999999999999993</v>
      </c>
      <c r="CM269" s="266">
        <v>6</v>
      </c>
      <c r="CN269" s="266">
        <v>5.0999999999999996</v>
      </c>
      <c r="CO269" s="266">
        <v>12.3</v>
      </c>
      <c r="CP269" s="266">
        <v>8.1999999999999993</v>
      </c>
      <c r="CQ269" s="266">
        <v>5.8</v>
      </c>
      <c r="CR269" s="266">
        <v>5.5</v>
      </c>
      <c r="CS269" s="266">
        <v>7</v>
      </c>
      <c r="CT269" s="265">
        <v>5.9776980485857445</v>
      </c>
      <c r="CU269" s="266">
        <v>6.3</v>
      </c>
      <c r="CV269" s="266">
        <v>5.4</v>
      </c>
      <c r="CW269" s="266">
        <v>5</v>
      </c>
      <c r="CX269" s="266">
        <v>5.9</v>
      </c>
      <c r="CY269" s="266">
        <v>6.5</v>
      </c>
      <c r="CZ269" s="265">
        <v>6.1115715078688755</v>
      </c>
      <c r="DA269" s="266">
        <v>5.4</v>
      </c>
      <c r="DB269" s="266">
        <v>5.0999999999999996</v>
      </c>
      <c r="DC269" s="266">
        <v>8.6</v>
      </c>
      <c r="DD269" s="266">
        <v>5.2</v>
      </c>
      <c r="DE269" s="266">
        <v>6.3</v>
      </c>
      <c r="DF269" s="266">
        <v>4.8</v>
      </c>
      <c r="DG269" s="252">
        <v>5.9</v>
      </c>
      <c r="DH269" s="252" t="s">
        <v>607</v>
      </c>
      <c r="DI269" s="267">
        <v>9.6</v>
      </c>
      <c r="DJ269" s="266">
        <v>9.6999999999999993</v>
      </c>
      <c r="DK269" s="266">
        <v>2.1</v>
      </c>
      <c r="DL269" s="252" t="s">
        <v>607</v>
      </c>
      <c r="DM269" s="266">
        <v>7.3</v>
      </c>
      <c r="DN269" s="255" t="s">
        <v>607</v>
      </c>
      <c r="DO269" s="252">
        <v>5.9</v>
      </c>
      <c r="DX269" s="109"/>
      <c r="DY269" s="109"/>
      <c r="DZ269" s="109"/>
      <c r="EA269" s="109"/>
      <c r="EB269" s="109"/>
      <c r="EC269" s="109"/>
      <c r="ED269" s="109"/>
    </row>
    <row r="270" spans="1:136" s="5" customFormat="1" ht="16.5" customHeight="1" x14ac:dyDescent="0.2">
      <c r="A270" s="184" t="s">
        <v>723</v>
      </c>
      <c r="B270" s="305">
        <f t="shared" ref="B270:B272" si="516">SUM(C270:N270)</f>
        <v>8665</v>
      </c>
      <c r="C270" s="306">
        <v>634</v>
      </c>
      <c r="D270" s="306">
        <v>1016</v>
      </c>
      <c r="E270" s="306">
        <v>426</v>
      </c>
      <c r="F270" s="306">
        <v>88</v>
      </c>
      <c r="G270" s="306">
        <v>227</v>
      </c>
      <c r="H270" s="306">
        <v>260</v>
      </c>
      <c r="I270" s="306">
        <v>891</v>
      </c>
      <c r="J270" s="306">
        <v>603</v>
      </c>
      <c r="K270" s="306">
        <v>1350</v>
      </c>
      <c r="L270" s="306">
        <v>2449</v>
      </c>
      <c r="M270" s="306">
        <v>139</v>
      </c>
      <c r="N270" s="306">
        <v>582</v>
      </c>
      <c r="O270" s="305">
        <f t="shared" ref="O270:O272" si="517">SUM(P270:W270)</f>
        <v>4527</v>
      </c>
      <c r="P270" s="306">
        <v>2098</v>
      </c>
      <c r="Q270" s="306">
        <v>135</v>
      </c>
      <c r="R270" s="306">
        <v>56</v>
      </c>
      <c r="S270" s="306">
        <v>593</v>
      </c>
      <c r="T270" s="306">
        <v>106</v>
      </c>
      <c r="U270" s="306">
        <v>721</v>
      </c>
      <c r="V270" s="306">
        <v>728</v>
      </c>
      <c r="W270" s="306">
        <v>90</v>
      </c>
      <c r="X270" s="305">
        <f t="shared" ref="X270:X272" si="518">SUM(Y270:AB270)</f>
        <v>2430</v>
      </c>
      <c r="Y270" s="306">
        <v>453</v>
      </c>
      <c r="Z270" s="306">
        <v>557</v>
      </c>
      <c r="AA270" s="306">
        <v>1162</v>
      </c>
      <c r="AB270" s="306">
        <v>258</v>
      </c>
      <c r="AC270" s="305">
        <f t="shared" ref="AC270:AC272" si="519">SUM(AD270:AI270)</f>
        <v>3615</v>
      </c>
      <c r="AD270" s="306">
        <v>397</v>
      </c>
      <c r="AE270" s="306">
        <v>405</v>
      </c>
      <c r="AF270" s="306">
        <v>235</v>
      </c>
      <c r="AG270" s="306">
        <v>427</v>
      </c>
      <c r="AH270" s="306">
        <v>847</v>
      </c>
      <c r="AI270" s="306">
        <v>1304</v>
      </c>
      <c r="AJ270" s="305">
        <v>3568</v>
      </c>
      <c r="AK270" s="345">
        <v>546</v>
      </c>
      <c r="AL270" s="345">
        <v>136</v>
      </c>
      <c r="AM270" s="305">
        <f t="shared" ref="AM270:AM272" si="520">SUM(AN270:AW270)</f>
        <v>8657</v>
      </c>
      <c r="AN270" s="306">
        <v>262</v>
      </c>
      <c r="AO270" s="306">
        <v>552</v>
      </c>
      <c r="AP270" s="306">
        <v>1040</v>
      </c>
      <c r="AQ270" s="306">
        <v>264</v>
      </c>
      <c r="AR270" s="306">
        <v>1106</v>
      </c>
      <c r="AS270" s="306">
        <v>89</v>
      </c>
      <c r="AT270" s="306">
        <v>545</v>
      </c>
      <c r="AU270" s="306">
        <v>3022</v>
      </c>
      <c r="AV270" s="306">
        <v>1599</v>
      </c>
      <c r="AW270" s="306">
        <v>178</v>
      </c>
      <c r="AX270" s="305">
        <f t="shared" ref="AX270:AX272" si="521">SUM(AY270:BC270)</f>
        <v>4166</v>
      </c>
      <c r="AY270" s="306">
        <v>110</v>
      </c>
      <c r="AZ270" s="306">
        <v>2397</v>
      </c>
      <c r="BA270" s="306">
        <v>188</v>
      </c>
      <c r="BB270" s="306">
        <v>1195</v>
      </c>
      <c r="BC270" s="306">
        <v>276</v>
      </c>
      <c r="BD270" s="305">
        <f t="shared" ref="BD270:BD272" si="522">SUM(BE270:BL270)</f>
        <v>17099</v>
      </c>
      <c r="BE270" s="306">
        <v>3692</v>
      </c>
      <c r="BF270" s="306">
        <v>2620</v>
      </c>
      <c r="BG270" s="306">
        <v>1362</v>
      </c>
      <c r="BH270" s="306">
        <v>954</v>
      </c>
      <c r="BI270" s="306">
        <v>2670</v>
      </c>
      <c r="BJ270" s="306">
        <v>2146</v>
      </c>
      <c r="BK270" s="306">
        <v>1924</v>
      </c>
      <c r="BL270" s="306">
        <v>1731</v>
      </c>
      <c r="BM270" s="305">
        <f t="shared" ref="BM270:BM272" si="523">SUM(BN270:BR270)</f>
        <v>4447</v>
      </c>
      <c r="BN270" s="306">
        <v>1129</v>
      </c>
      <c r="BO270" s="306">
        <v>518</v>
      </c>
      <c r="BP270" s="306">
        <v>1135</v>
      </c>
      <c r="BQ270" s="306">
        <v>806</v>
      </c>
      <c r="BR270" s="306">
        <v>859</v>
      </c>
      <c r="BS270" s="305">
        <f t="shared" ref="BS270:BS272" si="524">SUM(BT270:CE270)</f>
        <v>13740</v>
      </c>
      <c r="BT270" s="307">
        <v>861</v>
      </c>
      <c r="BU270" s="306">
        <v>962</v>
      </c>
      <c r="BV270" s="306">
        <v>603</v>
      </c>
      <c r="BW270" s="306">
        <v>239</v>
      </c>
      <c r="BX270" s="306">
        <v>649</v>
      </c>
      <c r="BY270" s="306">
        <v>5182</v>
      </c>
      <c r="BZ270" s="306">
        <v>967</v>
      </c>
      <c r="CA270" s="306">
        <v>691</v>
      </c>
      <c r="CB270" s="306">
        <v>1588</v>
      </c>
      <c r="CC270" s="306">
        <v>234</v>
      </c>
      <c r="CD270" s="306">
        <v>679</v>
      </c>
      <c r="CE270" s="306">
        <v>1085</v>
      </c>
      <c r="CF270" s="305">
        <f t="shared" ref="CF270:CF272" si="525">SUM(CG270:CS270)</f>
        <v>15303</v>
      </c>
      <c r="CG270" s="306">
        <v>783</v>
      </c>
      <c r="CH270" s="306">
        <v>606</v>
      </c>
      <c r="CI270" s="306">
        <v>757</v>
      </c>
      <c r="CJ270" s="306">
        <v>1558</v>
      </c>
      <c r="CK270" s="306">
        <v>4095</v>
      </c>
      <c r="CL270" s="306">
        <v>464</v>
      </c>
      <c r="CM270" s="306">
        <v>2824</v>
      </c>
      <c r="CN270" s="306">
        <v>211</v>
      </c>
      <c r="CO270" s="306">
        <v>227</v>
      </c>
      <c r="CP270" s="306">
        <v>607</v>
      </c>
      <c r="CQ270" s="306">
        <v>587</v>
      </c>
      <c r="CR270" s="306">
        <v>1534</v>
      </c>
      <c r="CS270" s="306">
        <v>1050</v>
      </c>
      <c r="CT270" s="305">
        <f t="shared" ref="CT270:CT272" si="526">SUM(CU270:CY270)</f>
        <v>5145</v>
      </c>
      <c r="CU270" s="306">
        <v>1901</v>
      </c>
      <c r="CV270" s="306">
        <v>1235</v>
      </c>
      <c r="CW270" s="306">
        <v>149</v>
      </c>
      <c r="CX270" s="306">
        <v>1288</v>
      </c>
      <c r="CY270" s="306">
        <v>572</v>
      </c>
      <c r="CZ270" s="305">
        <f t="shared" ref="CZ270:CZ272" si="527">SUM(DA270:DF270)</f>
        <v>8742</v>
      </c>
      <c r="DA270" s="306">
        <v>33</v>
      </c>
      <c r="DB270" s="306">
        <v>323</v>
      </c>
      <c r="DC270" s="306">
        <v>2346</v>
      </c>
      <c r="DD270" s="306">
        <v>2921</v>
      </c>
      <c r="DE270" s="306">
        <v>2870</v>
      </c>
      <c r="DF270" s="306">
        <v>249</v>
      </c>
      <c r="DG270" s="305">
        <f t="shared" ref="DG270:DG272" si="528">AM270+BS270+B270+O270+X270+AC270+AJ270+BD270+CF270+AX270+BM270+CT270+CZ270</f>
        <v>100104</v>
      </c>
      <c r="DH270" s="305">
        <f t="shared" ref="DH270:DH272" si="529">SUM(DI270:DK270)</f>
        <v>439</v>
      </c>
      <c r="DI270" s="307">
        <v>215</v>
      </c>
      <c r="DJ270" s="306">
        <v>224</v>
      </c>
      <c r="DK270" s="306">
        <v>0</v>
      </c>
      <c r="DL270" s="308">
        <f>SUM(DM270:DN270)</f>
        <v>281</v>
      </c>
      <c r="DM270" s="306">
        <v>281</v>
      </c>
      <c r="DN270" s="309">
        <v>0</v>
      </c>
      <c r="DO270" s="305">
        <f>DG270+DH270+DL270</f>
        <v>100824</v>
      </c>
      <c r="DP270" s="4"/>
      <c r="DQ270" s="4"/>
      <c r="DR270" s="4"/>
      <c r="DS270" s="4"/>
      <c r="DT270" s="4"/>
      <c r="DU270" s="4"/>
      <c r="DV270" s="4"/>
      <c r="DW270" s="25"/>
      <c r="DX270" s="25"/>
      <c r="DY270" s="25"/>
      <c r="DZ270" s="25"/>
      <c r="EA270" s="25"/>
      <c r="EB270" s="113"/>
      <c r="EC270" s="113"/>
      <c r="ED270" s="137"/>
      <c r="EE270" s="137"/>
    </row>
    <row r="271" spans="1:136" s="4" customFormat="1" ht="16.5" customHeight="1" x14ac:dyDescent="0.2">
      <c r="A271" s="118" t="s">
        <v>724</v>
      </c>
      <c r="B271" s="305">
        <f t="shared" si="516"/>
        <v>45963.21666666666</v>
      </c>
      <c r="C271" s="306">
        <v>3170</v>
      </c>
      <c r="D271" s="306">
        <v>2282</v>
      </c>
      <c r="E271" s="306">
        <v>2497.5</v>
      </c>
      <c r="F271" s="306">
        <v>1795</v>
      </c>
      <c r="G271" s="306">
        <v>4293.6000000000004</v>
      </c>
      <c r="H271" s="306">
        <v>5971</v>
      </c>
      <c r="I271" s="306">
        <v>5591.4166666666661</v>
      </c>
      <c r="J271" s="306">
        <v>1754</v>
      </c>
      <c r="K271" s="306">
        <v>5540</v>
      </c>
      <c r="L271" s="306">
        <v>7639.7</v>
      </c>
      <c r="M271" s="306">
        <v>2587</v>
      </c>
      <c r="N271" s="306">
        <v>2842</v>
      </c>
      <c r="O271" s="305">
        <f t="shared" si="517"/>
        <v>20751</v>
      </c>
      <c r="P271" s="306">
        <v>2675</v>
      </c>
      <c r="Q271" s="306">
        <v>3016</v>
      </c>
      <c r="R271" s="306">
        <v>2350</v>
      </c>
      <c r="S271" s="306">
        <v>2238</v>
      </c>
      <c r="T271" s="306">
        <v>2079</v>
      </c>
      <c r="U271" s="306">
        <v>4623</v>
      </c>
      <c r="V271" s="306">
        <v>2826</v>
      </c>
      <c r="W271" s="306">
        <v>944</v>
      </c>
      <c r="X271" s="305">
        <f t="shared" si="518"/>
        <v>26786</v>
      </c>
      <c r="Y271" s="306">
        <v>5828</v>
      </c>
      <c r="Z271" s="306">
        <v>8236</v>
      </c>
      <c r="AA271" s="306">
        <v>6655</v>
      </c>
      <c r="AB271" s="306">
        <v>6067</v>
      </c>
      <c r="AC271" s="305">
        <f t="shared" si="519"/>
        <v>18662</v>
      </c>
      <c r="AD271" s="306">
        <v>3408</v>
      </c>
      <c r="AE271" s="306">
        <v>2799</v>
      </c>
      <c r="AF271" s="306">
        <v>2570</v>
      </c>
      <c r="AG271" s="306">
        <v>4854</v>
      </c>
      <c r="AH271" s="306">
        <v>2183</v>
      </c>
      <c r="AI271" s="306">
        <v>2848</v>
      </c>
      <c r="AJ271" s="305">
        <v>3568</v>
      </c>
      <c r="AK271" s="345">
        <v>624</v>
      </c>
      <c r="AL271" s="345">
        <v>0</v>
      </c>
      <c r="AM271" s="305">
        <f t="shared" si="520"/>
        <v>31012</v>
      </c>
      <c r="AN271" s="306">
        <v>2499</v>
      </c>
      <c r="AO271" s="306">
        <v>2306</v>
      </c>
      <c r="AP271" s="306">
        <v>2718</v>
      </c>
      <c r="AQ271" s="306">
        <v>1442</v>
      </c>
      <c r="AR271" s="306">
        <v>3620</v>
      </c>
      <c r="AS271" s="306">
        <v>1904</v>
      </c>
      <c r="AT271" s="306">
        <v>6085</v>
      </c>
      <c r="AU271" s="306">
        <v>3471</v>
      </c>
      <c r="AV271" s="306">
        <v>3880</v>
      </c>
      <c r="AW271" s="306">
        <v>3087</v>
      </c>
      <c r="AX271" s="305">
        <f t="shared" si="521"/>
        <v>46775</v>
      </c>
      <c r="AY271" s="306">
        <v>4359</v>
      </c>
      <c r="AZ271" s="306">
        <v>20812</v>
      </c>
      <c r="BA271" s="306">
        <v>4633</v>
      </c>
      <c r="BB271" s="306">
        <v>11714</v>
      </c>
      <c r="BC271" s="306">
        <v>5257</v>
      </c>
      <c r="BD271" s="305">
        <f t="shared" si="522"/>
        <v>33078.199999999997</v>
      </c>
      <c r="BE271" s="306">
        <v>5556</v>
      </c>
      <c r="BF271" s="306">
        <v>4930</v>
      </c>
      <c r="BG271" s="306">
        <v>4223</v>
      </c>
      <c r="BH271" s="306">
        <v>4448</v>
      </c>
      <c r="BI271" s="306">
        <v>3435</v>
      </c>
      <c r="BJ271" s="306">
        <v>4043</v>
      </c>
      <c r="BK271" s="306">
        <v>3492.2</v>
      </c>
      <c r="BL271" s="306">
        <v>2951</v>
      </c>
      <c r="BM271" s="305">
        <f t="shared" si="523"/>
        <v>29290</v>
      </c>
      <c r="BN271" s="306">
        <v>6765</v>
      </c>
      <c r="BO271" s="306">
        <v>4565</v>
      </c>
      <c r="BP271" s="306">
        <v>4750</v>
      </c>
      <c r="BQ271" s="306">
        <v>2839</v>
      </c>
      <c r="BR271" s="306">
        <v>10371</v>
      </c>
      <c r="BS271" s="305">
        <f t="shared" si="524"/>
        <v>49213</v>
      </c>
      <c r="BT271" s="307">
        <v>3143</v>
      </c>
      <c r="BU271" s="306">
        <v>6640</v>
      </c>
      <c r="BV271" s="306">
        <v>2363</v>
      </c>
      <c r="BW271" s="306">
        <v>1356</v>
      </c>
      <c r="BX271" s="306">
        <v>5135</v>
      </c>
      <c r="BY271" s="306">
        <v>9361</v>
      </c>
      <c r="BZ271" s="306">
        <v>2835</v>
      </c>
      <c r="CA271" s="306">
        <v>3154</v>
      </c>
      <c r="CB271" s="306">
        <v>4647</v>
      </c>
      <c r="CC271" s="306">
        <v>3874</v>
      </c>
      <c r="CD271" s="306">
        <v>3507</v>
      </c>
      <c r="CE271" s="306">
        <v>3198</v>
      </c>
      <c r="CF271" s="305">
        <f t="shared" si="525"/>
        <v>32380</v>
      </c>
      <c r="CG271" s="306">
        <v>875</v>
      </c>
      <c r="CH271" s="306">
        <v>3037</v>
      </c>
      <c r="CI271" s="306">
        <v>2124</v>
      </c>
      <c r="CJ271" s="306">
        <v>4091</v>
      </c>
      <c r="CK271" s="306">
        <v>3659</v>
      </c>
      <c r="CL271" s="306">
        <v>2131</v>
      </c>
      <c r="CM271" s="306">
        <v>5120</v>
      </c>
      <c r="CN271" s="306">
        <v>1571</v>
      </c>
      <c r="CO271" s="306">
        <v>1522</v>
      </c>
      <c r="CP271" s="306">
        <v>1590</v>
      </c>
      <c r="CQ271" s="306">
        <v>2817</v>
      </c>
      <c r="CR271" s="306">
        <v>2351</v>
      </c>
      <c r="CS271" s="306">
        <v>1492</v>
      </c>
      <c r="CT271" s="305">
        <f t="shared" si="526"/>
        <v>22971</v>
      </c>
      <c r="CU271" s="306">
        <v>6516</v>
      </c>
      <c r="CV271" s="306">
        <v>5494</v>
      </c>
      <c r="CW271" s="306">
        <v>2812</v>
      </c>
      <c r="CX271" s="306">
        <v>3933</v>
      </c>
      <c r="CY271" s="306">
        <v>4216</v>
      </c>
      <c r="CZ271" s="305">
        <f t="shared" si="527"/>
        <v>22378</v>
      </c>
      <c r="DA271" s="306">
        <v>1410</v>
      </c>
      <c r="DB271" s="306">
        <v>714</v>
      </c>
      <c r="DC271" s="306">
        <v>5773</v>
      </c>
      <c r="DD271" s="306">
        <v>6747</v>
      </c>
      <c r="DE271" s="306">
        <v>4208</v>
      </c>
      <c r="DF271" s="306">
        <v>3526</v>
      </c>
      <c r="DG271" s="305">
        <f t="shared" si="528"/>
        <v>382827.41666666669</v>
      </c>
      <c r="DH271" s="305">
        <f t="shared" si="529"/>
        <v>3373</v>
      </c>
      <c r="DI271" s="307">
        <v>1696</v>
      </c>
      <c r="DJ271" s="306">
        <v>1114</v>
      </c>
      <c r="DK271" s="306">
        <v>563</v>
      </c>
      <c r="DL271" s="308">
        <f>SUM(DM271:DN271)</f>
        <v>4325</v>
      </c>
      <c r="DM271" s="306">
        <v>4098</v>
      </c>
      <c r="DN271" s="309">
        <v>227</v>
      </c>
      <c r="DO271" s="305">
        <f>DG271+DH271+DL271</f>
        <v>390525.41666666669</v>
      </c>
      <c r="DW271" s="25"/>
      <c r="DX271" s="25"/>
      <c r="DY271" s="25"/>
      <c r="DZ271" s="25"/>
      <c r="EA271" s="25"/>
      <c r="EB271" s="113"/>
      <c r="EC271" s="113"/>
      <c r="ED271" s="137"/>
      <c r="EE271" s="137"/>
    </row>
    <row r="272" spans="1:136" s="4" customFormat="1" ht="16.5" customHeight="1" x14ac:dyDescent="0.2">
      <c r="A272" s="221" t="s">
        <v>725</v>
      </c>
      <c r="B272" s="346">
        <f t="shared" si="516"/>
        <v>54628.21666666666</v>
      </c>
      <c r="C272" s="347">
        <f t="shared" ref="C272:N272" si="530">C271+C270</f>
        <v>3804</v>
      </c>
      <c r="D272" s="347">
        <f t="shared" si="530"/>
        <v>3298</v>
      </c>
      <c r="E272" s="347">
        <f t="shared" si="530"/>
        <v>2923.5</v>
      </c>
      <c r="F272" s="347">
        <f t="shared" si="530"/>
        <v>1883</v>
      </c>
      <c r="G272" s="347">
        <f t="shared" si="530"/>
        <v>4520.6000000000004</v>
      </c>
      <c r="H272" s="347">
        <f t="shared" si="530"/>
        <v>6231</v>
      </c>
      <c r="I272" s="347">
        <f t="shared" si="530"/>
        <v>6482.4166666666661</v>
      </c>
      <c r="J272" s="347">
        <f t="shared" si="530"/>
        <v>2357</v>
      </c>
      <c r="K272" s="347">
        <f t="shared" si="530"/>
        <v>6890</v>
      </c>
      <c r="L272" s="347">
        <f t="shared" si="530"/>
        <v>10088.700000000001</v>
      </c>
      <c r="M272" s="347">
        <f t="shared" si="530"/>
        <v>2726</v>
      </c>
      <c r="N272" s="347">
        <f t="shared" si="530"/>
        <v>3424</v>
      </c>
      <c r="O272" s="346">
        <f t="shared" si="517"/>
        <v>25278</v>
      </c>
      <c r="P272" s="347">
        <f t="shared" ref="P272:W272" si="531">P271+P270</f>
        <v>4773</v>
      </c>
      <c r="Q272" s="347">
        <f t="shared" si="531"/>
        <v>3151</v>
      </c>
      <c r="R272" s="347">
        <f t="shared" si="531"/>
        <v>2406</v>
      </c>
      <c r="S272" s="347">
        <f t="shared" si="531"/>
        <v>2831</v>
      </c>
      <c r="T272" s="347">
        <f t="shared" si="531"/>
        <v>2185</v>
      </c>
      <c r="U272" s="347">
        <f t="shared" si="531"/>
        <v>5344</v>
      </c>
      <c r="V272" s="347">
        <f t="shared" si="531"/>
        <v>3554</v>
      </c>
      <c r="W272" s="347">
        <f t="shared" si="531"/>
        <v>1034</v>
      </c>
      <c r="X272" s="346">
        <f t="shared" si="518"/>
        <v>29216</v>
      </c>
      <c r="Y272" s="347">
        <f>Y271+Y270</f>
        <v>6281</v>
      </c>
      <c r="Z272" s="347">
        <f>Z271+Z270</f>
        <v>8793</v>
      </c>
      <c r="AA272" s="347">
        <f>AA271+AA270</f>
        <v>7817</v>
      </c>
      <c r="AB272" s="347">
        <f>AB271+AB270</f>
        <v>6325</v>
      </c>
      <c r="AC272" s="346">
        <f t="shared" si="519"/>
        <v>22277</v>
      </c>
      <c r="AD272" s="347">
        <f t="shared" ref="AD272:AI272" si="532">AD271+AD270</f>
        <v>3805</v>
      </c>
      <c r="AE272" s="347">
        <f t="shared" si="532"/>
        <v>3204</v>
      </c>
      <c r="AF272" s="347">
        <f t="shared" si="532"/>
        <v>2805</v>
      </c>
      <c r="AG272" s="347">
        <f t="shared" si="532"/>
        <v>5281</v>
      </c>
      <c r="AH272" s="347">
        <f t="shared" si="532"/>
        <v>3030</v>
      </c>
      <c r="AI272" s="347">
        <f t="shared" si="532"/>
        <v>4152</v>
      </c>
      <c r="AJ272" s="346">
        <v>3568</v>
      </c>
      <c r="AK272" s="348">
        <v>514</v>
      </c>
      <c r="AL272" s="348">
        <f>AL271+AL270</f>
        <v>136</v>
      </c>
      <c r="AM272" s="346">
        <f t="shared" si="520"/>
        <v>39669</v>
      </c>
      <c r="AN272" s="347">
        <f t="shared" ref="AN272:AW272" si="533">AN271+AN270</f>
        <v>2761</v>
      </c>
      <c r="AO272" s="347">
        <f t="shared" si="533"/>
        <v>2858</v>
      </c>
      <c r="AP272" s="347">
        <f t="shared" si="533"/>
        <v>3758</v>
      </c>
      <c r="AQ272" s="347">
        <f t="shared" si="533"/>
        <v>1706</v>
      </c>
      <c r="AR272" s="347">
        <f t="shared" si="533"/>
        <v>4726</v>
      </c>
      <c r="AS272" s="347">
        <f t="shared" si="533"/>
        <v>1993</v>
      </c>
      <c r="AT272" s="347">
        <f t="shared" si="533"/>
        <v>6630</v>
      </c>
      <c r="AU272" s="347">
        <f t="shared" si="533"/>
        <v>6493</v>
      </c>
      <c r="AV272" s="347">
        <f t="shared" si="533"/>
        <v>5479</v>
      </c>
      <c r="AW272" s="347">
        <f t="shared" si="533"/>
        <v>3265</v>
      </c>
      <c r="AX272" s="346">
        <f t="shared" si="521"/>
        <v>50941</v>
      </c>
      <c r="AY272" s="347">
        <f>AY271+AY270</f>
        <v>4469</v>
      </c>
      <c r="AZ272" s="347">
        <f>AZ271+AZ270</f>
        <v>23209</v>
      </c>
      <c r="BA272" s="347">
        <f>BA271+BA270</f>
        <v>4821</v>
      </c>
      <c r="BB272" s="347">
        <f>BB271+BB270</f>
        <v>12909</v>
      </c>
      <c r="BC272" s="347">
        <f>BC271+BC270</f>
        <v>5533</v>
      </c>
      <c r="BD272" s="346">
        <f t="shared" si="522"/>
        <v>50177.2</v>
      </c>
      <c r="BE272" s="347">
        <f t="shared" ref="BE272:BL272" si="534">BE271+BE270</f>
        <v>9248</v>
      </c>
      <c r="BF272" s="347">
        <f t="shared" si="534"/>
        <v>7550</v>
      </c>
      <c r="BG272" s="347">
        <f t="shared" si="534"/>
        <v>5585</v>
      </c>
      <c r="BH272" s="347">
        <f t="shared" si="534"/>
        <v>5402</v>
      </c>
      <c r="BI272" s="347">
        <f t="shared" si="534"/>
        <v>6105</v>
      </c>
      <c r="BJ272" s="347">
        <f t="shared" si="534"/>
        <v>6189</v>
      </c>
      <c r="BK272" s="347">
        <f t="shared" si="534"/>
        <v>5416.2</v>
      </c>
      <c r="BL272" s="347">
        <f t="shared" si="534"/>
        <v>4682</v>
      </c>
      <c r="BM272" s="346">
        <f t="shared" si="523"/>
        <v>33737</v>
      </c>
      <c r="BN272" s="347">
        <f>BN271+BN270</f>
        <v>7894</v>
      </c>
      <c r="BO272" s="347">
        <f>BO271+BO270</f>
        <v>5083</v>
      </c>
      <c r="BP272" s="347">
        <f>BP271+BP270</f>
        <v>5885</v>
      </c>
      <c r="BQ272" s="347">
        <f>BQ271+BQ270</f>
        <v>3645</v>
      </c>
      <c r="BR272" s="347">
        <f>BR271+BR270</f>
        <v>11230</v>
      </c>
      <c r="BS272" s="346">
        <f t="shared" si="524"/>
        <v>62953</v>
      </c>
      <c r="BT272" s="349">
        <f t="shared" ref="BT272:CE272" si="535">BT271+BT270</f>
        <v>4004</v>
      </c>
      <c r="BU272" s="347">
        <f t="shared" si="535"/>
        <v>7602</v>
      </c>
      <c r="BV272" s="347">
        <f t="shared" si="535"/>
        <v>2966</v>
      </c>
      <c r="BW272" s="347">
        <f t="shared" si="535"/>
        <v>1595</v>
      </c>
      <c r="BX272" s="347">
        <f t="shared" si="535"/>
        <v>5784</v>
      </c>
      <c r="BY272" s="347">
        <f t="shared" si="535"/>
        <v>14543</v>
      </c>
      <c r="BZ272" s="347">
        <f t="shared" si="535"/>
        <v>3802</v>
      </c>
      <c r="CA272" s="347">
        <f t="shared" si="535"/>
        <v>3845</v>
      </c>
      <c r="CB272" s="347">
        <f t="shared" si="535"/>
        <v>6235</v>
      </c>
      <c r="CC272" s="347">
        <f t="shared" si="535"/>
        <v>4108</v>
      </c>
      <c r="CD272" s="347">
        <f t="shared" si="535"/>
        <v>4186</v>
      </c>
      <c r="CE272" s="347">
        <f t="shared" si="535"/>
        <v>4283</v>
      </c>
      <c r="CF272" s="346">
        <f t="shared" si="525"/>
        <v>47683</v>
      </c>
      <c r="CG272" s="347">
        <f t="shared" ref="CG272:CS272" si="536">CG271+CG270</f>
        <v>1658</v>
      </c>
      <c r="CH272" s="347">
        <f t="shared" si="536"/>
        <v>3643</v>
      </c>
      <c r="CI272" s="347">
        <f t="shared" si="536"/>
        <v>2881</v>
      </c>
      <c r="CJ272" s="347">
        <f t="shared" si="536"/>
        <v>5649</v>
      </c>
      <c r="CK272" s="347">
        <f t="shared" si="536"/>
        <v>7754</v>
      </c>
      <c r="CL272" s="347">
        <f t="shared" si="536"/>
        <v>2595</v>
      </c>
      <c r="CM272" s="347">
        <f t="shared" si="536"/>
        <v>7944</v>
      </c>
      <c r="CN272" s="347">
        <f t="shared" si="536"/>
        <v>1782</v>
      </c>
      <c r="CO272" s="347">
        <f t="shared" si="536"/>
        <v>1749</v>
      </c>
      <c r="CP272" s="347">
        <f t="shared" si="536"/>
        <v>2197</v>
      </c>
      <c r="CQ272" s="347">
        <f t="shared" si="536"/>
        <v>3404</v>
      </c>
      <c r="CR272" s="347">
        <f t="shared" si="536"/>
        <v>3885</v>
      </c>
      <c r="CS272" s="347">
        <f t="shared" si="536"/>
        <v>2542</v>
      </c>
      <c r="CT272" s="346">
        <f t="shared" si="526"/>
        <v>28116</v>
      </c>
      <c r="CU272" s="347">
        <f>CU271+CU270</f>
        <v>8417</v>
      </c>
      <c r="CV272" s="347">
        <f>CV271+CV270</f>
        <v>6729</v>
      </c>
      <c r="CW272" s="347">
        <f>CW271+CW270</f>
        <v>2961</v>
      </c>
      <c r="CX272" s="347">
        <f>CX271+CX270</f>
        <v>5221</v>
      </c>
      <c r="CY272" s="347">
        <f>CY271+CY270</f>
        <v>4788</v>
      </c>
      <c r="CZ272" s="346">
        <f t="shared" si="527"/>
        <v>31120</v>
      </c>
      <c r="DA272" s="347">
        <f t="shared" ref="DA272:DF272" si="537">DA271+DA270</f>
        <v>1443</v>
      </c>
      <c r="DB272" s="347">
        <f t="shared" si="537"/>
        <v>1037</v>
      </c>
      <c r="DC272" s="347">
        <f t="shared" si="537"/>
        <v>8119</v>
      </c>
      <c r="DD272" s="347">
        <f t="shared" si="537"/>
        <v>9668</v>
      </c>
      <c r="DE272" s="347">
        <f t="shared" si="537"/>
        <v>7078</v>
      </c>
      <c r="DF272" s="347">
        <f t="shared" si="537"/>
        <v>3775</v>
      </c>
      <c r="DG272" s="346">
        <f t="shared" si="528"/>
        <v>479363.41666666669</v>
      </c>
      <c r="DH272" s="346">
        <f t="shared" si="529"/>
        <v>3812</v>
      </c>
      <c r="DI272" s="349">
        <f>DI271+DI270</f>
        <v>1911</v>
      </c>
      <c r="DJ272" s="347">
        <f>DJ271+DJ270</f>
        <v>1338</v>
      </c>
      <c r="DK272" s="347">
        <f>DK271+DK270</f>
        <v>563</v>
      </c>
      <c r="DL272" s="350">
        <f>SUM(DM272:DN272)</f>
        <v>4606</v>
      </c>
      <c r="DM272" s="347">
        <f>SUM(DM270:DM271)</f>
        <v>4379</v>
      </c>
      <c r="DN272" s="351">
        <f>SUM(DN270:DN271)</f>
        <v>227</v>
      </c>
      <c r="DO272" s="346">
        <f>DG272+DH272+DL272</f>
        <v>487781.41666666669</v>
      </c>
      <c r="DW272" s="25"/>
      <c r="DX272" s="25"/>
      <c r="DY272" s="25"/>
      <c r="DZ272" s="25"/>
      <c r="EA272" s="25"/>
      <c r="EB272" s="113"/>
      <c r="EC272" s="113"/>
      <c r="ED272" s="137"/>
      <c r="EE272" s="137"/>
    </row>
    <row r="273" spans="1:136" s="4" customFormat="1" ht="16.5" customHeight="1" x14ac:dyDescent="0.15">
      <c r="A273" s="120" t="s">
        <v>285</v>
      </c>
    </row>
    <row r="274" spans="1:136" s="4" customFormat="1" ht="18" customHeight="1" x14ac:dyDescent="0.15">
      <c r="A274" s="41" t="s">
        <v>142</v>
      </c>
    </row>
    <row r="275" spans="1:136" s="4" customFormat="1" ht="39.950000000000003" customHeight="1" x14ac:dyDescent="0.15">
      <c r="A275" s="135" t="s">
        <v>372</v>
      </c>
    </row>
    <row r="276" spans="1:136" s="40" customFormat="1" ht="26.1" customHeight="1" x14ac:dyDescent="0.15">
      <c r="A276" s="135" t="s">
        <v>380</v>
      </c>
    </row>
    <row r="277" spans="1:136" s="40" customFormat="1" ht="16.5" customHeight="1" x14ac:dyDescent="0.15">
      <c r="A277" s="28"/>
    </row>
    <row r="278" spans="1:136" s="128" customFormat="1" ht="16.5" customHeight="1" x14ac:dyDescent="0.2">
      <c r="A278" s="26" t="s">
        <v>252</v>
      </c>
    </row>
    <row r="279" spans="1:136" s="128" customFormat="1" ht="16.5" customHeight="1" x14ac:dyDescent="0.2">
      <c r="A279" s="31" t="s">
        <v>673</v>
      </c>
      <c r="B279" s="1"/>
      <c r="C279" s="1"/>
    </row>
    <row r="280" spans="1:136" s="128" customFormat="1" ht="16.5" customHeight="1" x14ac:dyDescent="0.2">
      <c r="A280" s="46" t="s">
        <v>786</v>
      </c>
    </row>
    <row r="281" spans="1:136" s="442" customFormat="1" ht="32.25" customHeight="1" x14ac:dyDescent="0.15">
      <c r="A281" s="437"/>
      <c r="B281" s="438" t="s">
        <v>489</v>
      </c>
      <c r="C281" s="439" t="s">
        <v>490</v>
      </c>
      <c r="D281" s="439" t="s">
        <v>491</v>
      </c>
      <c r="E281" s="439" t="s">
        <v>492</v>
      </c>
      <c r="F281" s="439" t="s">
        <v>493</v>
      </c>
      <c r="G281" s="439" t="s">
        <v>494</v>
      </c>
      <c r="H281" s="439" t="s">
        <v>495</v>
      </c>
      <c r="I281" s="439" t="s">
        <v>496</v>
      </c>
      <c r="J281" s="439" t="s">
        <v>497</v>
      </c>
      <c r="K281" s="439" t="s">
        <v>498</v>
      </c>
      <c r="L281" s="439" t="s">
        <v>499</v>
      </c>
      <c r="M281" s="439" t="s">
        <v>500</v>
      </c>
      <c r="N281" s="439" t="s">
        <v>501</v>
      </c>
      <c r="O281" s="438" t="s">
        <v>502</v>
      </c>
      <c r="P281" s="439" t="s">
        <v>503</v>
      </c>
      <c r="Q281" s="439" t="s">
        <v>504</v>
      </c>
      <c r="R281" s="439" t="s">
        <v>505</v>
      </c>
      <c r="S281" s="439" t="s">
        <v>506</v>
      </c>
      <c r="T281" s="439" t="s">
        <v>507</v>
      </c>
      <c r="U281" s="439" t="s">
        <v>508</v>
      </c>
      <c r="V281" s="439" t="s">
        <v>509</v>
      </c>
      <c r="W281" s="439" t="s">
        <v>510</v>
      </c>
      <c r="X281" s="438" t="s">
        <v>511</v>
      </c>
      <c r="Y281" s="439" t="s">
        <v>512</v>
      </c>
      <c r="Z281" s="439" t="s">
        <v>513</v>
      </c>
      <c r="AA281" s="439" t="s">
        <v>514</v>
      </c>
      <c r="AB281" s="439" t="s">
        <v>515</v>
      </c>
      <c r="AC281" s="438" t="s">
        <v>516</v>
      </c>
      <c r="AD281" s="439" t="s">
        <v>517</v>
      </c>
      <c r="AE281" s="439" t="s">
        <v>518</v>
      </c>
      <c r="AF281" s="439" t="s">
        <v>519</v>
      </c>
      <c r="AG281" s="439" t="s">
        <v>520</v>
      </c>
      <c r="AH281" s="439" t="s">
        <v>521</v>
      </c>
      <c r="AI281" s="439" t="s">
        <v>522</v>
      </c>
      <c r="AJ281" s="438" t="s">
        <v>523</v>
      </c>
      <c r="AK281" s="439" t="s">
        <v>524</v>
      </c>
      <c r="AL281" s="439" t="s">
        <v>525</v>
      </c>
      <c r="AM281" s="438" t="s">
        <v>526</v>
      </c>
      <c r="AN281" s="439" t="s">
        <v>527</v>
      </c>
      <c r="AO281" s="439" t="s">
        <v>528</v>
      </c>
      <c r="AP281" s="439" t="s">
        <v>529</v>
      </c>
      <c r="AQ281" s="439" t="s">
        <v>530</v>
      </c>
      <c r="AR281" s="439" t="s">
        <v>531</v>
      </c>
      <c r="AS281" s="439" t="s">
        <v>532</v>
      </c>
      <c r="AT281" s="439" t="s">
        <v>533</v>
      </c>
      <c r="AU281" s="439" t="s">
        <v>534</v>
      </c>
      <c r="AV281" s="439" t="s">
        <v>535</v>
      </c>
      <c r="AW281" s="439" t="s">
        <v>536</v>
      </c>
      <c r="AX281" s="438" t="s">
        <v>537</v>
      </c>
      <c r="AY281" s="439" t="s">
        <v>538</v>
      </c>
      <c r="AZ281" s="439" t="s">
        <v>539</v>
      </c>
      <c r="BA281" s="439" t="s">
        <v>540</v>
      </c>
      <c r="BB281" s="439" t="s">
        <v>541</v>
      </c>
      <c r="BC281" s="439" t="s">
        <v>542</v>
      </c>
      <c r="BD281" s="440" t="s">
        <v>543</v>
      </c>
      <c r="BE281" s="439" t="s">
        <v>544</v>
      </c>
      <c r="BF281" s="439" t="s">
        <v>545</v>
      </c>
      <c r="BG281" s="439" t="s">
        <v>546</v>
      </c>
      <c r="BH281" s="439" t="s">
        <v>547</v>
      </c>
      <c r="BI281" s="439" t="s">
        <v>548</v>
      </c>
      <c r="BJ281" s="439" t="s">
        <v>549</v>
      </c>
      <c r="BK281" s="439" t="s">
        <v>550</v>
      </c>
      <c r="BL281" s="439" t="s">
        <v>551</v>
      </c>
      <c r="BM281" s="438" t="s">
        <v>552</v>
      </c>
      <c r="BN281" s="439" t="s">
        <v>553</v>
      </c>
      <c r="BO281" s="439" t="s">
        <v>554</v>
      </c>
      <c r="BP281" s="439" t="s">
        <v>555</v>
      </c>
      <c r="BQ281" s="439" t="s">
        <v>556</v>
      </c>
      <c r="BR281" s="439" t="s">
        <v>557</v>
      </c>
      <c r="BS281" s="438" t="s">
        <v>558</v>
      </c>
      <c r="BT281" s="439" t="s">
        <v>559</v>
      </c>
      <c r="BU281" s="439" t="s">
        <v>560</v>
      </c>
      <c r="BV281" s="439" t="s">
        <v>561</v>
      </c>
      <c r="BW281" s="439" t="s">
        <v>562</v>
      </c>
      <c r="BX281" s="439" t="s">
        <v>563</v>
      </c>
      <c r="BY281" s="439" t="s">
        <v>564</v>
      </c>
      <c r="BZ281" s="439" t="s">
        <v>565</v>
      </c>
      <c r="CA281" s="439" t="s">
        <v>566</v>
      </c>
      <c r="CB281" s="439" t="s">
        <v>567</v>
      </c>
      <c r="CC281" s="439" t="s">
        <v>568</v>
      </c>
      <c r="CD281" s="439" t="s">
        <v>569</v>
      </c>
      <c r="CE281" s="439" t="s">
        <v>570</v>
      </c>
      <c r="CF281" s="438" t="s">
        <v>571</v>
      </c>
      <c r="CG281" s="439" t="s">
        <v>572</v>
      </c>
      <c r="CH281" s="439" t="s">
        <v>573</v>
      </c>
      <c r="CI281" s="439" t="s">
        <v>574</v>
      </c>
      <c r="CJ281" s="439" t="s">
        <v>575</v>
      </c>
      <c r="CK281" s="439" t="s">
        <v>576</v>
      </c>
      <c r="CL281" s="439" t="s">
        <v>577</v>
      </c>
      <c r="CM281" s="439" t="s">
        <v>578</v>
      </c>
      <c r="CN281" s="439" t="s">
        <v>579</v>
      </c>
      <c r="CO281" s="439" t="s">
        <v>580</v>
      </c>
      <c r="CP281" s="439" t="s">
        <v>581</v>
      </c>
      <c r="CQ281" s="439" t="s">
        <v>582</v>
      </c>
      <c r="CR281" s="439" t="s">
        <v>583</v>
      </c>
      <c r="CS281" s="439" t="s">
        <v>584</v>
      </c>
      <c r="CT281" s="438" t="s">
        <v>585</v>
      </c>
      <c r="CU281" s="439" t="s">
        <v>586</v>
      </c>
      <c r="CV281" s="439" t="s">
        <v>587</v>
      </c>
      <c r="CW281" s="439" t="s">
        <v>588</v>
      </c>
      <c r="CX281" s="439" t="s">
        <v>589</v>
      </c>
      <c r="CY281" s="439" t="s">
        <v>590</v>
      </c>
      <c r="CZ281" s="438" t="s">
        <v>591</v>
      </c>
      <c r="DA281" s="439" t="s">
        <v>592</v>
      </c>
      <c r="DB281" s="439" t="s">
        <v>593</v>
      </c>
      <c r="DC281" s="439" t="s">
        <v>594</v>
      </c>
      <c r="DD281" s="439" t="s">
        <v>595</v>
      </c>
      <c r="DE281" s="439" t="s">
        <v>596</v>
      </c>
      <c r="DF281" s="439" t="s">
        <v>597</v>
      </c>
      <c r="DG281" s="438" t="s">
        <v>598</v>
      </c>
      <c r="DH281" s="438" t="s">
        <v>599</v>
      </c>
      <c r="DI281" s="439" t="s">
        <v>600</v>
      </c>
      <c r="DJ281" s="439" t="s">
        <v>601</v>
      </c>
      <c r="DK281" s="439" t="s">
        <v>602</v>
      </c>
      <c r="DL281" s="438" t="s">
        <v>603</v>
      </c>
      <c r="DM281" s="439" t="s">
        <v>604</v>
      </c>
      <c r="DN281" s="441" t="s">
        <v>605</v>
      </c>
      <c r="DO281" s="438" t="s">
        <v>606</v>
      </c>
    </row>
    <row r="282" spans="1:136" s="40" customFormat="1" ht="16.5" customHeight="1" x14ac:dyDescent="0.15">
      <c r="A282" s="146" t="s">
        <v>171</v>
      </c>
      <c r="B282" s="341">
        <f t="shared" ref="B282" si="538">SUM(C282:N282)</f>
        <v>140</v>
      </c>
      <c r="C282" s="342">
        <v>9</v>
      </c>
      <c r="D282" s="342">
        <v>6</v>
      </c>
      <c r="E282" s="342">
        <v>5</v>
      </c>
      <c r="F282" s="342">
        <v>1</v>
      </c>
      <c r="G282" s="342">
        <v>12</v>
      </c>
      <c r="H282" s="342">
        <v>26</v>
      </c>
      <c r="I282" s="342">
        <v>19</v>
      </c>
      <c r="J282" s="342">
        <v>2</v>
      </c>
      <c r="K282" s="342">
        <v>7</v>
      </c>
      <c r="L282" s="342">
        <v>43</v>
      </c>
      <c r="M282" s="342">
        <v>4</v>
      </c>
      <c r="N282" s="342">
        <v>6</v>
      </c>
      <c r="O282" s="341">
        <f t="shared" ref="O282" si="539">SUM(P282:W282)</f>
        <v>58</v>
      </c>
      <c r="P282" s="278">
        <v>6</v>
      </c>
      <c r="Q282" s="342">
        <v>13</v>
      </c>
      <c r="R282" s="342">
        <v>4</v>
      </c>
      <c r="S282" s="342">
        <v>5</v>
      </c>
      <c r="T282" s="342">
        <v>5</v>
      </c>
      <c r="U282" s="342">
        <v>13</v>
      </c>
      <c r="V282" s="342">
        <v>7</v>
      </c>
      <c r="W282" s="342">
        <v>5</v>
      </c>
      <c r="X282" s="341">
        <f>SUM(Y282:AB282)</f>
        <v>32</v>
      </c>
      <c r="Y282" s="342">
        <v>7</v>
      </c>
      <c r="Z282" s="342">
        <v>9</v>
      </c>
      <c r="AA282" s="342">
        <v>7</v>
      </c>
      <c r="AB282" s="342">
        <v>9</v>
      </c>
      <c r="AC282" s="341">
        <f t="shared" ref="AC282" si="540">SUM(AD282:AI282)</f>
        <v>52</v>
      </c>
      <c r="AD282" s="342">
        <v>4</v>
      </c>
      <c r="AE282" s="342">
        <v>10</v>
      </c>
      <c r="AF282" s="342">
        <v>4</v>
      </c>
      <c r="AG282" s="342">
        <v>12</v>
      </c>
      <c r="AH282" s="342">
        <v>3</v>
      </c>
      <c r="AI282" s="342">
        <v>19</v>
      </c>
      <c r="AJ282" s="341">
        <f t="shared" ref="AJ282" si="541">SUM(AK282:AL282)</f>
        <v>5</v>
      </c>
      <c r="AK282" s="342">
        <v>3</v>
      </c>
      <c r="AL282" s="342">
        <v>2</v>
      </c>
      <c r="AM282" s="341">
        <f t="shared" ref="AM282" si="542">SUM(AN282:AW282)</f>
        <v>116</v>
      </c>
      <c r="AN282" s="342">
        <v>8</v>
      </c>
      <c r="AO282" s="342">
        <v>10</v>
      </c>
      <c r="AP282" s="342">
        <v>12</v>
      </c>
      <c r="AQ282" s="342">
        <v>4</v>
      </c>
      <c r="AR282" s="342">
        <v>18</v>
      </c>
      <c r="AS282" s="342">
        <v>3</v>
      </c>
      <c r="AT282" s="342">
        <v>24</v>
      </c>
      <c r="AU282" s="342">
        <v>21</v>
      </c>
      <c r="AV282" s="342">
        <v>10</v>
      </c>
      <c r="AW282" s="342">
        <v>6</v>
      </c>
      <c r="AX282" s="341">
        <f>SUM(AY282:BC282)</f>
        <v>199</v>
      </c>
      <c r="AY282" s="342">
        <v>17</v>
      </c>
      <c r="AZ282" s="342">
        <v>91</v>
      </c>
      <c r="BA282" s="342">
        <v>18</v>
      </c>
      <c r="BB282" s="342">
        <v>64</v>
      </c>
      <c r="BC282" s="342">
        <v>9</v>
      </c>
      <c r="BD282" s="341">
        <f t="shared" ref="BD282" si="543">SUM(BE282:BL282)</f>
        <v>272</v>
      </c>
      <c r="BE282" s="342">
        <v>20</v>
      </c>
      <c r="BF282" s="342">
        <v>24</v>
      </c>
      <c r="BG282" s="342">
        <v>22</v>
      </c>
      <c r="BH282" s="342">
        <v>39</v>
      </c>
      <c r="BI282" s="342">
        <v>21</v>
      </c>
      <c r="BJ282" s="342">
        <v>63</v>
      </c>
      <c r="BK282" s="342">
        <v>42</v>
      </c>
      <c r="BL282" s="342">
        <v>41</v>
      </c>
      <c r="BM282" s="341">
        <f t="shared" ref="BM282" si="544">SUM(BN282:BR282)</f>
        <v>62</v>
      </c>
      <c r="BN282" s="342">
        <v>9</v>
      </c>
      <c r="BO282" s="342">
        <v>11</v>
      </c>
      <c r="BP282" s="342">
        <v>7</v>
      </c>
      <c r="BQ282" s="342">
        <v>7</v>
      </c>
      <c r="BR282" s="342">
        <v>28</v>
      </c>
      <c r="BS282" s="341">
        <f t="shared" ref="BS282" si="545">SUM(BT282:CE282)</f>
        <v>81</v>
      </c>
      <c r="BT282" s="342">
        <v>6</v>
      </c>
      <c r="BU282" s="342">
        <v>7</v>
      </c>
      <c r="BV282" s="342">
        <v>3</v>
      </c>
      <c r="BW282" s="342">
        <v>1</v>
      </c>
      <c r="BX282" s="342">
        <v>5</v>
      </c>
      <c r="BY282" s="342">
        <v>23</v>
      </c>
      <c r="BZ282" s="342">
        <v>5</v>
      </c>
      <c r="CA282" s="342">
        <v>7</v>
      </c>
      <c r="CB282" s="342">
        <v>4</v>
      </c>
      <c r="CC282" s="342">
        <v>5</v>
      </c>
      <c r="CD282" s="342">
        <v>6</v>
      </c>
      <c r="CE282" s="342">
        <v>9</v>
      </c>
      <c r="CF282" s="341">
        <f t="shared" ref="CF282" si="546">SUM(CG282:CS282)</f>
        <v>105</v>
      </c>
      <c r="CG282" s="342">
        <v>3</v>
      </c>
      <c r="CH282" s="342">
        <v>10</v>
      </c>
      <c r="CI282" s="342">
        <v>2</v>
      </c>
      <c r="CJ282" s="342">
        <v>18</v>
      </c>
      <c r="CK282" s="342">
        <v>19</v>
      </c>
      <c r="CL282" s="342">
        <v>1</v>
      </c>
      <c r="CM282" s="342">
        <v>22</v>
      </c>
      <c r="CN282" s="342">
        <v>1</v>
      </c>
      <c r="CO282" s="342">
        <v>0</v>
      </c>
      <c r="CP282" s="342">
        <v>4</v>
      </c>
      <c r="CQ282" s="342">
        <v>10</v>
      </c>
      <c r="CR282" s="342">
        <v>11</v>
      </c>
      <c r="CS282" s="342">
        <v>4</v>
      </c>
      <c r="CT282" s="341">
        <f t="shared" ref="CT282" si="547">SUM(CU282:CY282)</f>
        <v>46</v>
      </c>
      <c r="CU282" s="342">
        <v>19</v>
      </c>
      <c r="CV282" s="342">
        <v>13</v>
      </c>
      <c r="CW282" s="342">
        <v>3</v>
      </c>
      <c r="CX282" s="342">
        <v>7</v>
      </c>
      <c r="CY282" s="342">
        <v>4</v>
      </c>
      <c r="CZ282" s="341">
        <f t="shared" ref="CZ282" si="548">SUM(DA282:DF282)</f>
        <v>128</v>
      </c>
      <c r="DA282" s="342">
        <v>3</v>
      </c>
      <c r="DB282" s="342">
        <v>1</v>
      </c>
      <c r="DC282" s="342">
        <v>16</v>
      </c>
      <c r="DD282" s="342">
        <v>65</v>
      </c>
      <c r="DE282" s="342">
        <v>21</v>
      </c>
      <c r="DF282" s="342">
        <v>22</v>
      </c>
      <c r="DG282" s="341">
        <f>AM282+BS282+B282+O282+X282+AC282+AJ282+BD282+CF282+AX282+BM282+CT282+CZ282</f>
        <v>1296</v>
      </c>
      <c r="DH282" s="341">
        <f t="shared" ref="DH282" si="549">SUM(DI282:DK282)</f>
        <v>55</v>
      </c>
      <c r="DI282" s="342">
        <v>16</v>
      </c>
      <c r="DJ282" s="342">
        <v>7</v>
      </c>
      <c r="DK282" s="342">
        <v>32</v>
      </c>
      <c r="DL282" s="341">
        <f t="shared" ref="DL282:DL283" si="550">SUM(DM282:DN282)</f>
        <v>85</v>
      </c>
      <c r="DM282" s="342">
        <v>49</v>
      </c>
      <c r="DN282" s="343">
        <v>36</v>
      </c>
      <c r="DO282" s="341">
        <f t="shared" ref="DO282:DO284" si="551">DG282+DH282+DL282</f>
        <v>1436</v>
      </c>
      <c r="DP282" s="390"/>
      <c r="DQ282" s="390"/>
      <c r="DR282" s="390"/>
      <c r="DS282" s="390"/>
      <c r="DT282" s="390"/>
      <c r="DU282" s="390"/>
      <c r="DV282" s="390"/>
      <c r="DW282" s="390"/>
      <c r="DX282" s="390"/>
      <c r="DY282" s="390"/>
      <c r="DZ282" s="390"/>
      <c r="EA282" s="390"/>
      <c r="EB282" s="390"/>
      <c r="EC282" s="390"/>
      <c r="ED282" s="390"/>
      <c r="EE282" s="390"/>
      <c r="EF282" s="390"/>
    </row>
    <row r="283" spans="1:136" s="40" customFormat="1" ht="16.5" customHeight="1" x14ac:dyDescent="0.15">
      <c r="A283" s="114" t="s">
        <v>176</v>
      </c>
      <c r="B283" s="240">
        <f t="shared" ref="B283" si="552">SUM(C283:N283)</f>
        <v>403543</v>
      </c>
      <c r="C283" s="288">
        <v>20677</v>
      </c>
      <c r="D283" s="288">
        <v>13462</v>
      </c>
      <c r="E283" s="288">
        <v>7642</v>
      </c>
      <c r="F283" s="288">
        <v>1016</v>
      </c>
      <c r="G283" s="288">
        <v>30230</v>
      </c>
      <c r="H283" s="288">
        <v>65694</v>
      </c>
      <c r="I283" s="288">
        <v>45089</v>
      </c>
      <c r="J283" s="288">
        <v>2617</v>
      </c>
      <c r="K283" s="288">
        <v>21692</v>
      </c>
      <c r="L283" s="288">
        <v>172035</v>
      </c>
      <c r="M283" s="288">
        <v>12442</v>
      </c>
      <c r="N283" s="288">
        <v>10947</v>
      </c>
      <c r="O283" s="240">
        <f t="shared" ref="O283" si="553">SUM(P283:W283)</f>
        <v>143363</v>
      </c>
      <c r="P283" s="288">
        <v>21999</v>
      </c>
      <c r="Q283" s="288">
        <v>41871</v>
      </c>
      <c r="R283" s="288">
        <v>8618</v>
      </c>
      <c r="S283" s="288">
        <v>8327</v>
      </c>
      <c r="T283" s="288">
        <v>6883</v>
      </c>
      <c r="U283" s="288">
        <v>24655</v>
      </c>
      <c r="V283" s="288">
        <v>16211</v>
      </c>
      <c r="W283" s="288">
        <v>14799</v>
      </c>
      <c r="X283" s="240">
        <f>SUM(Y283:AB283)</f>
        <v>88315</v>
      </c>
      <c r="Y283" s="288">
        <v>10815</v>
      </c>
      <c r="Z283" s="288">
        <v>21722</v>
      </c>
      <c r="AA283" s="288">
        <v>37555</v>
      </c>
      <c r="AB283" s="288">
        <v>18223</v>
      </c>
      <c r="AC283" s="240">
        <f t="shared" ref="AC283" si="554">SUM(AD283:AI283)</f>
        <v>151628</v>
      </c>
      <c r="AD283" s="288">
        <v>16322</v>
      </c>
      <c r="AE283" s="288">
        <v>25360</v>
      </c>
      <c r="AF283" s="288">
        <v>8957</v>
      </c>
      <c r="AG283" s="288">
        <v>37250</v>
      </c>
      <c r="AH283" s="288">
        <v>15160</v>
      </c>
      <c r="AI283" s="288">
        <v>48579</v>
      </c>
      <c r="AJ283" s="240">
        <f t="shared" ref="AJ283" si="555">SUM(AK283:AL283)</f>
        <v>15162</v>
      </c>
      <c r="AK283" s="288">
        <v>3674</v>
      </c>
      <c r="AL283" s="288">
        <v>11488</v>
      </c>
      <c r="AM283" s="240">
        <f t="shared" ref="AM283" si="556">SUM(AN283:AW283)</f>
        <v>384984</v>
      </c>
      <c r="AN283" s="288">
        <v>20141</v>
      </c>
      <c r="AO283" s="288">
        <v>24570</v>
      </c>
      <c r="AP283" s="288">
        <v>47754</v>
      </c>
      <c r="AQ283" s="288">
        <v>10181</v>
      </c>
      <c r="AR283" s="288">
        <v>49489</v>
      </c>
      <c r="AS283" s="288">
        <v>5451</v>
      </c>
      <c r="AT283" s="288">
        <v>64150</v>
      </c>
      <c r="AU283" s="288">
        <v>84118</v>
      </c>
      <c r="AV283" s="288">
        <v>66464</v>
      </c>
      <c r="AW283" s="288">
        <v>12666</v>
      </c>
      <c r="AX283" s="240">
        <f>SUM(AY283:BC283)</f>
        <v>653409</v>
      </c>
      <c r="AY283" s="288">
        <v>37067</v>
      </c>
      <c r="AZ283" s="288">
        <v>361125</v>
      </c>
      <c r="BA283" s="288">
        <v>68875</v>
      </c>
      <c r="BB283" s="288">
        <v>149900</v>
      </c>
      <c r="BC283" s="288">
        <v>36442</v>
      </c>
      <c r="BD283" s="240">
        <f t="shared" ref="BD283" si="557">SUM(BE283:BL283)</f>
        <v>1570338</v>
      </c>
      <c r="BE283" s="288">
        <v>142981</v>
      </c>
      <c r="BF283" s="288">
        <v>90758</v>
      </c>
      <c r="BG283" s="288">
        <v>106557</v>
      </c>
      <c r="BH283" s="288">
        <v>149866</v>
      </c>
      <c r="BI283" s="288">
        <v>103151</v>
      </c>
      <c r="BJ283" s="288">
        <v>620583</v>
      </c>
      <c r="BK283" s="288">
        <v>143416</v>
      </c>
      <c r="BL283" s="288">
        <v>213026</v>
      </c>
      <c r="BM283" s="240">
        <f t="shared" ref="BM283" si="558">SUM(BN283:BR283)</f>
        <v>189582</v>
      </c>
      <c r="BN283" s="288">
        <v>31434</v>
      </c>
      <c r="BO283" s="288">
        <v>30519</v>
      </c>
      <c r="BP283" s="288">
        <v>14977</v>
      </c>
      <c r="BQ283" s="288">
        <v>14154</v>
      </c>
      <c r="BR283" s="288">
        <v>98498</v>
      </c>
      <c r="BS283" s="240">
        <f t="shared" ref="BS283" si="559">SUM(BT283:CE283)</f>
        <v>208746</v>
      </c>
      <c r="BT283" s="288">
        <v>14477</v>
      </c>
      <c r="BU283" s="288">
        <v>18792</v>
      </c>
      <c r="BV283" s="288">
        <v>5770</v>
      </c>
      <c r="BW283" s="288">
        <v>2004</v>
      </c>
      <c r="BX283" s="288">
        <v>7635</v>
      </c>
      <c r="BY283" s="288">
        <v>73273</v>
      </c>
      <c r="BZ283" s="288">
        <v>7884</v>
      </c>
      <c r="CA283" s="288">
        <v>11351</v>
      </c>
      <c r="CB283" s="288">
        <v>11047</v>
      </c>
      <c r="CC283" s="288">
        <v>8261</v>
      </c>
      <c r="CD283" s="288">
        <v>23109</v>
      </c>
      <c r="CE283" s="288">
        <v>25143</v>
      </c>
      <c r="CF283" s="240">
        <f t="shared" ref="CF283" si="560">SUM(CG283:CS283)</f>
        <v>357683</v>
      </c>
      <c r="CG283" s="288">
        <v>6207</v>
      </c>
      <c r="CH283" s="288">
        <v>25734</v>
      </c>
      <c r="CI283" s="288">
        <v>3490</v>
      </c>
      <c r="CJ283" s="288">
        <v>76378</v>
      </c>
      <c r="CK283" s="288">
        <v>70068</v>
      </c>
      <c r="CL283" s="288">
        <v>2358</v>
      </c>
      <c r="CM283" s="288">
        <v>103094</v>
      </c>
      <c r="CN283" s="288">
        <v>1372</v>
      </c>
      <c r="CO283" s="288">
        <v>0</v>
      </c>
      <c r="CP283" s="288">
        <v>8037</v>
      </c>
      <c r="CQ283" s="288">
        <v>30238</v>
      </c>
      <c r="CR283" s="288">
        <v>18962</v>
      </c>
      <c r="CS283" s="288">
        <v>11745</v>
      </c>
      <c r="CT283" s="240">
        <f t="shared" ref="CT283" si="561">SUM(CU283:CY283)</f>
        <v>152195</v>
      </c>
      <c r="CU283" s="288">
        <v>65366</v>
      </c>
      <c r="CV283" s="288">
        <v>43851</v>
      </c>
      <c r="CW283" s="288">
        <v>6356</v>
      </c>
      <c r="CX283" s="288">
        <v>29320</v>
      </c>
      <c r="CY283" s="288">
        <v>7302</v>
      </c>
      <c r="CZ283" s="240">
        <f t="shared" ref="CZ283" si="562">SUM(DA283:DF283)</f>
        <v>510302</v>
      </c>
      <c r="DA283" s="288">
        <v>7069</v>
      </c>
      <c r="DB283" s="288">
        <v>1316</v>
      </c>
      <c r="DC283" s="288">
        <v>63802</v>
      </c>
      <c r="DD283" s="288">
        <v>314254</v>
      </c>
      <c r="DE283" s="288">
        <v>59797</v>
      </c>
      <c r="DF283" s="288">
        <v>64064</v>
      </c>
      <c r="DG283" s="240">
        <f>AM283+BS283+B283+O283+X283+AC283+AJ283+BD283+CF283+AX283+BM283+CT283+CZ283</f>
        <v>4829250</v>
      </c>
      <c r="DH283" s="392">
        <f t="shared" ref="DH283" si="563">SUM(DI283:DK283)</f>
        <v>201390</v>
      </c>
      <c r="DI283" s="287">
        <v>53546</v>
      </c>
      <c r="DJ283" s="287">
        <v>24301</v>
      </c>
      <c r="DK283" s="287">
        <v>123543</v>
      </c>
      <c r="DL283" s="392">
        <f t="shared" si="550"/>
        <v>330113</v>
      </c>
      <c r="DM283" s="287">
        <v>159312</v>
      </c>
      <c r="DN283" s="287">
        <v>170801</v>
      </c>
      <c r="DO283" s="392">
        <f t="shared" si="551"/>
        <v>5360753</v>
      </c>
      <c r="DP283" s="390"/>
      <c r="DQ283" s="390"/>
      <c r="DR283" s="390"/>
      <c r="DS283" s="390"/>
      <c r="DT283" s="390"/>
      <c r="DU283" s="390"/>
      <c r="DV283" s="390"/>
      <c r="DW283" s="390"/>
      <c r="DX283" s="390"/>
      <c r="DY283" s="390"/>
      <c r="DZ283" s="390"/>
      <c r="EA283" s="390"/>
      <c r="EB283" s="390"/>
      <c r="EC283" s="390"/>
      <c r="ED283" s="390"/>
    </row>
    <row r="284" spans="1:136" s="40" customFormat="1" ht="16.5" customHeight="1" x14ac:dyDescent="0.15">
      <c r="A284" s="114" t="s">
        <v>175</v>
      </c>
      <c r="B284" s="240">
        <f t="shared" ref="B284" si="564">SUM(C284:N284)</f>
        <v>7994459</v>
      </c>
      <c r="C284" s="288">
        <v>647634</v>
      </c>
      <c r="D284" s="288">
        <v>337171</v>
      </c>
      <c r="E284" s="288">
        <v>326606</v>
      </c>
      <c r="F284" s="288">
        <v>144765</v>
      </c>
      <c r="G284" s="288">
        <v>514732</v>
      </c>
      <c r="H284" s="288">
        <v>1263563</v>
      </c>
      <c r="I284" s="288">
        <v>763441</v>
      </c>
      <c r="J284" s="288">
        <v>227552</v>
      </c>
      <c r="K284" s="288">
        <v>659048</v>
      </c>
      <c r="L284" s="288">
        <v>1859524</v>
      </c>
      <c r="M284" s="288">
        <v>433724</v>
      </c>
      <c r="N284" s="288">
        <v>816699</v>
      </c>
      <c r="O284" s="240">
        <f t="shared" ref="O284" si="565">SUM(P284:W284)</f>
        <v>2807807</v>
      </c>
      <c r="P284" s="288">
        <v>533220</v>
      </c>
      <c r="Q284" s="288">
        <v>541454</v>
      </c>
      <c r="R284" s="288">
        <v>259746</v>
      </c>
      <c r="S284" s="288">
        <v>205828</v>
      </c>
      <c r="T284" s="288">
        <v>236018</v>
      </c>
      <c r="U284" s="288">
        <v>552185</v>
      </c>
      <c r="V284" s="288">
        <v>337504</v>
      </c>
      <c r="W284" s="288">
        <v>141852</v>
      </c>
      <c r="X284" s="240">
        <f t="shared" ref="X284" si="566">SUM(Y284:AB284)</f>
        <v>3335414</v>
      </c>
      <c r="Y284" s="288">
        <v>599584</v>
      </c>
      <c r="Z284" s="288">
        <v>911735</v>
      </c>
      <c r="AA284" s="288">
        <v>1069228</v>
      </c>
      <c r="AB284" s="288">
        <v>754867</v>
      </c>
      <c r="AC284" s="240">
        <f t="shared" ref="AC284" si="567">SUM(AD284:AI284)</f>
        <v>2572853</v>
      </c>
      <c r="AD284" s="288">
        <v>303408</v>
      </c>
      <c r="AE284" s="288">
        <v>431997</v>
      </c>
      <c r="AF284" s="288">
        <v>220595</v>
      </c>
      <c r="AG284" s="288">
        <v>607760</v>
      </c>
      <c r="AH284" s="288">
        <v>330248</v>
      </c>
      <c r="AI284" s="288">
        <v>678845</v>
      </c>
      <c r="AJ284" s="240">
        <f t="shared" ref="AJ284" si="568">SUM(AK284:AL284)</f>
        <v>338554</v>
      </c>
      <c r="AK284" s="288">
        <v>157853</v>
      </c>
      <c r="AL284" s="288">
        <v>180701</v>
      </c>
      <c r="AM284" s="240">
        <f t="shared" ref="AM284" si="569">SUM(AN284:AW284)</f>
        <v>5550389</v>
      </c>
      <c r="AN284" s="288">
        <v>271845</v>
      </c>
      <c r="AO284" s="288">
        <v>310020</v>
      </c>
      <c r="AP284" s="288">
        <v>567462</v>
      </c>
      <c r="AQ284" s="288">
        <v>174069</v>
      </c>
      <c r="AR284" s="288">
        <v>733469</v>
      </c>
      <c r="AS284" s="288">
        <v>185355</v>
      </c>
      <c r="AT284" s="288">
        <v>1043524</v>
      </c>
      <c r="AU284" s="288">
        <v>1133552</v>
      </c>
      <c r="AV284" s="288">
        <v>764981</v>
      </c>
      <c r="AW284" s="288">
        <v>366112</v>
      </c>
      <c r="AX284" s="240">
        <f t="shared" ref="AX284" si="570">SUM(AY284:BC284)</f>
        <v>6004108</v>
      </c>
      <c r="AY284" s="288">
        <v>533316</v>
      </c>
      <c r="AZ284" s="288">
        <v>2606234</v>
      </c>
      <c r="BA284" s="288">
        <v>827153</v>
      </c>
      <c r="BB284" s="288">
        <v>1466743</v>
      </c>
      <c r="BC284" s="288">
        <v>570662</v>
      </c>
      <c r="BD284" s="240">
        <f t="shared" ref="BD284" si="571">SUM(BE284:BL284)</f>
        <v>12213447</v>
      </c>
      <c r="BE284" s="288">
        <v>2175601</v>
      </c>
      <c r="BF284" s="288">
        <v>1412516</v>
      </c>
      <c r="BG284" s="288">
        <v>1441398</v>
      </c>
      <c r="BH284" s="288">
        <v>1296641</v>
      </c>
      <c r="BI284" s="288">
        <v>1619120</v>
      </c>
      <c r="BJ284" s="288">
        <v>1632677</v>
      </c>
      <c r="BK284" s="288">
        <v>1396913</v>
      </c>
      <c r="BL284" s="288">
        <v>1238581</v>
      </c>
      <c r="BM284" s="240">
        <f t="shared" ref="BM284" si="572">SUM(BN284:BR284)</f>
        <v>3327477</v>
      </c>
      <c r="BN284" s="288">
        <v>694056</v>
      </c>
      <c r="BO284" s="288">
        <v>599962</v>
      </c>
      <c r="BP284" s="288">
        <v>495983</v>
      </c>
      <c r="BQ284" s="288">
        <v>281593</v>
      </c>
      <c r="BR284" s="288">
        <v>1255883</v>
      </c>
      <c r="BS284" s="240">
        <f t="shared" ref="BS284" si="573">SUM(BT284:CE284)</f>
        <v>5979778</v>
      </c>
      <c r="BT284" s="288">
        <v>351778</v>
      </c>
      <c r="BU284" s="288">
        <v>646932</v>
      </c>
      <c r="BV284" s="288">
        <v>240583</v>
      </c>
      <c r="BW284" s="288">
        <v>117503</v>
      </c>
      <c r="BX284" s="288">
        <v>413418</v>
      </c>
      <c r="BY284" s="288">
        <v>1601845</v>
      </c>
      <c r="BZ284" s="288">
        <v>410355</v>
      </c>
      <c r="CA284" s="288">
        <v>331970</v>
      </c>
      <c r="CB284" s="288">
        <v>679810</v>
      </c>
      <c r="CC284" s="288">
        <v>374799</v>
      </c>
      <c r="CD284" s="288">
        <v>437586</v>
      </c>
      <c r="CE284" s="288">
        <v>373199</v>
      </c>
      <c r="CF284" s="240">
        <f t="shared" ref="CF284" si="574">SUM(CG284:CS284)</f>
        <v>5885496</v>
      </c>
      <c r="CG284" s="288">
        <v>153066</v>
      </c>
      <c r="CH284" s="288">
        <v>372806</v>
      </c>
      <c r="CI284" s="288">
        <v>279274</v>
      </c>
      <c r="CJ284" s="288">
        <v>745458</v>
      </c>
      <c r="CK284" s="288">
        <v>1380672</v>
      </c>
      <c r="CL284" s="288">
        <v>191283</v>
      </c>
      <c r="CM284" s="288">
        <v>1159220</v>
      </c>
      <c r="CN284" s="288">
        <v>173929</v>
      </c>
      <c r="CO284" s="288">
        <v>76520</v>
      </c>
      <c r="CP284" s="288">
        <v>229191</v>
      </c>
      <c r="CQ284" s="288">
        <v>476357</v>
      </c>
      <c r="CR284" s="288">
        <v>388596</v>
      </c>
      <c r="CS284" s="288">
        <v>259124</v>
      </c>
      <c r="CT284" s="240">
        <f t="shared" ref="CT284" si="575">SUM(CU284:CY284)</f>
        <v>3781423</v>
      </c>
      <c r="CU284" s="288">
        <v>1412502</v>
      </c>
      <c r="CV284" s="288">
        <v>815883</v>
      </c>
      <c r="CW284" s="288">
        <v>307084</v>
      </c>
      <c r="CX284" s="288">
        <v>565963</v>
      </c>
      <c r="CY284" s="288">
        <v>679991</v>
      </c>
      <c r="CZ284" s="240">
        <f t="shared" ref="CZ284" si="576">SUM(DA284:DF284)</f>
        <v>5052832</v>
      </c>
      <c r="DA284" s="288">
        <v>164068</v>
      </c>
      <c r="DB284" s="288">
        <v>140698</v>
      </c>
      <c r="DC284" s="288">
        <v>1086219</v>
      </c>
      <c r="DD284" s="288">
        <v>2034357</v>
      </c>
      <c r="DE284" s="288">
        <v>1067697</v>
      </c>
      <c r="DF284" s="288">
        <v>559793</v>
      </c>
      <c r="DG284" s="240">
        <f t="shared" ref="DG284" si="577">AM284+BS284+B284+O284+X284+AC284+AJ284+BD284+CF284+AX284+BM284+CT284+CZ284</f>
        <v>64844037</v>
      </c>
      <c r="DH284" s="240">
        <f t="shared" ref="DH284" si="578">SUM(DI284:DK284)</f>
        <v>1032540</v>
      </c>
      <c r="DI284" s="288">
        <v>387629</v>
      </c>
      <c r="DJ284" s="288">
        <v>368783</v>
      </c>
      <c r="DK284" s="288">
        <v>276128</v>
      </c>
      <c r="DL284" s="392">
        <f t="shared" ref="DL284" si="579">SUM(DM284:DN284)</f>
        <v>1115582</v>
      </c>
      <c r="DM284" s="288">
        <v>855961</v>
      </c>
      <c r="DN284" s="288">
        <v>259621</v>
      </c>
      <c r="DO284" s="240">
        <f t="shared" si="551"/>
        <v>66992159</v>
      </c>
      <c r="DP284" s="390"/>
      <c r="DQ284" s="390"/>
      <c r="DR284" s="390"/>
      <c r="DS284" s="390"/>
      <c r="DT284" s="390"/>
      <c r="DU284" s="390"/>
      <c r="DV284" s="390"/>
      <c r="DW284" s="390"/>
      <c r="DX284" s="390"/>
      <c r="DY284" s="390"/>
      <c r="DZ284" s="390"/>
      <c r="EA284" s="390"/>
      <c r="EB284" s="390"/>
      <c r="EC284" s="390"/>
      <c r="ED284" s="390"/>
    </row>
    <row r="285" spans="1:136" s="145" customFormat="1" ht="16.5" customHeight="1" x14ac:dyDescent="0.15">
      <c r="A285" s="147" t="s">
        <v>177</v>
      </c>
      <c r="B285" s="268">
        <f>B283/B284*100</f>
        <v>5.0477837211998962</v>
      </c>
      <c r="C285" s="269">
        <f>C283/C284*100</f>
        <v>3.1926983450529156</v>
      </c>
      <c r="D285" s="269">
        <f t="shared" ref="D285:BO285" si="580">D283/D284*100</f>
        <v>3.9926328183621962</v>
      </c>
      <c r="E285" s="269">
        <f t="shared" si="580"/>
        <v>2.3398222935279818</v>
      </c>
      <c r="F285" s="269">
        <f t="shared" si="580"/>
        <v>0.70182709909163121</v>
      </c>
      <c r="G285" s="269">
        <f t="shared" si="580"/>
        <v>5.8729591321308954</v>
      </c>
      <c r="H285" s="269">
        <f t="shared" si="580"/>
        <v>5.1991076028658645</v>
      </c>
      <c r="I285" s="269">
        <f t="shared" si="580"/>
        <v>5.9060228622775037</v>
      </c>
      <c r="J285" s="269">
        <f t="shared" si="580"/>
        <v>1.1500667979187176</v>
      </c>
      <c r="K285" s="269">
        <f t="shared" si="580"/>
        <v>3.2914142824194901</v>
      </c>
      <c r="L285" s="269">
        <f t="shared" si="580"/>
        <v>9.2515611522088452</v>
      </c>
      <c r="M285" s="269">
        <f t="shared" si="580"/>
        <v>2.8686445758131898</v>
      </c>
      <c r="N285" s="269">
        <f t="shared" si="580"/>
        <v>1.3403959108557744</v>
      </c>
      <c r="O285" s="268">
        <f t="shared" si="580"/>
        <v>5.1058708807264885</v>
      </c>
      <c r="P285" s="269">
        <f t="shared" si="580"/>
        <v>4.1256892089569037</v>
      </c>
      <c r="Q285" s="269">
        <f t="shared" si="580"/>
        <v>7.7330668902621458</v>
      </c>
      <c r="R285" s="269">
        <f t="shared" si="580"/>
        <v>3.3178566753674748</v>
      </c>
      <c r="S285" s="269">
        <f t="shared" si="580"/>
        <v>4.0456108984200396</v>
      </c>
      <c r="T285" s="269">
        <f t="shared" si="580"/>
        <v>2.9163029938394529</v>
      </c>
      <c r="U285" s="269">
        <f t="shared" si="580"/>
        <v>4.4649890888017598</v>
      </c>
      <c r="V285" s="269">
        <f t="shared" si="580"/>
        <v>4.8032023324168014</v>
      </c>
      <c r="W285" s="269">
        <f t="shared" si="580"/>
        <v>10.432704508924795</v>
      </c>
      <c r="X285" s="268">
        <f t="shared" si="580"/>
        <v>2.6477972449596963</v>
      </c>
      <c r="Y285" s="269">
        <f t="shared" si="580"/>
        <v>1.8037506004162887</v>
      </c>
      <c r="Z285" s="269">
        <f t="shared" si="580"/>
        <v>2.3824905263042444</v>
      </c>
      <c r="AA285" s="269">
        <f t="shared" si="580"/>
        <v>3.5123472262230315</v>
      </c>
      <c r="AB285" s="269">
        <f t="shared" si="580"/>
        <v>2.4140676437041226</v>
      </c>
      <c r="AC285" s="268">
        <f t="shared" si="580"/>
        <v>5.8933798394233943</v>
      </c>
      <c r="AD285" s="269">
        <f t="shared" si="580"/>
        <v>5.3795549227442914</v>
      </c>
      <c r="AE285" s="269">
        <f t="shared" si="580"/>
        <v>5.8704111371143775</v>
      </c>
      <c r="AF285" s="269">
        <f t="shared" si="580"/>
        <v>4.0603821482807865</v>
      </c>
      <c r="AG285" s="269">
        <f t="shared" si="580"/>
        <v>6.129064104251678</v>
      </c>
      <c r="AH285" s="269">
        <f t="shared" si="580"/>
        <v>4.590489571473559</v>
      </c>
      <c r="AI285" s="269">
        <f t="shared" si="580"/>
        <v>7.1561254778336734</v>
      </c>
      <c r="AJ285" s="268">
        <f t="shared" si="580"/>
        <v>4.4784583847776132</v>
      </c>
      <c r="AK285" s="269">
        <f t="shared" si="580"/>
        <v>2.3274818977149629</v>
      </c>
      <c r="AL285" s="269">
        <f t="shared" si="580"/>
        <v>6.3574634340706471</v>
      </c>
      <c r="AM285" s="268">
        <f t="shared" si="580"/>
        <v>6.9361624923946774</v>
      </c>
      <c r="AN285" s="269">
        <f t="shared" si="580"/>
        <v>7.4090014530338975</v>
      </c>
      <c r="AO285" s="269">
        <f t="shared" si="580"/>
        <v>7.9252951422488866</v>
      </c>
      <c r="AP285" s="269">
        <f t="shared" si="580"/>
        <v>8.4153652579379763</v>
      </c>
      <c r="AQ285" s="269">
        <f t="shared" si="580"/>
        <v>5.8488300616422224</v>
      </c>
      <c r="AR285" s="269">
        <f t="shared" si="580"/>
        <v>6.7472517584246914</v>
      </c>
      <c r="AS285" s="269">
        <f t="shared" si="580"/>
        <v>2.940843246742737</v>
      </c>
      <c r="AT285" s="269">
        <f t="shared" si="580"/>
        <v>6.1474388705961722</v>
      </c>
      <c r="AU285" s="269">
        <f t="shared" si="580"/>
        <v>7.4207447033748775</v>
      </c>
      <c r="AV285" s="269">
        <f t="shared" si="580"/>
        <v>8.6883203635122968</v>
      </c>
      <c r="AW285" s="269">
        <f t="shared" si="580"/>
        <v>3.4595970631937769</v>
      </c>
      <c r="AX285" s="268">
        <f t="shared" si="580"/>
        <v>10.882698978765871</v>
      </c>
      <c r="AY285" s="269">
        <f t="shared" si="580"/>
        <v>6.9502883843724925</v>
      </c>
      <c r="AZ285" s="269">
        <f t="shared" si="580"/>
        <v>13.856200172355972</v>
      </c>
      <c r="BA285" s="269">
        <f t="shared" si="580"/>
        <v>8.3267545423881675</v>
      </c>
      <c r="BB285" s="269">
        <f t="shared" si="580"/>
        <v>10.219922644935069</v>
      </c>
      <c r="BC285" s="269">
        <f t="shared" si="580"/>
        <v>6.3859167072627923</v>
      </c>
      <c r="BD285" s="268">
        <f t="shared" si="580"/>
        <v>12.857451299375189</v>
      </c>
      <c r="BE285" s="269">
        <f t="shared" si="580"/>
        <v>6.5720230869539042</v>
      </c>
      <c r="BF285" s="269">
        <f t="shared" si="580"/>
        <v>6.4252723508972638</v>
      </c>
      <c r="BG285" s="269">
        <f t="shared" si="580"/>
        <v>7.3926146699246145</v>
      </c>
      <c r="BH285" s="269">
        <f t="shared" si="580"/>
        <v>11.558017986474283</v>
      </c>
      <c r="BI285" s="269">
        <f t="shared" si="580"/>
        <v>6.3708063639507886</v>
      </c>
      <c r="BJ285" s="269">
        <f t="shared" si="580"/>
        <v>38.010151426154714</v>
      </c>
      <c r="BK285" s="269">
        <f t="shared" si="580"/>
        <v>10.266637936650314</v>
      </c>
      <c r="BL285" s="269">
        <f t="shared" si="580"/>
        <v>17.199198114616646</v>
      </c>
      <c r="BM285" s="268">
        <f t="shared" si="580"/>
        <v>5.6974698848406762</v>
      </c>
      <c r="BN285" s="269">
        <f t="shared" si="580"/>
        <v>4.5290293578616136</v>
      </c>
      <c r="BO285" s="269">
        <f t="shared" si="580"/>
        <v>5.0868221654038086</v>
      </c>
      <c r="BP285" s="269">
        <f t="shared" ref="BP285:DO285" si="581">BP283/BP284*100</f>
        <v>3.019659948022412</v>
      </c>
      <c r="BQ285" s="269">
        <f t="shared" si="581"/>
        <v>5.02640335519704</v>
      </c>
      <c r="BR285" s="269">
        <f t="shared" si="581"/>
        <v>7.8429280434562783</v>
      </c>
      <c r="BS285" s="268">
        <f t="shared" si="581"/>
        <v>3.4908653799522322</v>
      </c>
      <c r="BT285" s="270">
        <f t="shared" si="581"/>
        <v>4.1153795859888911</v>
      </c>
      <c r="BU285" s="269">
        <f t="shared" si="581"/>
        <v>2.9047875201721354</v>
      </c>
      <c r="BV285" s="269">
        <f t="shared" si="581"/>
        <v>2.3983406973892585</v>
      </c>
      <c r="BW285" s="269">
        <f t="shared" si="581"/>
        <v>1.705488370509689</v>
      </c>
      <c r="BX285" s="269">
        <f t="shared" si="581"/>
        <v>1.8467991234053669</v>
      </c>
      <c r="BY285" s="269">
        <f t="shared" si="581"/>
        <v>4.5742877744101333</v>
      </c>
      <c r="BZ285" s="269">
        <f t="shared" si="581"/>
        <v>1.9212632964140806</v>
      </c>
      <c r="CA285" s="269">
        <f t="shared" si="581"/>
        <v>3.4192848751393194</v>
      </c>
      <c r="CB285" s="269">
        <f t="shared" si="581"/>
        <v>1.6250128712434357</v>
      </c>
      <c r="CC285" s="269">
        <f t="shared" si="581"/>
        <v>2.204114738833348</v>
      </c>
      <c r="CD285" s="269">
        <f t="shared" si="581"/>
        <v>5.2810190453990762</v>
      </c>
      <c r="CE285" s="269">
        <f t="shared" si="581"/>
        <v>6.7371563160673</v>
      </c>
      <c r="CF285" s="268">
        <f t="shared" si="581"/>
        <v>6.0773637430048382</v>
      </c>
      <c r="CG285" s="269">
        <f t="shared" si="581"/>
        <v>4.0551134804594096</v>
      </c>
      <c r="CH285" s="269">
        <f t="shared" si="581"/>
        <v>6.9027858993685731</v>
      </c>
      <c r="CI285" s="269">
        <f t="shared" si="581"/>
        <v>1.249668784061531</v>
      </c>
      <c r="CJ285" s="269">
        <f t="shared" si="581"/>
        <v>10.245781787840496</v>
      </c>
      <c r="CK285" s="269">
        <f t="shared" si="581"/>
        <v>5.0749200389375613</v>
      </c>
      <c r="CL285" s="269">
        <f t="shared" si="581"/>
        <v>1.2327284703815813</v>
      </c>
      <c r="CM285" s="269">
        <f t="shared" si="581"/>
        <v>8.8933938337847867</v>
      </c>
      <c r="CN285" s="269">
        <f t="shared" si="581"/>
        <v>0.78882762506540027</v>
      </c>
      <c r="CO285" s="269">
        <f t="shared" si="581"/>
        <v>0</v>
      </c>
      <c r="CP285" s="269">
        <f t="shared" si="581"/>
        <v>3.5066821995628099</v>
      </c>
      <c r="CQ285" s="269">
        <f t="shared" si="581"/>
        <v>6.347760188262165</v>
      </c>
      <c r="CR285" s="269">
        <f t="shared" si="581"/>
        <v>4.8796179065147349</v>
      </c>
      <c r="CS285" s="269">
        <f t="shared" si="581"/>
        <v>4.5325789969281116</v>
      </c>
      <c r="CT285" s="268">
        <f t="shared" si="581"/>
        <v>4.0248075922741249</v>
      </c>
      <c r="CU285" s="269">
        <f t="shared" si="581"/>
        <v>4.6276748634692204</v>
      </c>
      <c r="CV285" s="269">
        <f t="shared" si="581"/>
        <v>5.3746676913233884</v>
      </c>
      <c r="CW285" s="269">
        <f t="shared" si="581"/>
        <v>2.0697919787419727</v>
      </c>
      <c r="CX285" s="269">
        <f t="shared" si="581"/>
        <v>5.1805506720403978</v>
      </c>
      <c r="CY285" s="269">
        <f t="shared" si="581"/>
        <v>1.0738377419701144</v>
      </c>
      <c r="CZ285" s="268">
        <f t="shared" si="581"/>
        <v>10.099326476716424</v>
      </c>
      <c r="DA285" s="269">
        <f t="shared" si="581"/>
        <v>4.3085793695297072</v>
      </c>
      <c r="DB285" s="269">
        <f t="shared" si="581"/>
        <v>0.93533667855975211</v>
      </c>
      <c r="DC285" s="269">
        <f t="shared" si="581"/>
        <v>5.8737694700608261</v>
      </c>
      <c r="DD285" s="269">
        <f t="shared" si="581"/>
        <v>15.447337905785464</v>
      </c>
      <c r="DE285" s="269">
        <f t="shared" si="581"/>
        <v>5.600558960079498</v>
      </c>
      <c r="DF285" s="269">
        <f t="shared" si="581"/>
        <v>11.444230277977754</v>
      </c>
      <c r="DG285" s="268">
        <f t="shared" si="581"/>
        <v>7.4474851095406036</v>
      </c>
      <c r="DH285" s="271">
        <f t="shared" si="581"/>
        <v>19.504329130106342</v>
      </c>
      <c r="DI285" s="296">
        <f t="shared" si="581"/>
        <v>13.813723947382679</v>
      </c>
      <c r="DJ285" s="295">
        <f t="shared" si="581"/>
        <v>6.5895119894355219</v>
      </c>
      <c r="DK285" s="295">
        <f t="shared" si="581"/>
        <v>44.741206976474679</v>
      </c>
      <c r="DL285" s="271">
        <f t="shared" si="581"/>
        <v>29.591101326482498</v>
      </c>
      <c r="DM285" s="295">
        <f t="shared" si="581"/>
        <v>18.612062932773807</v>
      </c>
      <c r="DN285" s="272">
        <f t="shared" si="581"/>
        <v>65.788591831939641</v>
      </c>
      <c r="DO285" s="268">
        <f t="shared" si="581"/>
        <v>8.00206036052667</v>
      </c>
    </row>
    <row r="286" spans="1:136" s="40" customFormat="1" ht="16.5" customHeight="1" x14ac:dyDescent="0.15">
      <c r="A286" s="94" t="s">
        <v>785</v>
      </c>
    </row>
    <row r="287" spans="1:136" s="40" customFormat="1" ht="16.5" customHeight="1" x14ac:dyDescent="0.15">
      <c r="A287" s="43"/>
    </row>
    <row r="288" spans="1:136" ht="16.5" customHeight="1" x14ac:dyDescent="0.2">
      <c r="A288" s="26" t="s">
        <v>180</v>
      </c>
    </row>
    <row r="289" spans="1:119" ht="16.5" customHeight="1" x14ac:dyDescent="0.2">
      <c r="A289" s="31" t="s">
        <v>303</v>
      </c>
      <c r="C289" s="128"/>
      <c r="D289" s="128"/>
    </row>
    <row r="290" spans="1:119" s="5" customFormat="1" ht="15.75" customHeight="1" x14ac:dyDescent="0.2">
      <c r="A290" s="168" t="s">
        <v>726</v>
      </c>
    </row>
    <row r="291" spans="1:119" s="442" customFormat="1" ht="32.25" customHeight="1" x14ac:dyDescent="0.15">
      <c r="A291" s="437"/>
      <c r="B291" s="438" t="s">
        <v>489</v>
      </c>
      <c r="C291" s="439" t="s">
        <v>490</v>
      </c>
      <c r="D291" s="439" t="s">
        <v>491</v>
      </c>
      <c r="E291" s="439" t="s">
        <v>492</v>
      </c>
      <c r="F291" s="439" t="s">
        <v>493</v>
      </c>
      <c r="G291" s="439" t="s">
        <v>494</v>
      </c>
      <c r="H291" s="439" t="s">
        <v>495</v>
      </c>
      <c r="I291" s="439" t="s">
        <v>496</v>
      </c>
      <c r="J291" s="439" t="s">
        <v>497</v>
      </c>
      <c r="K291" s="439" t="s">
        <v>498</v>
      </c>
      <c r="L291" s="439" t="s">
        <v>499</v>
      </c>
      <c r="M291" s="439" t="s">
        <v>500</v>
      </c>
      <c r="N291" s="439" t="s">
        <v>501</v>
      </c>
      <c r="O291" s="438" t="s">
        <v>502</v>
      </c>
      <c r="P291" s="439" t="s">
        <v>503</v>
      </c>
      <c r="Q291" s="439" t="s">
        <v>504</v>
      </c>
      <c r="R291" s="439" t="s">
        <v>505</v>
      </c>
      <c r="S291" s="439" t="s">
        <v>506</v>
      </c>
      <c r="T291" s="439" t="s">
        <v>507</v>
      </c>
      <c r="U291" s="439" t="s">
        <v>508</v>
      </c>
      <c r="V291" s="439" t="s">
        <v>509</v>
      </c>
      <c r="W291" s="439" t="s">
        <v>510</v>
      </c>
      <c r="X291" s="438" t="s">
        <v>511</v>
      </c>
      <c r="Y291" s="439" t="s">
        <v>512</v>
      </c>
      <c r="Z291" s="439" t="s">
        <v>513</v>
      </c>
      <c r="AA291" s="439" t="s">
        <v>514</v>
      </c>
      <c r="AB291" s="439" t="s">
        <v>515</v>
      </c>
      <c r="AC291" s="438" t="s">
        <v>516</v>
      </c>
      <c r="AD291" s="439" t="s">
        <v>517</v>
      </c>
      <c r="AE291" s="439" t="s">
        <v>518</v>
      </c>
      <c r="AF291" s="439" t="s">
        <v>519</v>
      </c>
      <c r="AG291" s="439" t="s">
        <v>520</v>
      </c>
      <c r="AH291" s="439" t="s">
        <v>521</v>
      </c>
      <c r="AI291" s="439" t="s">
        <v>522</v>
      </c>
      <c r="AJ291" s="438" t="s">
        <v>523</v>
      </c>
      <c r="AK291" s="439" t="s">
        <v>524</v>
      </c>
      <c r="AL291" s="439" t="s">
        <v>525</v>
      </c>
      <c r="AM291" s="438" t="s">
        <v>526</v>
      </c>
      <c r="AN291" s="439" t="s">
        <v>527</v>
      </c>
      <c r="AO291" s="439" t="s">
        <v>528</v>
      </c>
      <c r="AP291" s="439" t="s">
        <v>529</v>
      </c>
      <c r="AQ291" s="439" t="s">
        <v>530</v>
      </c>
      <c r="AR291" s="439" t="s">
        <v>531</v>
      </c>
      <c r="AS291" s="439" t="s">
        <v>532</v>
      </c>
      <c r="AT291" s="439" t="s">
        <v>533</v>
      </c>
      <c r="AU291" s="439" t="s">
        <v>534</v>
      </c>
      <c r="AV291" s="439" t="s">
        <v>535</v>
      </c>
      <c r="AW291" s="439" t="s">
        <v>536</v>
      </c>
      <c r="AX291" s="438" t="s">
        <v>537</v>
      </c>
      <c r="AY291" s="439" t="s">
        <v>538</v>
      </c>
      <c r="AZ291" s="439" t="s">
        <v>539</v>
      </c>
      <c r="BA291" s="439" t="s">
        <v>540</v>
      </c>
      <c r="BB291" s="439" t="s">
        <v>541</v>
      </c>
      <c r="BC291" s="439" t="s">
        <v>542</v>
      </c>
      <c r="BD291" s="440" t="s">
        <v>543</v>
      </c>
      <c r="BE291" s="439" t="s">
        <v>544</v>
      </c>
      <c r="BF291" s="439" t="s">
        <v>545</v>
      </c>
      <c r="BG291" s="439" t="s">
        <v>546</v>
      </c>
      <c r="BH291" s="439" t="s">
        <v>547</v>
      </c>
      <c r="BI291" s="439" t="s">
        <v>548</v>
      </c>
      <c r="BJ291" s="439" t="s">
        <v>549</v>
      </c>
      <c r="BK291" s="439" t="s">
        <v>550</v>
      </c>
      <c r="BL291" s="439" t="s">
        <v>551</v>
      </c>
      <c r="BM291" s="438" t="s">
        <v>552</v>
      </c>
      <c r="BN291" s="439" t="s">
        <v>553</v>
      </c>
      <c r="BO291" s="439" t="s">
        <v>554</v>
      </c>
      <c r="BP291" s="439" t="s">
        <v>555</v>
      </c>
      <c r="BQ291" s="439" t="s">
        <v>556</v>
      </c>
      <c r="BR291" s="439" t="s">
        <v>557</v>
      </c>
      <c r="BS291" s="438" t="s">
        <v>558</v>
      </c>
      <c r="BT291" s="439" t="s">
        <v>559</v>
      </c>
      <c r="BU291" s="439" t="s">
        <v>560</v>
      </c>
      <c r="BV291" s="439" t="s">
        <v>561</v>
      </c>
      <c r="BW291" s="439" t="s">
        <v>562</v>
      </c>
      <c r="BX291" s="439" t="s">
        <v>563</v>
      </c>
      <c r="BY291" s="439" t="s">
        <v>564</v>
      </c>
      <c r="BZ291" s="439" t="s">
        <v>565</v>
      </c>
      <c r="CA291" s="439" t="s">
        <v>566</v>
      </c>
      <c r="CB291" s="439" t="s">
        <v>567</v>
      </c>
      <c r="CC291" s="439" t="s">
        <v>568</v>
      </c>
      <c r="CD291" s="439" t="s">
        <v>569</v>
      </c>
      <c r="CE291" s="439" t="s">
        <v>570</v>
      </c>
      <c r="CF291" s="438" t="s">
        <v>571</v>
      </c>
      <c r="CG291" s="439" t="s">
        <v>572</v>
      </c>
      <c r="CH291" s="439" t="s">
        <v>573</v>
      </c>
      <c r="CI291" s="439" t="s">
        <v>574</v>
      </c>
      <c r="CJ291" s="439" t="s">
        <v>575</v>
      </c>
      <c r="CK291" s="439" t="s">
        <v>576</v>
      </c>
      <c r="CL291" s="439" t="s">
        <v>577</v>
      </c>
      <c r="CM291" s="439" t="s">
        <v>578</v>
      </c>
      <c r="CN291" s="439" t="s">
        <v>579</v>
      </c>
      <c r="CO291" s="439" t="s">
        <v>580</v>
      </c>
      <c r="CP291" s="439" t="s">
        <v>581</v>
      </c>
      <c r="CQ291" s="439" t="s">
        <v>582</v>
      </c>
      <c r="CR291" s="439" t="s">
        <v>583</v>
      </c>
      <c r="CS291" s="439" t="s">
        <v>584</v>
      </c>
      <c r="CT291" s="438" t="s">
        <v>585</v>
      </c>
      <c r="CU291" s="439" t="s">
        <v>586</v>
      </c>
      <c r="CV291" s="439" t="s">
        <v>587</v>
      </c>
      <c r="CW291" s="439" t="s">
        <v>588</v>
      </c>
      <c r="CX291" s="439" t="s">
        <v>589</v>
      </c>
      <c r="CY291" s="439" t="s">
        <v>590</v>
      </c>
      <c r="CZ291" s="438" t="s">
        <v>591</v>
      </c>
      <c r="DA291" s="439" t="s">
        <v>592</v>
      </c>
      <c r="DB291" s="439" t="s">
        <v>593</v>
      </c>
      <c r="DC291" s="439" t="s">
        <v>594</v>
      </c>
      <c r="DD291" s="439" t="s">
        <v>595</v>
      </c>
      <c r="DE291" s="439" t="s">
        <v>596</v>
      </c>
      <c r="DF291" s="439" t="s">
        <v>597</v>
      </c>
      <c r="DG291" s="438" t="s">
        <v>598</v>
      </c>
      <c r="DH291" s="438" t="s">
        <v>599</v>
      </c>
      <c r="DI291" s="439" t="s">
        <v>600</v>
      </c>
      <c r="DJ291" s="439" t="s">
        <v>601</v>
      </c>
      <c r="DK291" s="439" t="s">
        <v>602</v>
      </c>
      <c r="DL291" s="438" t="s">
        <v>603</v>
      </c>
      <c r="DM291" s="468" t="s">
        <v>604</v>
      </c>
      <c r="DN291" s="441" t="s">
        <v>605</v>
      </c>
      <c r="DO291" s="438" t="s">
        <v>606</v>
      </c>
    </row>
    <row r="292" spans="1:119" s="4" customFormat="1" ht="16.5" customHeight="1" x14ac:dyDescent="0.15">
      <c r="A292" s="47" t="s">
        <v>727</v>
      </c>
      <c r="B292" s="261">
        <f t="shared" ref="B292:B293" si="582">SUM(C292:N292)</f>
        <v>185437</v>
      </c>
      <c r="C292" s="277">
        <v>11285</v>
      </c>
      <c r="D292" s="277">
        <v>12490</v>
      </c>
      <c r="E292" s="277">
        <v>11243</v>
      </c>
      <c r="F292" s="277">
        <v>5277</v>
      </c>
      <c r="G292" s="277">
        <v>15096</v>
      </c>
      <c r="H292" s="277">
        <v>27463</v>
      </c>
      <c r="I292" s="277">
        <v>23376</v>
      </c>
      <c r="J292" s="277">
        <v>8111</v>
      </c>
      <c r="K292" s="277">
        <v>13233</v>
      </c>
      <c r="L292" s="277">
        <v>34937</v>
      </c>
      <c r="M292" s="277">
        <v>9642</v>
      </c>
      <c r="N292" s="277">
        <v>13284</v>
      </c>
      <c r="O292" s="261">
        <f t="shared" ref="O292:O293" si="583">SUM(P292:W292)</f>
        <v>71269</v>
      </c>
      <c r="P292" s="277">
        <v>12156</v>
      </c>
      <c r="Q292" s="277">
        <v>10600</v>
      </c>
      <c r="R292" s="277">
        <v>5624</v>
      </c>
      <c r="S292" s="277">
        <v>7933</v>
      </c>
      <c r="T292" s="277">
        <v>5351</v>
      </c>
      <c r="U292" s="277">
        <v>16900</v>
      </c>
      <c r="V292" s="277">
        <v>9423</v>
      </c>
      <c r="W292" s="277">
        <v>3282</v>
      </c>
      <c r="X292" s="261">
        <f>SUM(Y292:AB292)</f>
        <v>80218</v>
      </c>
      <c r="Y292" s="277">
        <v>17403</v>
      </c>
      <c r="Z292" s="277">
        <v>22534</v>
      </c>
      <c r="AA292" s="277">
        <v>22630</v>
      </c>
      <c r="AB292" s="277">
        <v>17651</v>
      </c>
      <c r="AC292" s="261">
        <f t="shared" ref="AC292:AC293" si="584">SUM(AD292:AI292)</f>
        <v>56640</v>
      </c>
      <c r="AD292" s="277">
        <v>7284</v>
      </c>
      <c r="AE292" s="277">
        <v>8133</v>
      </c>
      <c r="AF292" s="277">
        <v>4937</v>
      </c>
      <c r="AG292" s="277">
        <v>13629</v>
      </c>
      <c r="AH292" s="277">
        <v>10593</v>
      </c>
      <c r="AI292" s="277">
        <v>12064</v>
      </c>
      <c r="AJ292" s="261">
        <v>11716</v>
      </c>
      <c r="AK292" s="278" t="s">
        <v>607</v>
      </c>
      <c r="AL292" s="278" t="s">
        <v>607</v>
      </c>
      <c r="AM292" s="261">
        <f t="shared" ref="AM292:AM293" si="585">SUM(AN292:AW292)</f>
        <v>113699</v>
      </c>
      <c r="AN292" s="277">
        <v>8730</v>
      </c>
      <c r="AO292" s="277">
        <v>7731</v>
      </c>
      <c r="AP292" s="277">
        <v>9131</v>
      </c>
      <c r="AQ292" s="277">
        <v>3896</v>
      </c>
      <c r="AR292" s="277">
        <v>15122</v>
      </c>
      <c r="AS292" s="277">
        <v>4320</v>
      </c>
      <c r="AT292" s="277">
        <v>21431</v>
      </c>
      <c r="AU292" s="277">
        <v>21176</v>
      </c>
      <c r="AV292" s="277">
        <v>13956</v>
      </c>
      <c r="AW292" s="277">
        <v>8206</v>
      </c>
      <c r="AX292" s="261">
        <f>SUM(AY292:BC292)</f>
        <v>135890</v>
      </c>
      <c r="AY292" s="277">
        <v>14538</v>
      </c>
      <c r="AZ292" s="277">
        <v>55912</v>
      </c>
      <c r="BA292" s="277">
        <v>10799</v>
      </c>
      <c r="BB292" s="277">
        <v>43154</v>
      </c>
      <c r="BC292" s="277">
        <v>11487</v>
      </c>
      <c r="BD292" s="261">
        <f t="shared" ref="BD292:BD293" si="586">SUM(BE292:BL292)</f>
        <v>152954</v>
      </c>
      <c r="BE292" s="277">
        <v>29925</v>
      </c>
      <c r="BF292" s="277">
        <v>16879</v>
      </c>
      <c r="BG292" s="277">
        <v>13929</v>
      </c>
      <c r="BH292" s="277">
        <v>14185</v>
      </c>
      <c r="BI292" s="277">
        <v>19879</v>
      </c>
      <c r="BJ292" s="277">
        <v>24600</v>
      </c>
      <c r="BK292" s="277">
        <v>20202</v>
      </c>
      <c r="BL292" s="277">
        <v>13355</v>
      </c>
      <c r="BM292" s="261">
        <f t="shared" ref="BM292:BM293" si="587">SUM(BN292:BR292)</f>
        <v>79958</v>
      </c>
      <c r="BN292" s="277">
        <v>17278</v>
      </c>
      <c r="BO292" s="277">
        <v>9858</v>
      </c>
      <c r="BP292" s="277">
        <v>11541</v>
      </c>
      <c r="BQ292" s="277">
        <v>9836</v>
      </c>
      <c r="BR292" s="277">
        <v>31445</v>
      </c>
      <c r="BS292" s="261">
        <f t="shared" ref="BS292:BS293" si="588">SUM(BT292:CE292)</f>
        <v>155478</v>
      </c>
      <c r="BT292" s="277">
        <v>9588</v>
      </c>
      <c r="BU292" s="277">
        <v>15822</v>
      </c>
      <c r="BV292" s="277">
        <v>7113</v>
      </c>
      <c r="BW292" s="277">
        <v>5392</v>
      </c>
      <c r="BX292" s="277">
        <v>14449</v>
      </c>
      <c r="BY292" s="277">
        <v>36847</v>
      </c>
      <c r="BZ292" s="277">
        <v>11912</v>
      </c>
      <c r="CA292" s="277">
        <v>8986</v>
      </c>
      <c r="CB292" s="277">
        <v>17436</v>
      </c>
      <c r="CC292" s="277">
        <v>9193</v>
      </c>
      <c r="CD292" s="277">
        <v>10032</v>
      </c>
      <c r="CE292" s="277">
        <v>8708</v>
      </c>
      <c r="CF292" s="261">
        <f t="shared" ref="CF292:CF293" si="589">SUM(CG292:CS292)</f>
        <v>166564</v>
      </c>
      <c r="CG292" s="277">
        <v>5098</v>
      </c>
      <c r="CH292" s="277">
        <v>8758</v>
      </c>
      <c r="CI292" s="277">
        <v>11144</v>
      </c>
      <c r="CJ292" s="277">
        <v>16886</v>
      </c>
      <c r="CK292" s="277">
        <v>29473</v>
      </c>
      <c r="CL292" s="277">
        <v>6894</v>
      </c>
      <c r="CM292" s="277">
        <v>35427</v>
      </c>
      <c r="CN292" s="277">
        <v>6935</v>
      </c>
      <c r="CO292" s="277">
        <v>2749</v>
      </c>
      <c r="CP292" s="277">
        <v>10333</v>
      </c>
      <c r="CQ292" s="277">
        <v>13723</v>
      </c>
      <c r="CR292" s="277">
        <v>11872</v>
      </c>
      <c r="CS292" s="277">
        <v>7272</v>
      </c>
      <c r="CT292" s="261">
        <f t="shared" ref="CT292:CT293" si="590">SUM(CU292:CY292)</f>
        <v>78249</v>
      </c>
      <c r="CU292" s="277">
        <v>27329</v>
      </c>
      <c r="CV292" s="277">
        <v>15632</v>
      </c>
      <c r="CW292" s="277">
        <v>6949</v>
      </c>
      <c r="CX292" s="277">
        <v>12789</v>
      </c>
      <c r="CY292" s="277">
        <v>15550</v>
      </c>
      <c r="CZ292" s="261">
        <f t="shared" ref="CZ292:CZ293" si="591">SUM(DA292:DF292)</f>
        <v>125307</v>
      </c>
      <c r="DA292" s="277">
        <v>4689</v>
      </c>
      <c r="DB292" s="277">
        <v>3251</v>
      </c>
      <c r="DC292" s="277">
        <v>34393</v>
      </c>
      <c r="DD292" s="277">
        <v>45529</v>
      </c>
      <c r="DE292" s="277">
        <v>26149</v>
      </c>
      <c r="DF292" s="277">
        <v>11296</v>
      </c>
      <c r="DG292" s="261">
        <f>AM292+BS292+B292+O292+X292+AC292+AJ292+BD292+CF292+AX292+BM292+CT292+CZ292</f>
        <v>1413379</v>
      </c>
      <c r="DH292" s="297">
        <f t="shared" ref="DH292:DH293" si="592">SUM(DI292:DK292)</f>
        <v>20104</v>
      </c>
      <c r="DI292" s="298">
        <v>7295</v>
      </c>
      <c r="DJ292" s="278">
        <v>11583</v>
      </c>
      <c r="DK292" s="278">
        <v>1226</v>
      </c>
      <c r="DL292" s="297" t="s">
        <v>607</v>
      </c>
      <c r="DM292" s="298">
        <v>20629</v>
      </c>
      <c r="DN292" s="371" t="s">
        <v>607</v>
      </c>
      <c r="DO292" s="297">
        <f>DG292+DH292+DM292</f>
        <v>1454112</v>
      </c>
    </row>
    <row r="293" spans="1:119" s="4" customFormat="1" ht="16.5" customHeight="1" x14ac:dyDescent="0.15">
      <c r="A293" s="66" t="s">
        <v>304</v>
      </c>
      <c r="B293" s="240">
        <f t="shared" si="582"/>
        <v>103428</v>
      </c>
      <c r="C293" s="288">
        <v>5651</v>
      </c>
      <c r="D293" s="288">
        <v>6019</v>
      </c>
      <c r="E293" s="288">
        <v>5619</v>
      </c>
      <c r="F293" s="288">
        <v>3152</v>
      </c>
      <c r="G293" s="288">
        <v>9332</v>
      </c>
      <c r="H293" s="288">
        <v>17609</v>
      </c>
      <c r="I293" s="288">
        <v>13000</v>
      </c>
      <c r="J293" s="288">
        <v>3878</v>
      </c>
      <c r="K293" s="288">
        <v>6347</v>
      </c>
      <c r="L293" s="288">
        <v>18658</v>
      </c>
      <c r="M293" s="288">
        <v>5547</v>
      </c>
      <c r="N293" s="288">
        <v>8616</v>
      </c>
      <c r="O293" s="240">
        <f t="shared" si="583"/>
        <v>37690</v>
      </c>
      <c r="P293" s="288">
        <v>5587</v>
      </c>
      <c r="Q293" s="288">
        <v>6414</v>
      </c>
      <c r="R293" s="288">
        <v>2747</v>
      </c>
      <c r="S293" s="288">
        <v>3740</v>
      </c>
      <c r="T293" s="288">
        <v>3293</v>
      </c>
      <c r="U293" s="288">
        <v>9664</v>
      </c>
      <c r="V293" s="288">
        <v>4099</v>
      </c>
      <c r="W293" s="288">
        <v>2146</v>
      </c>
      <c r="X293" s="240">
        <f>SUM(Y293:AB293)</f>
        <v>35408</v>
      </c>
      <c r="Y293" s="288">
        <v>7110</v>
      </c>
      <c r="Z293" s="288">
        <v>9353</v>
      </c>
      <c r="AA293" s="288">
        <v>10469</v>
      </c>
      <c r="AB293" s="288">
        <v>8476</v>
      </c>
      <c r="AC293" s="240">
        <f t="shared" si="584"/>
        <v>26775</v>
      </c>
      <c r="AD293" s="288">
        <v>2990</v>
      </c>
      <c r="AE293" s="288">
        <v>4088</v>
      </c>
      <c r="AF293" s="288">
        <v>2104</v>
      </c>
      <c r="AG293" s="288">
        <v>6838</v>
      </c>
      <c r="AH293" s="288">
        <v>5416</v>
      </c>
      <c r="AI293" s="288">
        <v>5339</v>
      </c>
      <c r="AJ293" s="240">
        <v>8956</v>
      </c>
      <c r="AK293" s="394" t="s">
        <v>607</v>
      </c>
      <c r="AL293" s="394" t="s">
        <v>607</v>
      </c>
      <c r="AM293" s="240">
        <f t="shared" si="585"/>
        <v>58263</v>
      </c>
      <c r="AN293" s="288">
        <v>5883</v>
      </c>
      <c r="AO293" s="288">
        <v>3985</v>
      </c>
      <c r="AP293" s="288">
        <v>3424</v>
      </c>
      <c r="AQ293" s="288">
        <v>2049</v>
      </c>
      <c r="AR293" s="288">
        <v>7499</v>
      </c>
      <c r="AS293" s="288">
        <v>2163</v>
      </c>
      <c r="AT293" s="288">
        <v>11993</v>
      </c>
      <c r="AU293" s="288">
        <v>11062</v>
      </c>
      <c r="AV293" s="288">
        <v>6741</v>
      </c>
      <c r="AW293" s="288">
        <v>3464</v>
      </c>
      <c r="AX293" s="240">
        <f>SUM(AY293:BC293)</f>
        <v>78859</v>
      </c>
      <c r="AY293" s="288">
        <v>7670</v>
      </c>
      <c r="AZ293" s="288">
        <v>30491</v>
      </c>
      <c r="BA293" s="288">
        <v>5039</v>
      </c>
      <c r="BB293" s="288">
        <v>29385</v>
      </c>
      <c r="BC293" s="288">
        <v>6274</v>
      </c>
      <c r="BD293" s="240">
        <f t="shared" si="586"/>
        <v>84254</v>
      </c>
      <c r="BE293" s="288">
        <v>15991</v>
      </c>
      <c r="BF293" s="288">
        <v>10399</v>
      </c>
      <c r="BG293" s="288">
        <v>6797</v>
      </c>
      <c r="BH293" s="288">
        <v>6690</v>
      </c>
      <c r="BI293" s="288">
        <v>8733</v>
      </c>
      <c r="BJ293" s="288">
        <v>16410</v>
      </c>
      <c r="BK293" s="288">
        <v>12013</v>
      </c>
      <c r="BL293" s="288">
        <v>7221</v>
      </c>
      <c r="BM293" s="240">
        <f t="shared" si="587"/>
        <v>45378</v>
      </c>
      <c r="BN293" s="288">
        <v>9848</v>
      </c>
      <c r="BO293" s="288">
        <v>5871</v>
      </c>
      <c r="BP293" s="288">
        <v>5226</v>
      </c>
      <c r="BQ293" s="288">
        <v>4964</v>
      </c>
      <c r="BR293" s="288">
        <v>19469</v>
      </c>
      <c r="BS293" s="240">
        <f t="shared" si="588"/>
        <v>84021</v>
      </c>
      <c r="BT293" s="288">
        <v>4970</v>
      </c>
      <c r="BU293" s="288">
        <v>8395</v>
      </c>
      <c r="BV293" s="288">
        <v>3717</v>
      </c>
      <c r="BW293" s="288">
        <v>3135</v>
      </c>
      <c r="BX293" s="288">
        <v>8567</v>
      </c>
      <c r="BY293" s="288">
        <v>20564</v>
      </c>
      <c r="BZ293" s="288">
        <v>6136</v>
      </c>
      <c r="CA293" s="288">
        <v>4840</v>
      </c>
      <c r="CB293" s="288">
        <v>10130</v>
      </c>
      <c r="CC293" s="288">
        <v>4148</v>
      </c>
      <c r="CD293" s="288">
        <v>5093</v>
      </c>
      <c r="CE293" s="288">
        <v>4326</v>
      </c>
      <c r="CF293" s="240">
        <f t="shared" si="589"/>
        <v>102650</v>
      </c>
      <c r="CG293" s="288">
        <v>2802</v>
      </c>
      <c r="CH293" s="288">
        <v>4841</v>
      </c>
      <c r="CI293" s="288">
        <v>5374</v>
      </c>
      <c r="CJ293" s="288">
        <v>9829</v>
      </c>
      <c r="CK293" s="288">
        <v>19293</v>
      </c>
      <c r="CL293" s="288">
        <v>4183</v>
      </c>
      <c r="CM293" s="288">
        <v>23601</v>
      </c>
      <c r="CN293" s="288">
        <v>4316</v>
      </c>
      <c r="CO293" s="288">
        <v>1429</v>
      </c>
      <c r="CP293" s="288">
        <v>6756</v>
      </c>
      <c r="CQ293" s="288">
        <v>8865</v>
      </c>
      <c r="CR293" s="288">
        <v>6950</v>
      </c>
      <c r="CS293" s="288">
        <v>4411</v>
      </c>
      <c r="CT293" s="240">
        <f t="shared" si="590"/>
        <v>29882</v>
      </c>
      <c r="CU293" s="288">
        <v>11216</v>
      </c>
      <c r="CV293" s="288">
        <v>4855</v>
      </c>
      <c r="CW293" s="288">
        <v>2390</v>
      </c>
      <c r="CX293" s="288">
        <v>5071</v>
      </c>
      <c r="CY293" s="288">
        <v>6350</v>
      </c>
      <c r="CZ293" s="240">
        <f t="shared" si="591"/>
        <v>71508</v>
      </c>
      <c r="DA293" s="288">
        <v>2975</v>
      </c>
      <c r="DB293" s="288">
        <v>1913</v>
      </c>
      <c r="DC293" s="288">
        <v>18333</v>
      </c>
      <c r="DD293" s="288">
        <v>26514</v>
      </c>
      <c r="DE293" s="288">
        <v>15517</v>
      </c>
      <c r="DF293" s="288">
        <v>6256</v>
      </c>
      <c r="DG293" s="240">
        <f>AM293+BS293+B293+O293+X293+AC293+AJ293+BD293+CF293+AX293+BM293+CT293+CZ293</f>
        <v>767072</v>
      </c>
      <c r="DH293" s="240">
        <f t="shared" si="592"/>
        <v>14783</v>
      </c>
      <c r="DI293" s="288">
        <v>5632</v>
      </c>
      <c r="DJ293" s="288">
        <v>8329</v>
      </c>
      <c r="DK293" s="288">
        <v>822</v>
      </c>
      <c r="DL293" s="392" t="s">
        <v>607</v>
      </c>
      <c r="DM293" s="470">
        <v>17793</v>
      </c>
      <c r="DN293" s="469" t="s">
        <v>607</v>
      </c>
      <c r="DO293" s="240">
        <f>DG293+DH293+DM293</f>
        <v>799648</v>
      </c>
    </row>
    <row r="294" spans="1:119" s="4" customFormat="1" ht="16.5" customHeight="1" x14ac:dyDescent="0.15">
      <c r="A294" s="66" t="s">
        <v>305</v>
      </c>
      <c r="B294" s="305">
        <f t="shared" ref="B294:B300" si="593">SUM(C294:N294)</f>
        <v>82009</v>
      </c>
      <c r="C294" s="306">
        <v>5634</v>
      </c>
      <c r="D294" s="306">
        <v>6471</v>
      </c>
      <c r="E294" s="306">
        <v>5624</v>
      </c>
      <c r="F294" s="306">
        <v>2125</v>
      </c>
      <c r="G294" s="306">
        <v>5764</v>
      </c>
      <c r="H294" s="306">
        <v>9854</v>
      </c>
      <c r="I294" s="306">
        <v>10376</v>
      </c>
      <c r="J294" s="306">
        <v>4233</v>
      </c>
      <c r="K294" s="306">
        <v>6886</v>
      </c>
      <c r="L294" s="306">
        <v>16279</v>
      </c>
      <c r="M294" s="306">
        <v>4095</v>
      </c>
      <c r="N294" s="306">
        <v>4668</v>
      </c>
      <c r="O294" s="305">
        <f t="shared" ref="O294:O300" si="594">SUM(P294:W294)</f>
        <v>33579</v>
      </c>
      <c r="P294" s="306">
        <v>6569</v>
      </c>
      <c r="Q294" s="306">
        <v>4186</v>
      </c>
      <c r="R294" s="306">
        <v>2877</v>
      </c>
      <c r="S294" s="306">
        <v>4193</v>
      </c>
      <c r="T294" s="306">
        <v>2058</v>
      </c>
      <c r="U294" s="306">
        <v>7236</v>
      </c>
      <c r="V294" s="306">
        <v>5324</v>
      </c>
      <c r="W294" s="306">
        <v>1136</v>
      </c>
      <c r="X294" s="305">
        <f t="shared" ref="X294:X300" si="595">SUM(Y294:AB294)</f>
        <v>44810</v>
      </c>
      <c r="Y294" s="306">
        <v>10293</v>
      </c>
      <c r="Z294" s="306">
        <v>13181</v>
      </c>
      <c r="AA294" s="306">
        <v>12161</v>
      </c>
      <c r="AB294" s="306">
        <v>9175</v>
      </c>
      <c r="AC294" s="305">
        <f t="shared" ref="AC294:AC300" si="596">SUM(AD294:AI294)</f>
        <v>29865</v>
      </c>
      <c r="AD294" s="306">
        <v>4294</v>
      </c>
      <c r="AE294" s="306">
        <v>4045</v>
      </c>
      <c r="AF294" s="306">
        <v>2833</v>
      </c>
      <c r="AG294" s="306">
        <v>6791</v>
      </c>
      <c r="AH294" s="306">
        <v>5177</v>
      </c>
      <c r="AI294" s="306">
        <v>6725</v>
      </c>
      <c r="AJ294" s="305">
        <v>2760</v>
      </c>
      <c r="AK294" s="345" t="s">
        <v>607</v>
      </c>
      <c r="AL294" s="345" t="s">
        <v>607</v>
      </c>
      <c r="AM294" s="305">
        <f t="shared" ref="AM294:AM300" si="597">SUM(AN294:AW294)</f>
        <v>55436</v>
      </c>
      <c r="AN294" s="306">
        <v>2847</v>
      </c>
      <c r="AO294" s="306">
        <v>3746</v>
      </c>
      <c r="AP294" s="306">
        <v>5707</v>
      </c>
      <c r="AQ294" s="306">
        <v>1847</v>
      </c>
      <c r="AR294" s="306">
        <v>7623</v>
      </c>
      <c r="AS294" s="306">
        <v>2157</v>
      </c>
      <c r="AT294" s="306">
        <v>9438</v>
      </c>
      <c r="AU294" s="306">
        <v>10114</v>
      </c>
      <c r="AV294" s="306">
        <v>7215</v>
      </c>
      <c r="AW294" s="306">
        <v>4742</v>
      </c>
      <c r="AX294" s="305">
        <f t="shared" ref="AX294:AX300" si="598">SUM(AY294:BC294)</f>
        <v>57031</v>
      </c>
      <c r="AY294" s="306">
        <v>6868</v>
      </c>
      <c r="AZ294" s="306">
        <v>25421</v>
      </c>
      <c r="BA294" s="306">
        <v>5760</v>
      </c>
      <c r="BB294" s="306">
        <v>13769</v>
      </c>
      <c r="BC294" s="306">
        <v>5213</v>
      </c>
      <c r="BD294" s="305">
        <f t="shared" ref="BD294:BD300" si="599">SUM(BE294:BL294)</f>
        <v>68700</v>
      </c>
      <c r="BE294" s="306">
        <v>13934</v>
      </c>
      <c r="BF294" s="306">
        <v>6480</v>
      </c>
      <c r="BG294" s="306">
        <v>7132</v>
      </c>
      <c r="BH294" s="306">
        <v>7495</v>
      </c>
      <c r="BI294" s="306">
        <v>11146</v>
      </c>
      <c r="BJ294" s="306">
        <v>8190</v>
      </c>
      <c r="BK294" s="306">
        <v>8189</v>
      </c>
      <c r="BL294" s="306">
        <v>6134</v>
      </c>
      <c r="BM294" s="305">
        <f t="shared" ref="BM294:BM300" si="600">SUM(BN294:BR294)</f>
        <v>34580</v>
      </c>
      <c r="BN294" s="306">
        <v>7430</v>
      </c>
      <c r="BO294" s="306">
        <v>3987</v>
      </c>
      <c r="BP294" s="306">
        <v>6315</v>
      </c>
      <c r="BQ294" s="306">
        <v>4872</v>
      </c>
      <c r="BR294" s="306">
        <v>11976</v>
      </c>
      <c r="BS294" s="305">
        <f t="shared" ref="BS294:BS300" si="601">SUM(BT294:CE294)</f>
        <v>71457</v>
      </c>
      <c r="BT294" s="307">
        <v>4618</v>
      </c>
      <c r="BU294" s="306">
        <v>7427</v>
      </c>
      <c r="BV294" s="306">
        <v>3396</v>
      </c>
      <c r="BW294" s="306">
        <v>2257</v>
      </c>
      <c r="BX294" s="306">
        <v>5882</v>
      </c>
      <c r="BY294" s="306">
        <v>16283</v>
      </c>
      <c r="BZ294" s="306">
        <v>5776</v>
      </c>
      <c r="CA294" s="306">
        <v>4146</v>
      </c>
      <c r="CB294" s="306">
        <v>7306</v>
      </c>
      <c r="CC294" s="306">
        <v>5045</v>
      </c>
      <c r="CD294" s="306">
        <v>4939</v>
      </c>
      <c r="CE294" s="306">
        <v>4382</v>
      </c>
      <c r="CF294" s="305">
        <f t="shared" ref="CF294:CF300" si="602">SUM(CG294:CS294)</f>
        <v>63914</v>
      </c>
      <c r="CG294" s="306">
        <v>2296</v>
      </c>
      <c r="CH294" s="306">
        <v>3917</v>
      </c>
      <c r="CI294" s="306">
        <v>5770</v>
      </c>
      <c r="CJ294" s="306">
        <v>7057</v>
      </c>
      <c r="CK294" s="306">
        <v>10180</v>
      </c>
      <c r="CL294" s="306">
        <v>2711</v>
      </c>
      <c r="CM294" s="306">
        <v>11826</v>
      </c>
      <c r="CN294" s="306">
        <v>2619</v>
      </c>
      <c r="CO294" s="306">
        <v>1320</v>
      </c>
      <c r="CP294" s="306">
        <v>3577</v>
      </c>
      <c r="CQ294" s="306">
        <v>4858</v>
      </c>
      <c r="CR294" s="306">
        <v>4922</v>
      </c>
      <c r="CS294" s="306">
        <v>2861</v>
      </c>
      <c r="CT294" s="305">
        <f t="shared" ref="CT294:CT300" si="603">SUM(CU294:CY294)</f>
        <v>48367</v>
      </c>
      <c r="CU294" s="306">
        <v>16113</v>
      </c>
      <c r="CV294" s="306">
        <v>10777</v>
      </c>
      <c r="CW294" s="306">
        <v>4559</v>
      </c>
      <c r="CX294" s="306">
        <v>7718</v>
      </c>
      <c r="CY294" s="306">
        <v>9200</v>
      </c>
      <c r="CZ294" s="305">
        <f t="shared" ref="CZ294:CZ300" si="604">SUM(DA294:DF294)</f>
        <v>53799</v>
      </c>
      <c r="DA294" s="306">
        <v>1714</v>
      </c>
      <c r="DB294" s="306">
        <v>1338</v>
      </c>
      <c r="DC294" s="306">
        <v>16060</v>
      </c>
      <c r="DD294" s="306">
        <v>19015</v>
      </c>
      <c r="DE294" s="306">
        <v>10632</v>
      </c>
      <c r="DF294" s="306">
        <v>5040</v>
      </c>
      <c r="DG294" s="305">
        <f t="shared" ref="DG294:DG300" si="605">AM294+BS294+B294+O294+X294+AC294+AJ294+BD294+CF294+AX294+BM294+CT294+CZ294</f>
        <v>646307</v>
      </c>
      <c r="DH294" s="305">
        <f t="shared" ref="DH294:DH300" si="606">SUM(DI294:DK294)</f>
        <v>5321</v>
      </c>
      <c r="DI294" s="307">
        <v>1663</v>
      </c>
      <c r="DJ294" s="306">
        <v>3254</v>
      </c>
      <c r="DK294" s="306">
        <v>404</v>
      </c>
      <c r="DL294" s="308" t="s">
        <v>607</v>
      </c>
      <c r="DM294" s="306">
        <v>2836</v>
      </c>
      <c r="DN294" s="309" t="s">
        <v>607</v>
      </c>
      <c r="DO294" s="305">
        <f t="shared" ref="DO294:DO300" si="607">DG294+DH294+DM294</f>
        <v>654464</v>
      </c>
    </row>
    <row r="295" spans="1:119" s="4" customFormat="1" ht="16.5" customHeight="1" x14ac:dyDescent="0.15">
      <c r="A295" s="118" t="s">
        <v>728</v>
      </c>
      <c r="B295" s="305">
        <f t="shared" si="593"/>
        <v>72910</v>
      </c>
      <c r="C295" s="306">
        <v>5658</v>
      </c>
      <c r="D295" s="306">
        <v>3263</v>
      </c>
      <c r="E295" s="306">
        <v>2937</v>
      </c>
      <c r="F295" s="306">
        <v>1676</v>
      </c>
      <c r="G295" s="306">
        <v>5281</v>
      </c>
      <c r="H295" s="306">
        <v>10765</v>
      </c>
      <c r="I295" s="306">
        <v>8111</v>
      </c>
      <c r="J295" s="306">
        <v>2760</v>
      </c>
      <c r="K295" s="306">
        <v>5265</v>
      </c>
      <c r="L295" s="306">
        <v>17209</v>
      </c>
      <c r="M295" s="306">
        <v>3820</v>
      </c>
      <c r="N295" s="306">
        <v>6165</v>
      </c>
      <c r="O295" s="305">
        <f t="shared" si="594"/>
        <v>29895</v>
      </c>
      <c r="P295" s="306">
        <v>5032</v>
      </c>
      <c r="Q295" s="306">
        <v>6521</v>
      </c>
      <c r="R295" s="306">
        <v>2945</v>
      </c>
      <c r="S295" s="306">
        <v>2558</v>
      </c>
      <c r="T295" s="306">
        <v>2100</v>
      </c>
      <c r="U295" s="306">
        <v>6385</v>
      </c>
      <c r="V295" s="306">
        <v>3078</v>
      </c>
      <c r="W295" s="306">
        <v>1276</v>
      </c>
      <c r="X295" s="305">
        <f t="shared" si="595"/>
        <v>32275</v>
      </c>
      <c r="Y295" s="306">
        <v>5414</v>
      </c>
      <c r="Z295" s="306">
        <v>11059</v>
      </c>
      <c r="AA295" s="306">
        <v>9518</v>
      </c>
      <c r="AB295" s="306">
        <v>6284</v>
      </c>
      <c r="AC295" s="305">
        <f t="shared" si="596"/>
        <v>22287</v>
      </c>
      <c r="AD295" s="306">
        <v>3912</v>
      </c>
      <c r="AE295" s="306">
        <v>3636</v>
      </c>
      <c r="AF295" s="306">
        <v>2195</v>
      </c>
      <c r="AG295" s="306">
        <v>4271</v>
      </c>
      <c r="AH295" s="306">
        <v>3382</v>
      </c>
      <c r="AI295" s="306">
        <v>4891</v>
      </c>
      <c r="AJ295" s="305">
        <v>4253</v>
      </c>
      <c r="AK295" s="345" t="s">
        <v>607</v>
      </c>
      <c r="AL295" s="345" t="s">
        <v>607</v>
      </c>
      <c r="AM295" s="305">
        <f t="shared" si="597"/>
        <v>46822</v>
      </c>
      <c r="AN295" s="306">
        <v>2815</v>
      </c>
      <c r="AO295" s="306">
        <v>2778</v>
      </c>
      <c r="AP295" s="306">
        <v>4377</v>
      </c>
      <c r="AQ295" s="306">
        <v>2024</v>
      </c>
      <c r="AR295" s="306">
        <v>6810</v>
      </c>
      <c r="AS295" s="306">
        <v>1450</v>
      </c>
      <c r="AT295" s="306">
        <v>6903</v>
      </c>
      <c r="AU295" s="306">
        <v>8784</v>
      </c>
      <c r="AV295" s="306">
        <v>7566</v>
      </c>
      <c r="AW295" s="306">
        <v>3315</v>
      </c>
      <c r="AX295" s="305">
        <f t="shared" si="598"/>
        <v>53104</v>
      </c>
      <c r="AY295" s="306">
        <v>4603</v>
      </c>
      <c r="AZ295" s="306">
        <v>24041</v>
      </c>
      <c r="BA295" s="306">
        <v>8068</v>
      </c>
      <c r="BB295" s="306">
        <v>11589</v>
      </c>
      <c r="BC295" s="306">
        <v>4803</v>
      </c>
      <c r="BD295" s="305">
        <f t="shared" si="599"/>
        <v>80478</v>
      </c>
      <c r="BE295" s="306">
        <v>14670</v>
      </c>
      <c r="BF295" s="306">
        <v>9062</v>
      </c>
      <c r="BG295" s="306">
        <v>9331</v>
      </c>
      <c r="BH295" s="306">
        <v>9225</v>
      </c>
      <c r="BI295" s="306">
        <v>9576</v>
      </c>
      <c r="BJ295" s="306">
        <v>12644</v>
      </c>
      <c r="BK295" s="306">
        <v>7837</v>
      </c>
      <c r="BL295" s="306">
        <v>8133</v>
      </c>
      <c r="BM295" s="305">
        <f t="shared" si="600"/>
        <v>26718</v>
      </c>
      <c r="BN295" s="306">
        <v>5392</v>
      </c>
      <c r="BO295" s="306">
        <v>5015</v>
      </c>
      <c r="BP295" s="306">
        <v>4434</v>
      </c>
      <c r="BQ295" s="306">
        <v>2749</v>
      </c>
      <c r="BR295" s="306">
        <v>9128</v>
      </c>
      <c r="BS295" s="305">
        <f t="shared" si="601"/>
        <v>53801</v>
      </c>
      <c r="BT295" s="307">
        <v>3608</v>
      </c>
      <c r="BU295" s="306">
        <v>6705</v>
      </c>
      <c r="BV295" s="241">
        <v>1606</v>
      </c>
      <c r="BW295" s="306">
        <v>1304</v>
      </c>
      <c r="BX295" s="306">
        <v>3272</v>
      </c>
      <c r="BY295" s="306">
        <v>14212</v>
      </c>
      <c r="BZ295" s="306">
        <v>3315</v>
      </c>
      <c r="CA295" s="306">
        <v>2933</v>
      </c>
      <c r="CB295" s="306">
        <v>5715</v>
      </c>
      <c r="CC295" s="306">
        <v>3976</v>
      </c>
      <c r="CD295" s="306">
        <v>3595</v>
      </c>
      <c r="CE295" s="306">
        <v>3560</v>
      </c>
      <c r="CF295" s="305">
        <f t="shared" si="602"/>
        <v>54973</v>
      </c>
      <c r="CG295" s="306">
        <v>1391</v>
      </c>
      <c r="CH295" s="306">
        <v>6338</v>
      </c>
      <c r="CI295" s="306">
        <v>3037</v>
      </c>
      <c r="CJ295" s="306">
        <v>5245</v>
      </c>
      <c r="CK295" s="306">
        <v>10950</v>
      </c>
      <c r="CL295" s="306">
        <v>2275</v>
      </c>
      <c r="CM295" s="306">
        <v>10336</v>
      </c>
      <c r="CN295" s="306">
        <v>1365</v>
      </c>
      <c r="CO295" s="306">
        <v>1274</v>
      </c>
      <c r="CP295" s="306">
        <v>2602</v>
      </c>
      <c r="CQ295" s="306">
        <v>3993</v>
      </c>
      <c r="CR295" s="306">
        <v>3600</v>
      </c>
      <c r="CS295" s="306">
        <v>2567</v>
      </c>
      <c r="CT295" s="305">
        <f t="shared" si="603"/>
        <v>33572</v>
      </c>
      <c r="CU295" s="306">
        <v>13438</v>
      </c>
      <c r="CV295" s="306">
        <v>6436</v>
      </c>
      <c r="CW295" s="306">
        <v>2739</v>
      </c>
      <c r="CX295" s="306">
        <v>4616</v>
      </c>
      <c r="CY295" s="306">
        <v>6343</v>
      </c>
      <c r="CZ295" s="305">
        <f t="shared" si="604"/>
        <v>41953</v>
      </c>
      <c r="DA295" s="306">
        <v>1518</v>
      </c>
      <c r="DB295" s="306">
        <v>1210</v>
      </c>
      <c r="DC295" s="306">
        <v>11741</v>
      </c>
      <c r="DD295" s="306">
        <v>14900</v>
      </c>
      <c r="DE295" s="306">
        <v>8710</v>
      </c>
      <c r="DF295" s="306">
        <v>3874</v>
      </c>
      <c r="DG295" s="305">
        <f t="shared" si="605"/>
        <v>553041</v>
      </c>
      <c r="DH295" s="305">
        <f t="shared" si="606"/>
        <v>8444</v>
      </c>
      <c r="DI295" s="307">
        <v>4051</v>
      </c>
      <c r="DJ295" s="306">
        <v>3712</v>
      </c>
      <c r="DK295" s="306">
        <v>681</v>
      </c>
      <c r="DL295" s="308" t="s">
        <v>607</v>
      </c>
      <c r="DM295" s="306">
        <v>9490</v>
      </c>
      <c r="DN295" s="309" t="s">
        <v>607</v>
      </c>
      <c r="DO295" s="305">
        <f t="shared" si="607"/>
        <v>570975</v>
      </c>
    </row>
    <row r="296" spans="1:119" s="4" customFormat="1" ht="16.5" customHeight="1" x14ac:dyDescent="0.15">
      <c r="A296" s="66" t="s">
        <v>306</v>
      </c>
      <c r="B296" s="305">
        <f t="shared" si="593"/>
        <v>52359</v>
      </c>
      <c r="C296" s="306">
        <v>4141</v>
      </c>
      <c r="D296" s="306">
        <v>2278</v>
      </c>
      <c r="E296" s="306">
        <v>2238</v>
      </c>
      <c r="F296" s="306">
        <v>993</v>
      </c>
      <c r="G296" s="306">
        <v>4129</v>
      </c>
      <c r="H296" s="306">
        <v>8564</v>
      </c>
      <c r="I296" s="306">
        <v>5199</v>
      </c>
      <c r="J296" s="306">
        <v>2089</v>
      </c>
      <c r="K296" s="306">
        <v>3398</v>
      </c>
      <c r="L296" s="306">
        <v>11993</v>
      </c>
      <c r="M296" s="306">
        <v>2737</v>
      </c>
      <c r="N296" s="306">
        <v>4600</v>
      </c>
      <c r="O296" s="305">
        <f t="shared" si="594"/>
        <v>21125</v>
      </c>
      <c r="P296" s="306">
        <v>3391</v>
      </c>
      <c r="Q296" s="306">
        <v>5103</v>
      </c>
      <c r="R296" s="306">
        <v>2082</v>
      </c>
      <c r="S296" s="306">
        <v>1836</v>
      </c>
      <c r="T296" s="306">
        <v>1644</v>
      </c>
      <c r="U296" s="306">
        <v>3998</v>
      </c>
      <c r="V296" s="306">
        <v>2013</v>
      </c>
      <c r="W296" s="306">
        <v>1058</v>
      </c>
      <c r="X296" s="305">
        <f t="shared" si="595"/>
        <v>23138</v>
      </c>
      <c r="Y296" s="306">
        <v>3595</v>
      </c>
      <c r="Z296" s="306">
        <v>8618</v>
      </c>
      <c r="AA296" s="306">
        <v>6606</v>
      </c>
      <c r="AB296" s="306">
        <v>4319</v>
      </c>
      <c r="AC296" s="305">
        <f t="shared" si="596"/>
        <v>15344</v>
      </c>
      <c r="AD296" s="306">
        <v>2757</v>
      </c>
      <c r="AE296" s="306">
        <v>2385</v>
      </c>
      <c r="AF296" s="306">
        <v>1472</v>
      </c>
      <c r="AG296" s="306">
        <v>3127</v>
      </c>
      <c r="AH296" s="306">
        <v>2397</v>
      </c>
      <c r="AI296" s="306">
        <v>3206</v>
      </c>
      <c r="AJ296" s="305">
        <v>3811</v>
      </c>
      <c r="AK296" s="345" t="s">
        <v>607</v>
      </c>
      <c r="AL296" s="345" t="s">
        <v>607</v>
      </c>
      <c r="AM296" s="305">
        <f t="shared" si="597"/>
        <v>33435</v>
      </c>
      <c r="AN296" s="306">
        <v>2116</v>
      </c>
      <c r="AO296" s="306">
        <v>1910</v>
      </c>
      <c r="AP296" s="306">
        <v>2859</v>
      </c>
      <c r="AQ296" s="306">
        <v>1239</v>
      </c>
      <c r="AR296" s="306">
        <v>5566</v>
      </c>
      <c r="AS296" s="306">
        <v>1070</v>
      </c>
      <c r="AT296" s="306">
        <v>5120</v>
      </c>
      <c r="AU296" s="306">
        <v>6024</v>
      </c>
      <c r="AV296" s="306">
        <v>5199</v>
      </c>
      <c r="AW296" s="306">
        <v>2332</v>
      </c>
      <c r="AX296" s="305">
        <f t="shared" si="598"/>
        <v>38280</v>
      </c>
      <c r="AY296" s="306">
        <v>3386</v>
      </c>
      <c r="AZ296" s="306">
        <v>17622</v>
      </c>
      <c r="BA296" s="306">
        <v>5882</v>
      </c>
      <c r="BB296" s="306">
        <v>8046</v>
      </c>
      <c r="BC296" s="306">
        <v>3344</v>
      </c>
      <c r="BD296" s="305">
        <f t="shared" si="599"/>
        <v>55065</v>
      </c>
      <c r="BE296" s="306">
        <v>9528</v>
      </c>
      <c r="BF296" s="306">
        <v>5990</v>
      </c>
      <c r="BG296" s="306">
        <v>6044</v>
      </c>
      <c r="BH296" s="306">
        <v>6292</v>
      </c>
      <c r="BI296" s="306">
        <v>6398</v>
      </c>
      <c r="BJ296" s="306">
        <v>9592</v>
      </c>
      <c r="BK296" s="306">
        <v>5116</v>
      </c>
      <c r="BL296" s="306">
        <v>6105</v>
      </c>
      <c r="BM296" s="305">
        <f t="shared" si="600"/>
        <v>17896</v>
      </c>
      <c r="BN296" s="306">
        <v>3646</v>
      </c>
      <c r="BO296" s="306">
        <v>3741</v>
      </c>
      <c r="BP296" s="306">
        <v>2668</v>
      </c>
      <c r="BQ296" s="306">
        <v>1888</v>
      </c>
      <c r="BR296" s="306">
        <v>5953</v>
      </c>
      <c r="BS296" s="305">
        <f t="shared" si="601"/>
        <v>36685</v>
      </c>
      <c r="BT296" s="307">
        <v>2373</v>
      </c>
      <c r="BU296" s="306">
        <v>4546</v>
      </c>
      <c r="BV296" s="241">
        <v>779</v>
      </c>
      <c r="BW296" s="306">
        <v>870</v>
      </c>
      <c r="BX296" s="306">
        <v>2204</v>
      </c>
      <c r="BY296" s="306">
        <v>10640</v>
      </c>
      <c r="BZ296" s="306">
        <v>1876</v>
      </c>
      <c r="CA296" s="306">
        <v>1989</v>
      </c>
      <c r="CB296" s="306">
        <v>3836</v>
      </c>
      <c r="CC296" s="306">
        <v>2825</v>
      </c>
      <c r="CD296" s="306">
        <v>2423</v>
      </c>
      <c r="CE296" s="306">
        <v>2324</v>
      </c>
      <c r="CF296" s="305">
        <f t="shared" si="602"/>
        <v>42151</v>
      </c>
      <c r="CG296" s="306">
        <v>929</v>
      </c>
      <c r="CH296" s="306">
        <v>5310</v>
      </c>
      <c r="CI296" s="306">
        <v>2036</v>
      </c>
      <c r="CJ296" s="306">
        <v>4054</v>
      </c>
      <c r="CK296" s="306">
        <v>8938</v>
      </c>
      <c r="CL296" s="306">
        <v>1770</v>
      </c>
      <c r="CM296" s="306">
        <v>8321</v>
      </c>
      <c r="CN296" s="306">
        <v>860</v>
      </c>
      <c r="CO296" s="306">
        <v>926</v>
      </c>
      <c r="CP296" s="306">
        <v>2087</v>
      </c>
      <c r="CQ296" s="306">
        <v>3018</v>
      </c>
      <c r="CR296" s="306">
        <v>2117</v>
      </c>
      <c r="CS296" s="306">
        <v>1785</v>
      </c>
      <c r="CT296" s="305">
        <f t="shared" si="603"/>
        <v>24259</v>
      </c>
      <c r="CU296" s="306">
        <v>10008</v>
      </c>
      <c r="CV296" s="306">
        <v>4752</v>
      </c>
      <c r="CW296" s="306">
        <v>1566</v>
      </c>
      <c r="CX296" s="306">
        <v>3293</v>
      </c>
      <c r="CY296" s="306">
        <v>4640</v>
      </c>
      <c r="CZ296" s="305">
        <f t="shared" si="604"/>
        <v>33147</v>
      </c>
      <c r="DA296" s="306">
        <v>1149</v>
      </c>
      <c r="DB296" s="306">
        <v>852</v>
      </c>
      <c r="DC296" s="306">
        <v>10112</v>
      </c>
      <c r="DD296" s="306">
        <v>11342</v>
      </c>
      <c r="DE296" s="306">
        <v>6780</v>
      </c>
      <c r="DF296" s="306">
        <v>2912</v>
      </c>
      <c r="DG296" s="305">
        <f t="shared" si="605"/>
        <v>396695</v>
      </c>
      <c r="DH296" s="305">
        <f t="shared" si="606"/>
        <v>7677</v>
      </c>
      <c r="DI296" s="307">
        <v>3610</v>
      </c>
      <c r="DJ296" s="306">
        <v>3455</v>
      </c>
      <c r="DK296" s="306">
        <v>612</v>
      </c>
      <c r="DL296" s="308" t="s">
        <v>607</v>
      </c>
      <c r="DM296" s="306">
        <v>7624</v>
      </c>
      <c r="DN296" s="309" t="s">
        <v>607</v>
      </c>
      <c r="DO296" s="305">
        <f t="shared" si="607"/>
        <v>411996</v>
      </c>
    </row>
    <row r="297" spans="1:119" s="4" customFormat="1" ht="16.5" customHeight="1" x14ac:dyDescent="0.15">
      <c r="A297" s="66" t="s">
        <v>307</v>
      </c>
      <c r="B297" s="305">
        <f t="shared" si="593"/>
        <v>20551</v>
      </c>
      <c r="C297" s="306">
        <v>1517</v>
      </c>
      <c r="D297" s="306">
        <v>985</v>
      </c>
      <c r="E297" s="306">
        <v>699</v>
      </c>
      <c r="F297" s="306">
        <v>683</v>
      </c>
      <c r="G297" s="306">
        <v>1152</v>
      </c>
      <c r="H297" s="306">
        <v>2201</v>
      </c>
      <c r="I297" s="306">
        <v>2912</v>
      </c>
      <c r="J297" s="306">
        <v>671</v>
      </c>
      <c r="K297" s="306">
        <v>1867</v>
      </c>
      <c r="L297" s="306">
        <v>5216</v>
      </c>
      <c r="M297" s="306">
        <v>1083</v>
      </c>
      <c r="N297" s="306">
        <v>1565</v>
      </c>
      <c r="O297" s="305">
        <f t="shared" si="594"/>
        <v>8770</v>
      </c>
      <c r="P297" s="306">
        <v>1641</v>
      </c>
      <c r="Q297" s="306">
        <v>1418</v>
      </c>
      <c r="R297" s="306">
        <v>863</v>
      </c>
      <c r="S297" s="306">
        <v>722</v>
      </c>
      <c r="T297" s="306">
        <v>456</v>
      </c>
      <c r="U297" s="306">
        <v>2387</v>
      </c>
      <c r="V297" s="306">
        <v>1065</v>
      </c>
      <c r="W297" s="306">
        <v>218</v>
      </c>
      <c r="X297" s="305">
        <f t="shared" si="595"/>
        <v>9137</v>
      </c>
      <c r="Y297" s="306">
        <v>1819</v>
      </c>
      <c r="Z297" s="306">
        <v>2441</v>
      </c>
      <c r="AA297" s="306">
        <v>2912</v>
      </c>
      <c r="AB297" s="306">
        <v>1965</v>
      </c>
      <c r="AC297" s="305">
        <f t="shared" si="596"/>
        <v>6943</v>
      </c>
      <c r="AD297" s="306">
        <v>1155</v>
      </c>
      <c r="AE297" s="306">
        <v>1251</v>
      </c>
      <c r="AF297" s="306">
        <v>723</v>
      </c>
      <c r="AG297" s="306">
        <v>1144</v>
      </c>
      <c r="AH297" s="306">
        <v>985</v>
      </c>
      <c r="AI297" s="306">
        <v>1685</v>
      </c>
      <c r="AJ297" s="305">
        <v>442</v>
      </c>
      <c r="AK297" s="345" t="s">
        <v>607</v>
      </c>
      <c r="AL297" s="345" t="s">
        <v>607</v>
      </c>
      <c r="AM297" s="305">
        <f t="shared" si="597"/>
        <v>13387</v>
      </c>
      <c r="AN297" s="306">
        <v>699</v>
      </c>
      <c r="AO297" s="306">
        <v>868</v>
      </c>
      <c r="AP297" s="306">
        <v>1518</v>
      </c>
      <c r="AQ297" s="306">
        <v>785</v>
      </c>
      <c r="AR297" s="306">
        <v>1244</v>
      </c>
      <c r="AS297" s="306">
        <v>380</v>
      </c>
      <c r="AT297" s="306">
        <v>1783</v>
      </c>
      <c r="AU297" s="306">
        <v>2760</v>
      </c>
      <c r="AV297" s="306">
        <v>2367</v>
      </c>
      <c r="AW297" s="306">
        <v>983</v>
      </c>
      <c r="AX297" s="305">
        <f t="shared" si="598"/>
        <v>14824</v>
      </c>
      <c r="AY297" s="306">
        <v>1217</v>
      </c>
      <c r="AZ297" s="306">
        <v>6419</v>
      </c>
      <c r="BA297" s="306">
        <v>2186</v>
      </c>
      <c r="BB297" s="306">
        <v>3543</v>
      </c>
      <c r="BC297" s="306">
        <v>1459</v>
      </c>
      <c r="BD297" s="305">
        <f t="shared" si="599"/>
        <v>25413</v>
      </c>
      <c r="BE297" s="306">
        <v>5142</v>
      </c>
      <c r="BF297" s="306">
        <v>3072</v>
      </c>
      <c r="BG297" s="306">
        <v>3287</v>
      </c>
      <c r="BH297" s="306">
        <v>2933</v>
      </c>
      <c r="BI297" s="306">
        <v>3178</v>
      </c>
      <c r="BJ297" s="306">
        <v>3052</v>
      </c>
      <c r="BK297" s="306">
        <v>2721</v>
      </c>
      <c r="BL297" s="306">
        <v>2028</v>
      </c>
      <c r="BM297" s="305">
        <f t="shared" si="600"/>
        <v>8822</v>
      </c>
      <c r="BN297" s="306">
        <v>1746</v>
      </c>
      <c r="BO297" s="306">
        <v>1274</v>
      </c>
      <c r="BP297" s="306">
        <v>1766</v>
      </c>
      <c r="BQ297" s="306">
        <v>861</v>
      </c>
      <c r="BR297" s="306">
        <v>3175</v>
      </c>
      <c r="BS297" s="305">
        <f t="shared" si="601"/>
        <v>17116</v>
      </c>
      <c r="BT297" s="307">
        <v>1235</v>
      </c>
      <c r="BU297" s="306">
        <v>2159</v>
      </c>
      <c r="BV297" s="241">
        <v>827</v>
      </c>
      <c r="BW297" s="306">
        <v>434</v>
      </c>
      <c r="BX297" s="306">
        <v>1068</v>
      </c>
      <c r="BY297" s="306">
        <v>3572</v>
      </c>
      <c r="BZ297" s="306">
        <v>1439</v>
      </c>
      <c r="CA297" s="306">
        <v>944</v>
      </c>
      <c r="CB297" s="306">
        <v>1879</v>
      </c>
      <c r="CC297" s="306">
        <v>1151</v>
      </c>
      <c r="CD297" s="306">
        <v>1172</v>
      </c>
      <c r="CE297" s="306">
        <v>1236</v>
      </c>
      <c r="CF297" s="305">
        <f t="shared" si="602"/>
        <v>12822</v>
      </c>
      <c r="CG297" s="306">
        <v>462</v>
      </c>
      <c r="CH297" s="306">
        <v>1028</v>
      </c>
      <c r="CI297" s="306">
        <v>1001</v>
      </c>
      <c r="CJ297" s="306">
        <v>1191</v>
      </c>
      <c r="CK297" s="306">
        <v>2012</v>
      </c>
      <c r="CL297" s="306">
        <v>505</v>
      </c>
      <c r="CM297" s="306">
        <v>2015</v>
      </c>
      <c r="CN297" s="306">
        <v>505</v>
      </c>
      <c r="CO297" s="306">
        <v>348</v>
      </c>
      <c r="CP297" s="306">
        <v>515</v>
      </c>
      <c r="CQ297" s="306">
        <v>975</v>
      </c>
      <c r="CR297" s="306">
        <v>1483</v>
      </c>
      <c r="CS297" s="306">
        <v>782</v>
      </c>
      <c r="CT297" s="305">
        <f t="shared" si="603"/>
        <v>9313</v>
      </c>
      <c r="CU297" s="306">
        <v>3430</v>
      </c>
      <c r="CV297" s="306">
        <v>1684</v>
      </c>
      <c r="CW297" s="306">
        <v>1173</v>
      </c>
      <c r="CX297" s="306">
        <v>1323</v>
      </c>
      <c r="CY297" s="306">
        <v>1703</v>
      </c>
      <c r="CZ297" s="305">
        <f t="shared" si="604"/>
        <v>8806</v>
      </c>
      <c r="DA297" s="306">
        <v>369</v>
      </c>
      <c r="DB297" s="306">
        <v>358</v>
      </c>
      <c r="DC297" s="306">
        <v>1629</v>
      </c>
      <c r="DD297" s="306">
        <v>3558</v>
      </c>
      <c r="DE297" s="306">
        <v>1930</v>
      </c>
      <c r="DF297" s="306">
        <v>962</v>
      </c>
      <c r="DG297" s="305">
        <f t="shared" si="605"/>
        <v>156346</v>
      </c>
      <c r="DH297" s="305">
        <f t="shared" si="606"/>
        <v>767</v>
      </c>
      <c r="DI297" s="307">
        <v>441</v>
      </c>
      <c r="DJ297" s="306">
        <v>257</v>
      </c>
      <c r="DK297" s="306">
        <v>69</v>
      </c>
      <c r="DL297" s="308" t="s">
        <v>607</v>
      </c>
      <c r="DM297" s="306">
        <v>1866</v>
      </c>
      <c r="DN297" s="309" t="s">
        <v>607</v>
      </c>
      <c r="DO297" s="305">
        <f t="shared" si="607"/>
        <v>158979</v>
      </c>
    </row>
    <row r="298" spans="1:119" s="4" customFormat="1" ht="16.5" customHeight="1" x14ac:dyDescent="0.15">
      <c r="A298" s="118" t="s">
        <v>729</v>
      </c>
      <c r="B298" s="305">
        <f t="shared" si="593"/>
        <v>20423</v>
      </c>
      <c r="C298" s="306">
        <v>1619</v>
      </c>
      <c r="D298" s="306">
        <v>1312</v>
      </c>
      <c r="E298" s="306">
        <v>701</v>
      </c>
      <c r="F298" s="306">
        <v>333</v>
      </c>
      <c r="G298" s="306">
        <v>1850</v>
      </c>
      <c r="H298" s="306">
        <v>3168</v>
      </c>
      <c r="I298" s="306">
        <v>2531</v>
      </c>
      <c r="J298" s="306">
        <v>734</v>
      </c>
      <c r="K298" s="306">
        <v>1482</v>
      </c>
      <c r="L298" s="306">
        <v>4270</v>
      </c>
      <c r="M298" s="306">
        <v>1034</v>
      </c>
      <c r="N298" s="306">
        <v>1389</v>
      </c>
      <c r="O298" s="305">
        <f t="shared" si="594"/>
        <v>9449</v>
      </c>
      <c r="P298" s="306">
        <v>1542</v>
      </c>
      <c r="Q298" s="306">
        <v>1522</v>
      </c>
      <c r="R298" s="306">
        <v>944</v>
      </c>
      <c r="S298" s="306">
        <v>1014</v>
      </c>
      <c r="T298" s="306">
        <v>875</v>
      </c>
      <c r="U298" s="306">
        <v>1528</v>
      </c>
      <c r="V298" s="306">
        <v>1586</v>
      </c>
      <c r="W298" s="306">
        <v>438</v>
      </c>
      <c r="X298" s="305">
        <f t="shared" si="595"/>
        <v>10165</v>
      </c>
      <c r="Y298" s="306">
        <v>1733</v>
      </c>
      <c r="Z298" s="306">
        <v>3010</v>
      </c>
      <c r="AA298" s="306">
        <v>3741</v>
      </c>
      <c r="AB298" s="306">
        <v>1681</v>
      </c>
      <c r="AC298" s="305">
        <f t="shared" si="596"/>
        <v>7630</v>
      </c>
      <c r="AD298" s="306">
        <v>1029</v>
      </c>
      <c r="AE298" s="306">
        <v>1362</v>
      </c>
      <c r="AF298" s="306">
        <v>635</v>
      </c>
      <c r="AG298" s="306">
        <v>1543</v>
      </c>
      <c r="AH298" s="306">
        <v>1045</v>
      </c>
      <c r="AI298" s="306">
        <v>2016</v>
      </c>
      <c r="AJ298" s="305">
        <v>531</v>
      </c>
      <c r="AK298" s="345" t="s">
        <v>607</v>
      </c>
      <c r="AL298" s="345" t="s">
        <v>607</v>
      </c>
      <c r="AM298" s="305">
        <f t="shared" si="597"/>
        <v>17647</v>
      </c>
      <c r="AN298" s="306">
        <v>1251</v>
      </c>
      <c r="AO298" s="306">
        <v>1184</v>
      </c>
      <c r="AP298" s="306">
        <v>1550</v>
      </c>
      <c r="AQ298" s="306">
        <v>656</v>
      </c>
      <c r="AR298" s="306">
        <v>2479</v>
      </c>
      <c r="AS298" s="306">
        <v>833</v>
      </c>
      <c r="AT298" s="306">
        <v>2589</v>
      </c>
      <c r="AU298" s="306">
        <v>3342</v>
      </c>
      <c r="AV298" s="306">
        <v>2345</v>
      </c>
      <c r="AW298" s="306">
        <v>1418</v>
      </c>
      <c r="AX298" s="305">
        <f t="shared" si="598"/>
        <v>27312</v>
      </c>
      <c r="AY298" s="306">
        <v>2383</v>
      </c>
      <c r="AZ298" s="306">
        <v>12638</v>
      </c>
      <c r="BA298" s="306">
        <v>2189</v>
      </c>
      <c r="BB298" s="306">
        <v>7744</v>
      </c>
      <c r="BC298" s="306">
        <v>2358</v>
      </c>
      <c r="BD298" s="305">
        <f t="shared" si="599"/>
        <v>29065</v>
      </c>
      <c r="BE298" s="306">
        <v>4809</v>
      </c>
      <c r="BF298" s="306">
        <v>3074</v>
      </c>
      <c r="BG298" s="306">
        <v>2430</v>
      </c>
      <c r="BH298" s="306">
        <v>3290</v>
      </c>
      <c r="BI298" s="306">
        <v>3263</v>
      </c>
      <c r="BJ298" s="306">
        <v>5763</v>
      </c>
      <c r="BK298" s="306">
        <v>3240</v>
      </c>
      <c r="BL298" s="306">
        <v>3196</v>
      </c>
      <c r="BM298" s="305">
        <f t="shared" si="600"/>
        <v>12585</v>
      </c>
      <c r="BN298" s="306">
        <v>2833</v>
      </c>
      <c r="BO298" s="306">
        <v>2208</v>
      </c>
      <c r="BP298" s="306">
        <v>1860</v>
      </c>
      <c r="BQ298" s="306">
        <v>1198</v>
      </c>
      <c r="BR298" s="306">
        <v>4486</v>
      </c>
      <c r="BS298" s="305">
        <f t="shared" si="601"/>
        <v>19346</v>
      </c>
      <c r="BT298" s="307">
        <v>1191</v>
      </c>
      <c r="BU298" s="306">
        <v>2016</v>
      </c>
      <c r="BV298" s="306">
        <v>569</v>
      </c>
      <c r="BW298" s="306">
        <v>413</v>
      </c>
      <c r="BX298" s="306">
        <v>1636</v>
      </c>
      <c r="BY298" s="306">
        <v>5375</v>
      </c>
      <c r="BZ298" s="306">
        <v>1439</v>
      </c>
      <c r="CA298" s="306">
        <v>1004</v>
      </c>
      <c r="CB298" s="306">
        <v>1981</v>
      </c>
      <c r="CC298" s="306">
        <v>1237</v>
      </c>
      <c r="CD298" s="306">
        <v>1580</v>
      </c>
      <c r="CE298" s="306">
        <v>905</v>
      </c>
      <c r="CF298" s="305">
        <f t="shared" si="602"/>
        <v>17073</v>
      </c>
      <c r="CG298" s="306">
        <v>430</v>
      </c>
      <c r="CH298" s="306">
        <v>1570</v>
      </c>
      <c r="CI298" s="306">
        <v>815</v>
      </c>
      <c r="CJ298" s="306">
        <v>1726</v>
      </c>
      <c r="CK298" s="306">
        <v>3777</v>
      </c>
      <c r="CL298" s="306">
        <v>759</v>
      </c>
      <c r="CM298" s="306">
        <v>3076</v>
      </c>
      <c r="CN298" s="306">
        <v>354</v>
      </c>
      <c r="CO298" s="306">
        <v>182</v>
      </c>
      <c r="CP298" s="306">
        <v>692</v>
      </c>
      <c r="CQ298" s="306">
        <v>1540</v>
      </c>
      <c r="CR298" s="306">
        <v>1270</v>
      </c>
      <c r="CS298" s="306">
        <v>882</v>
      </c>
      <c r="CT298" s="305">
        <f t="shared" si="603"/>
        <v>10001</v>
      </c>
      <c r="CU298" s="306">
        <v>3094</v>
      </c>
      <c r="CV298" s="306">
        <v>2782</v>
      </c>
      <c r="CW298" s="306">
        <v>1019</v>
      </c>
      <c r="CX298" s="306">
        <v>1651</v>
      </c>
      <c r="CY298" s="306">
        <v>1455</v>
      </c>
      <c r="CZ298" s="305">
        <f t="shared" si="604"/>
        <v>12038</v>
      </c>
      <c r="DA298" s="306">
        <v>473</v>
      </c>
      <c r="DB298" s="306">
        <v>306</v>
      </c>
      <c r="DC298" s="306">
        <v>2409</v>
      </c>
      <c r="DD298" s="306">
        <v>5352</v>
      </c>
      <c r="DE298" s="306">
        <v>2066</v>
      </c>
      <c r="DF298" s="306">
        <v>1432</v>
      </c>
      <c r="DG298" s="305">
        <f t="shared" si="605"/>
        <v>193265</v>
      </c>
      <c r="DH298" s="305">
        <f t="shared" si="606"/>
        <v>3533</v>
      </c>
      <c r="DI298" s="307">
        <v>1249</v>
      </c>
      <c r="DJ298" s="306">
        <v>1326</v>
      </c>
      <c r="DK298" s="306">
        <v>958</v>
      </c>
      <c r="DL298" s="308" t="s">
        <v>607</v>
      </c>
      <c r="DM298" s="306">
        <v>2732</v>
      </c>
      <c r="DN298" s="309" t="s">
        <v>607</v>
      </c>
      <c r="DO298" s="305">
        <f t="shared" si="607"/>
        <v>199530</v>
      </c>
    </row>
    <row r="299" spans="1:119" s="4" customFormat="1" ht="16.149999999999999" customHeight="1" x14ac:dyDescent="0.15">
      <c r="A299" s="66" t="s">
        <v>235</v>
      </c>
      <c r="B299" s="305">
        <f t="shared" si="593"/>
        <v>18918</v>
      </c>
      <c r="C299" s="306">
        <v>1514</v>
      </c>
      <c r="D299" s="306">
        <v>1236</v>
      </c>
      <c r="E299" s="306">
        <v>658</v>
      </c>
      <c r="F299" s="306">
        <v>273</v>
      </c>
      <c r="G299" s="306">
        <v>1756</v>
      </c>
      <c r="H299" s="306">
        <v>2950</v>
      </c>
      <c r="I299" s="306">
        <v>2269</v>
      </c>
      <c r="J299" s="306">
        <v>706</v>
      </c>
      <c r="K299" s="306">
        <v>1340</v>
      </c>
      <c r="L299" s="306">
        <v>4005</v>
      </c>
      <c r="M299" s="306">
        <v>972</v>
      </c>
      <c r="N299" s="306">
        <v>1239</v>
      </c>
      <c r="O299" s="305">
        <f t="shared" si="594"/>
        <v>8837</v>
      </c>
      <c r="P299" s="306">
        <v>1439</v>
      </c>
      <c r="Q299" s="306">
        <v>1428</v>
      </c>
      <c r="R299" s="306">
        <v>899</v>
      </c>
      <c r="S299" s="306">
        <v>970</v>
      </c>
      <c r="T299" s="306">
        <v>804</v>
      </c>
      <c r="U299" s="306">
        <v>1380</v>
      </c>
      <c r="V299" s="306">
        <v>1504</v>
      </c>
      <c r="W299" s="306">
        <v>413</v>
      </c>
      <c r="X299" s="305">
        <f t="shared" si="595"/>
        <v>9697</v>
      </c>
      <c r="Y299" s="306">
        <v>1630</v>
      </c>
      <c r="Z299" s="306">
        <v>2898</v>
      </c>
      <c r="AA299" s="306">
        <v>3568</v>
      </c>
      <c r="AB299" s="306">
        <v>1601</v>
      </c>
      <c r="AC299" s="305">
        <f t="shared" si="596"/>
        <v>7191</v>
      </c>
      <c r="AD299" s="306">
        <v>957</v>
      </c>
      <c r="AE299" s="306">
        <v>1263</v>
      </c>
      <c r="AF299" s="306">
        <v>601</v>
      </c>
      <c r="AG299" s="306">
        <v>1470</v>
      </c>
      <c r="AH299" s="306">
        <v>990</v>
      </c>
      <c r="AI299" s="306">
        <v>1910</v>
      </c>
      <c r="AJ299" s="305">
        <v>432</v>
      </c>
      <c r="AK299" s="345" t="s">
        <v>607</v>
      </c>
      <c r="AL299" s="345" t="s">
        <v>607</v>
      </c>
      <c r="AM299" s="305">
        <f t="shared" si="597"/>
        <v>16188</v>
      </c>
      <c r="AN299" s="306">
        <v>1204</v>
      </c>
      <c r="AO299" s="306">
        <v>1104</v>
      </c>
      <c r="AP299" s="306">
        <v>1501</v>
      </c>
      <c r="AQ299" s="306">
        <v>617</v>
      </c>
      <c r="AR299" s="306">
        <v>2155</v>
      </c>
      <c r="AS299" s="306">
        <v>765</v>
      </c>
      <c r="AT299" s="306">
        <v>2343</v>
      </c>
      <c r="AU299" s="306">
        <v>3096</v>
      </c>
      <c r="AV299" s="306">
        <v>2162</v>
      </c>
      <c r="AW299" s="306">
        <v>1241</v>
      </c>
      <c r="AX299" s="305">
        <f t="shared" si="598"/>
        <v>25227</v>
      </c>
      <c r="AY299" s="306">
        <v>2213</v>
      </c>
      <c r="AZ299" s="306">
        <v>11812</v>
      </c>
      <c r="BA299" s="306">
        <v>1839</v>
      </c>
      <c r="BB299" s="306">
        <v>7265</v>
      </c>
      <c r="BC299" s="306">
        <v>2098</v>
      </c>
      <c r="BD299" s="305">
        <f t="shared" si="599"/>
        <v>27184</v>
      </c>
      <c r="BE299" s="306">
        <v>4635</v>
      </c>
      <c r="BF299" s="306">
        <v>2787</v>
      </c>
      <c r="BG299" s="306">
        <v>2220</v>
      </c>
      <c r="BH299" s="306">
        <v>3127</v>
      </c>
      <c r="BI299" s="306">
        <v>3069</v>
      </c>
      <c r="BJ299" s="306">
        <v>5340</v>
      </c>
      <c r="BK299" s="306">
        <v>2973</v>
      </c>
      <c r="BL299" s="306">
        <v>3033</v>
      </c>
      <c r="BM299" s="305">
        <f t="shared" si="600"/>
        <v>11633</v>
      </c>
      <c r="BN299" s="306">
        <v>2678</v>
      </c>
      <c r="BO299" s="306">
        <v>2049</v>
      </c>
      <c r="BP299" s="306">
        <v>1776</v>
      </c>
      <c r="BQ299" s="306">
        <v>1121</v>
      </c>
      <c r="BR299" s="306">
        <v>4009</v>
      </c>
      <c r="BS299" s="305">
        <f t="shared" si="601"/>
        <v>17599</v>
      </c>
      <c r="BT299" s="307">
        <v>1108</v>
      </c>
      <c r="BU299" s="306">
        <v>1926</v>
      </c>
      <c r="BV299" s="306">
        <v>481</v>
      </c>
      <c r="BW299" s="306">
        <v>390</v>
      </c>
      <c r="BX299" s="306">
        <v>1501</v>
      </c>
      <c r="BY299" s="306">
        <v>4988</v>
      </c>
      <c r="BZ299" s="306">
        <v>1243</v>
      </c>
      <c r="CA299" s="306">
        <v>809</v>
      </c>
      <c r="CB299" s="306">
        <v>1688</v>
      </c>
      <c r="CC299" s="306">
        <v>1198</v>
      </c>
      <c r="CD299" s="306">
        <v>1497</v>
      </c>
      <c r="CE299" s="306">
        <v>770</v>
      </c>
      <c r="CF299" s="305">
        <f t="shared" si="602"/>
        <v>15889</v>
      </c>
      <c r="CG299" s="306">
        <v>392</v>
      </c>
      <c r="CH299" s="306">
        <v>1480</v>
      </c>
      <c r="CI299" s="306">
        <v>755</v>
      </c>
      <c r="CJ299" s="306">
        <v>1615</v>
      </c>
      <c r="CK299" s="306">
        <v>3503</v>
      </c>
      <c r="CL299" s="306">
        <v>722</v>
      </c>
      <c r="CM299" s="306">
        <v>2875</v>
      </c>
      <c r="CN299" s="306">
        <v>330</v>
      </c>
      <c r="CO299" s="306">
        <v>173</v>
      </c>
      <c r="CP299" s="306">
        <v>692</v>
      </c>
      <c r="CQ299" s="306">
        <v>1404</v>
      </c>
      <c r="CR299" s="306">
        <v>1194</v>
      </c>
      <c r="CS299" s="306">
        <v>754</v>
      </c>
      <c r="CT299" s="305">
        <f t="shared" si="603"/>
        <v>9272</v>
      </c>
      <c r="CU299" s="306">
        <v>2814</v>
      </c>
      <c r="CV299" s="306">
        <v>2593</v>
      </c>
      <c r="CW299" s="306">
        <v>982</v>
      </c>
      <c r="CX299" s="306">
        <v>1564</v>
      </c>
      <c r="CY299" s="306">
        <v>1319</v>
      </c>
      <c r="CZ299" s="305">
        <f t="shared" si="604"/>
        <v>10760</v>
      </c>
      <c r="DA299" s="306">
        <v>444</v>
      </c>
      <c r="DB299" s="306">
        <v>283</v>
      </c>
      <c r="DC299" s="306">
        <v>2065</v>
      </c>
      <c r="DD299" s="306">
        <v>4878</v>
      </c>
      <c r="DE299" s="306">
        <v>1842</v>
      </c>
      <c r="DF299" s="306">
        <v>1248</v>
      </c>
      <c r="DG299" s="305">
        <f t="shared" si="605"/>
        <v>178827</v>
      </c>
      <c r="DH299" s="305">
        <f t="shared" si="606"/>
        <v>2875</v>
      </c>
      <c r="DI299" s="307">
        <v>961</v>
      </c>
      <c r="DJ299" s="306">
        <v>1100</v>
      </c>
      <c r="DK299" s="306">
        <v>814</v>
      </c>
      <c r="DL299" s="308" t="s">
        <v>607</v>
      </c>
      <c r="DM299" s="306">
        <v>2213</v>
      </c>
      <c r="DN299" s="309" t="s">
        <v>607</v>
      </c>
      <c r="DO299" s="305">
        <f t="shared" si="607"/>
        <v>183915</v>
      </c>
    </row>
    <row r="300" spans="1:119" s="4" customFormat="1" ht="16.149999999999999" customHeight="1" x14ac:dyDescent="0.15">
      <c r="A300" s="155" t="s">
        <v>236</v>
      </c>
      <c r="B300" s="346">
        <f t="shared" si="593"/>
        <v>1505</v>
      </c>
      <c r="C300" s="347">
        <v>105</v>
      </c>
      <c r="D300" s="347">
        <v>76</v>
      </c>
      <c r="E300" s="347">
        <v>43</v>
      </c>
      <c r="F300" s="347">
        <v>60</v>
      </c>
      <c r="G300" s="347">
        <v>94</v>
      </c>
      <c r="H300" s="347">
        <v>218</v>
      </c>
      <c r="I300" s="347">
        <v>262</v>
      </c>
      <c r="J300" s="347">
        <v>28</v>
      </c>
      <c r="K300" s="347">
        <v>142</v>
      </c>
      <c r="L300" s="347">
        <v>265</v>
      </c>
      <c r="M300" s="347">
        <v>62</v>
      </c>
      <c r="N300" s="347">
        <v>150</v>
      </c>
      <c r="O300" s="346">
        <f t="shared" si="594"/>
        <v>612</v>
      </c>
      <c r="P300" s="347">
        <v>103</v>
      </c>
      <c r="Q300" s="347">
        <v>94</v>
      </c>
      <c r="R300" s="347">
        <v>45</v>
      </c>
      <c r="S300" s="347">
        <v>44</v>
      </c>
      <c r="T300" s="347">
        <v>71</v>
      </c>
      <c r="U300" s="347">
        <v>148</v>
      </c>
      <c r="V300" s="347">
        <v>82</v>
      </c>
      <c r="W300" s="347">
        <v>25</v>
      </c>
      <c r="X300" s="346">
        <f t="shared" si="595"/>
        <v>468</v>
      </c>
      <c r="Y300" s="347">
        <v>103</v>
      </c>
      <c r="Z300" s="347">
        <v>112</v>
      </c>
      <c r="AA300" s="347">
        <v>173</v>
      </c>
      <c r="AB300" s="347">
        <v>80</v>
      </c>
      <c r="AC300" s="346">
        <f t="shared" si="596"/>
        <v>439</v>
      </c>
      <c r="AD300" s="347">
        <v>72</v>
      </c>
      <c r="AE300" s="347">
        <v>99</v>
      </c>
      <c r="AF300" s="347">
        <v>34</v>
      </c>
      <c r="AG300" s="347">
        <v>73</v>
      </c>
      <c r="AH300" s="347">
        <v>55</v>
      </c>
      <c r="AI300" s="347">
        <v>106</v>
      </c>
      <c r="AJ300" s="346">
        <v>99</v>
      </c>
      <c r="AK300" s="348" t="s">
        <v>607</v>
      </c>
      <c r="AL300" s="348" t="s">
        <v>607</v>
      </c>
      <c r="AM300" s="346">
        <f t="shared" si="597"/>
        <v>1459</v>
      </c>
      <c r="AN300" s="347">
        <v>47</v>
      </c>
      <c r="AO300" s="347">
        <v>80</v>
      </c>
      <c r="AP300" s="347">
        <v>49</v>
      </c>
      <c r="AQ300" s="347">
        <v>39</v>
      </c>
      <c r="AR300" s="347">
        <v>324</v>
      </c>
      <c r="AS300" s="347">
        <v>68</v>
      </c>
      <c r="AT300" s="347">
        <v>246</v>
      </c>
      <c r="AU300" s="347">
        <v>246</v>
      </c>
      <c r="AV300" s="347">
        <v>183</v>
      </c>
      <c r="AW300" s="347">
        <v>177</v>
      </c>
      <c r="AX300" s="346">
        <f t="shared" si="598"/>
        <v>2085</v>
      </c>
      <c r="AY300" s="347">
        <v>170</v>
      </c>
      <c r="AZ300" s="347">
        <v>826</v>
      </c>
      <c r="BA300" s="347">
        <v>350</v>
      </c>
      <c r="BB300" s="347">
        <v>479</v>
      </c>
      <c r="BC300" s="347">
        <v>260</v>
      </c>
      <c r="BD300" s="346">
        <f t="shared" si="599"/>
        <v>1881</v>
      </c>
      <c r="BE300" s="347">
        <v>174</v>
      </c>
      <c r="BF300" s="347">
        <v>287</v>
      </c>
      <c r="BG300" s="347">
        <v>210</v>
      </c>
      <c r="BH300" s="347">
        <v>163</v>
      </c>
      <c r="BI300" s="347">
        <v>194</v>
      </c>
      <c r="BJ300" s="347">
        <v>423</v>
      </c>
      <c r="BK300" s="347">
        <v>267</v>
      </c>
      <c r="BL300" s="347">
        <v>163</v>
      </c>
      <c r="BM300" s="346">
        <f t="shared" si="600"/>
        <v>952</v>
      </c>
      <c r="BN300" s="347">
        <v>155</v>
      </c>
      <c r="BO300" s="347">
        <v>159</v>
      </c>
      <c r="BP300" s="347">
        <v>84</v>
      </c>
      <c r="BQ300" s="347">
        <v>77</v>
      </c>
      <c r="BR300" s="347">
        <v>477</v>
      </c>
      <c r="BS300" s="346">
        <f t="shared" si="601"/>
        <v>1747</v>
      </c>
      <c r="BT300" s="349">
        <v>83</v>
      </c>
      <c r="BU300" s="347">
        <v>90</v>
      </c>
      <c r="BV300" s="347">
        <v>88</v>
      </c>
      <c r="BW300" s="347">
        <v>23</v>
      </c>
      <c r="BX300" s="347">
        <v>135</v>
      </c>
      <c r="BY300" s="347">
        <v>387</v>
      </c>
      <c r="BZ300" s="347">
        <v>196</v>
      </c>
      <c r="CA300" s="347">
        <v>195</v>
      </c>
      <c r="CB300" s="347">
        <v>293</v>
      </c>
      <c r="CC300" s="347">
        <v>39</v>
      </c>
      <c r="CD300" s="347">
        <v>83</v>
      </c>
      <c r="CE300" s="347">
        <v>135</v>
      </c>
      <c r="CF300" s="346">
        <f t="shared" si="602"/>
        <v>1184</v>
      </c>
      <c r="CG300" s="347">
        <v>38</v>
      </c>
      <c r="CH300" s="347">
        <v>90</v>
      </c>
      <c r="CI300" s="347">
        <v>60</v>
      </c>
      <c r="CJ300" s="347">
        <v>111</v>
      </c>
      <c r="CK300" s="347">
        <v>274</v>
      </c>
      <c r="CL300" s="347">
        <v>37</v>
      </c>
      <c r="CM300" s="347">
        <v>201</v>
      </c>
      <c r="CN300" s="347">
        <v>24</v>
      </c>
      <c r="CO300" s="347">
        <v>9</v>
      </c>
      <c r="CP300" s="347">
        <v>0</v>
      </c>
      <c r="CQ300" s="347">
        <v>136</v>
      </c>
      <c r="CR300" s="347">
        <v>76</v>
      </c>
      <c r="CS300" s="347">
        <v>128</v>
      </c>
      <c r="CT300" s="346">
        <f t="shared" si="603"/>
        <v>729</v>
      </c>
      <c r="CU300" s="347">
        <v>280</v>
      </c>
      <c r="CV300" s="347">
        <v>189</v>
      </c>
      <c r="CW300" s="347">
        <v>37</v>
      </c>
      <c r="CX300" s="347">
        <v>87</v>
      </c>
      <c r="CY300" s="347">
        <v>136</v>
      </c>
      <c r="CZ300" s="346">
        <f t="shared" si="604"/>
        <v>1278</v>
      </c>
      <c r="DA300" s="347">
        <v>29</v>
      </c>
      <c r="DB300" s="347">
        <v>23</v>
      </c>
      <c r="DC300" s="347">
        <v>344</v>
      </c>
      <c r="DD300" s="347">
        <v>474</v>
      </c>
      <c r="DE300" s="347">
        <v>224</v>
      </c>
      <c r="DF300" s="347">
        <v>184</v>
      </c>
      <c r="DG300" s="346">
        <f t="shared" si="605"/>
        <v>14438</v>
      </c>
      <c r="DH300" s="346">
        <f t="shared" si="606"/>
        <v>658</v>
      </c>
      <c r="DI300" s="349">
        <v>288</v>
      </c>
      <c r="DJ300" s="347">
        <v>226</v>
      </c>
      <c r="DK300" s="347">
        <v>144</v>
      </c>
      <c r="DL300" s="350" t="s">
        <v>607</v>
      </c>
      <c r="DM300" s="347">
        <v>519</v>
      </c>
      <c r="DN300" s="351" t="s">
        <v>607</v>
      </c>
      <c r="DO300" s="346">
        <f t="shared" si="607"/>
        <v>15615</v>
      </c>
    </row>
    <row r="301" spans="1:119" s="4" customFormat="1" ht="51.95" customHeight="1" x14ac:dyDescent="0.15">
      <c r="A301" s="120" t="s">
        <v>377</v>
      </c>
      <c r="BU301" s="390"/>
      <c r="BV301" s="390"/>
      <c r="BW301" s="390"/>
      <c r="BX301" s="390"/>
      <c r="BY301" s="390"/>
    </row>
    <row r="302" spans="1:119" s="40" customFormat="1" ht="26.1" customHeight="1" x14ac:dyDescent="0.15">
      <c r="A302" s="120" t="s">
        <v>326</v>
      </c>
      <c r="BU302" s="390"/>
      <c r="BV302" s="390"/>
      <c r="BW302" s="390"/>
      <c r="BX302" s="390"/>
      <c r="BY302" s="390"/>
    </row>
    <row r="303" spans="1:119" s="40" customFormat="1" ht="16.5" customHeight="1" x14ac:dyDescent="0.15">
      <c r="A303" s="41"/>
      <c r="BU303" s="390"/>
      <c r="BV303" s="390"/>
      <c r="BW303" s="390"/>
      <c r="BX303" s="390"/>
      <c r="BY303" s="390"/>
    </row>
    <row r="304" spans="1:119" ht="16.5" customHeight="1" x14ac:dyDescent="0.2">
      <c r="A304" s="6" t="s">
        <v>181</v>
      </c>
      <c r="BU304" s="390"/>
      <c r="BV304" s="390"/>
      <c r="BW304" s="128"/>
      <c r="BX304" s="128"/>
      <c r="BY304" s="128"/>
    </row>
    <row r="305" spans="1:119" ht="16.5" customHeight="1" x14ac:dyDescent="0.2">
      <c r="A305" s="31" t="s">
        <v>730</v>
      </c>
      <c r="C305" s="128"/>
      <c r="D305" s="128"/>
    </row>
    <row r="306" spans="1:119" s="4" customFormat="1" ht="16.5" customHeight="1" x14ac:dyDescent="0.2">
      <c r="A306" s="34" t="s">
        <v>731</v>
      </c>
    </row>
    <row r="307" spans="1:119" s="442" customFormat="1" ht="32.25" customHeight="1" x14ac:dyDescent="0.15">
      <c r="A307" s="437"/>
      <c r="B307" s="438" t="s">
        <v>489</v>
      </c>
      <c r="C307" s="439" t="s">
        <v>490</v>
      </c>
      <c r="D307" s="439" t="s">
        <v>491</v>
      </c>
      <c r="E307" s="439" t="s">
        <v>492</v>
      </c>
      <c r="F307" s="439" t="s">
        <v>493</v>
      </c>
      <c r="G307" s="439" t="s">
        <v>494</v>
      </c>
      <c r="H307" s="439" t="s">
        <v>495</v>
      </c>
      <c r="I307" s="439" t="s">
        <v>496</v>
      </c>
      <c r="J307" s="439" t="s">
        <v>497</v>
      </c>
      <c r="K307" s="439" t="s">
        <v>498</v>
      </c>
      <c r="L307" s="439" t="s">
        <v>499</v>
      </c>
      <c r="M307" s="439" t="s">
        <v>500</v>
      </c>
      <c r="N307" s="439" t="s">
        <v>501</v>
      </c>
      <c r="O307" s="438" t="s">
        <v>502</v>
      </c>
      <c r="P307" s="439" t="s">
        <v>503</v>
      </c>
      <c r="Q307" s="439" t="s">
        <v>504</v>
      </c>
      <c r="R307" s="439" t="s">
        <v>505</v>
      </c>
      <c r="S307" s="439" t="s">
        <v>506</v>
      </c>
      <c r="T307" s="439" t="s">
        <v>507</v>
      </c>
      <c r="U307" s="439" t="s">
        <v>508</v>
      </c>
      <c r="V307" s="439" t="s">
        <v>509</v>
      </c>
      <c r="W307" s="439" t="s">
        <v>510</v>
      </c>
      <c r="X307" s="438" t="s">
        <v>511</v>
      </c>
      <c r="Y307" s="439" t="s">
        <v>512</v>
      </c>
      <c r="Z307" s="439" t="s">
        <v>513</v>
      </c>
      <c r="AA307" s="439" t="s">
        <v>514</v>
      </c>
      <c r="AB307" s="439" t="s">
        <v>515</v>
      </c>
      <c r="AC307" s="438" t="s">
        <v>516</v>
      </c>
      <c r="AD307" s="439" t="s">
        <v>517</v>
      </c>
      <c r="AE307" s="439" t="s">
        <v>518</v>
      </c>
      <c r="AF307" s="439" t="s">
        <v>519</v>
      </c>
      <c r="AG307" s="439" t="s">
        <v>520</v>
      </c>
      <c r="AH307" s="439" t="s">
        <v>521</v>
      </c>
      <c r="AI307" s="439" t="s">
        <v>522</v>
      </c>
      <c r="AJ307" s="438" t="s">
        <v>523</v>
      </c>
      <c r="AK307" s="439" t="s">
        <v>524</v>
      </c>
      <c r="AL307" s="439" t="s">
        <v>525</v>
      </c>
      <c r="AM307" s="438" t="s">
        <v>526</v>
      </c>
      <c r="AN307" s="439" t="s">
        <v>527</v>
      </c>
      <c r="AO307" s="439" t="s">
        <v>528</v>
      </c>
      <c r="AP307" s="439" t="s">
        <v>529</v>
      </c>
      <c r="AQ307" s="439" t="s">
        <v>530</v>
      </c>
      <c r="AR307" s="439" t="s">
        <v>531</v>
      </c>
      <c r="AS307" s="439" t="s">
        <v>532</v>
      </c>
      <c r="AT307" s="439" t="s">
        <v>533</v>
      </c>
      <c r="AU307" s="439" t="s">
        <v>534</v>
      </c>
      <c r="AV307" s="439" t="s">
        <v>535</v>
      </c>
      <c r="AW307" s="439" t="s">
        <v>536</v>
      </c>
      <c r="AX307" s="438" t="s">
        <v>537</v>
      </c>
      <c r="AY307" s="439" t="s">
        <v>538</v>
      </c>
      <c r="AZ307" s="439" t="s">
        <v>539</v>
      </c>
      <c r="BA307" s="439" t="s">
        <v>540</v>
      </c>
      <c r="BB307" s="439" t="s">
        <v>541</v>
      </c>
      <c r="BC307" s="439" t="s">
        <v>542</v>
      </c>
      <c r="BD307" s="440" t="s">
        <v>543</v>
      </c>
      <c r="BE307" s="439" t="s">
        <v>544</v>
      </c>
      <c r="BF307" s="439" t="s">
        <v>545</v>
      </c>
      <c r="BG307" s="439" t="s">
        <v>546</v>
      </c>
      <c r="BH307" s="439" t="s">
        <v>547</v>
      </c>
      <c r="BI307" s="439" t="s">
        <v>548</v>
      </c>
      <c r="BJ307" s="439" t="s">
        <v>549</v>
      </c>
      <c r="BK307" s="439" t="s">
        <v>550</v>
      </c>
      <c r="BL307" s="439" t="s">
        <v>551</v>
      </c>
      <c r="BM307" s="438" t="s">
        <v>552</v>
      </c>
      <c r="BN307" s="439" t="s">
        <v>553</v>
      </c>
      <c r="BO307" s="439" t="s">
        <v>554</v>
      </c>
      <c r="BP307" s="439" t="s">
        <v>555</v>
      </c>
      <c r="BQ307" s="439" t="s">
        <v>556</v>
      </c>
      <c r="BR307" s="439" t="s">
        <v>557</v>
      </c>
      <c r="BS307" s="438" t="s">
        <v>558</v>
      </c>
      <c r="BT307" s="439" t="s">
        <v>559</v>
      </c>
      <c r="BU307" s="439" t="s">
        <v>560</v>
      </c>
      <c r="BV307" s="439" t="s">
        <v>561</v>
      </c>
      <c r="BW307" s="439" t="s">
        <v>562</v>
      </c>
      <c r="BX307" s="439" t="s">
        <v>563</v>
      </c>
      <c r="BY307" s="439" t="s">
        <v>564</v>
      </c>
      <c r="BZ307" s="439" t="s">
        <v>565</v>
      </c>
      <c r="CA307" s="439" t="s">
        <v>566</v>
      </c>
      <c r="CB307" s="439" t="s">
        <v>567</v>
      </c>
      <c r="CC307" s="439" t="s">
        <v>568</v>
      </c>
      <c r="CD307" s="439" t="s">
        <v>569</v>
      </c>
      <c r="CE307" s="439" t="s">
        <v>570</v>
      </c>
      <c r="CF307" s="438" t="s">
        <v>571</v>
      </c>
      <c r="CG307" s="439" t="s">
        <v>572</v>
      </c>
      <c r="CH307" s="439" t="s">
        <v>573</v>
      </c>
      <c r="CI307" s="439" t="s">
        <v>574</v>
      </c>
      <c r="CJ307" s="439" t="s">
        <v>575</v>
      </c>
      <c r="CK307" s="439" t="s">
        <v>576</v>
      </c>
      <c r="CL307" s="439" t="s">
        <v>577</v>
      </c>
      <c r="CM307" s="439" t="s">
        <v>578</v>
      </c>
      <c r="CN307" s="439" t="s">
        <v>579</v>
      </c>
      <c r="CO307" s="439" t="s">
        <v>580</v>
      </c>
      <c r="CP307" s="439" t="s">
        <v>581</v>
      </c>
      <c r="CQ307" s="439" t="s">
        <v>582</v>
      </c>
      <c r="CR307" s="439" t="s">
        <v>583</v>
      </c>
      <c r="CS307" s="439" t="s">
        <v>584</v>
      </c>
      <c r="CT307" s="438" t="s">
        <v>585</v>
      </c>
      <c r="CU307" s="439" t="s">
        <v>586</v>
      </c>
      <c r="CV307" s="439" t="s">
        <v>587</v>
      </c>
      <c r="CW307" s="439" t="s">
        <v>588</v>
      </c>
      <c r="CX307" s="439" t="s">
        <v>589</v>
      </c>
      <c r="CY307" s="439" t="s">
        <v>590</v>
      </c>
      <c r="CZ307" s="438" t="s">
        <v>591</v>
      </c>
      <c r="DA307" s="439" t="s">
        <v>592</v>
      </c>
      <c r="DB307" s="439" t="s">
        <v>593</v>
      </c>
      <c r="DC307" s="439" t="s">
        <v>594</v>
      </c>
      <c r="DD307" s="439" t="s">
        <v>595</v>
      </c>
      <c r="DE307" s="439" t="s">
        <v>596</v>
      </c>
      <c r="DF307" s="439" t="s">
        <v>597</v>
      </c>
      <c r="DG307" s="438" t="s">
        <v>598</v>
      </c>
      <c r="DH307" s="438" t="s">
        <v>599</v>
      </c>
      <c r="DI307" s="439" t="s">
        <v>600</v>
      </c>
      <c r="DJ307" s="439" t="s">
        <v>601</v>
      </c>
      <c r="DK307" s="439" t="s">
        <v>602</v>
      </c>
      <c r="DL307" s="438" t="s">
        <v>603</v>
      </c>
      <c r="DM307" s="439" t="s">
        <v>604</v>
      </c>
      <c r="DN307" s="441" t="s">
        <v>605</v>
      </c>
      <c r="DO307" s="438" t="s">
        <v>606</v>
      </c>
    </row>
    <row r="308" spans="1:119" s="4" customFormat="1" ht="16.5" customHeight="1" x14ac:dyDescent="0.15">
      <c r="A308" s="60" t="s">
        <v>309</v>
      </c>
      <c r="B308" s="261">
        <f t="shared" ref="B308" si="608">SUM(C308:N308)</f>
        <v>957199</v>
      </c>
      <c r="C308" s="277">
        <v>59592</v>
      </c>
      <c r="D308" s="277">
        <v>64011</v>
      </c>
      <c r="E308" s="277">
        <v>54181</v>
      </c>
      <c r="F308" s="277">
        <v>29214</v>
      </c>
      <c r="G308" s="277">
        <v>71853</v>
      </c>
      <c r="H308" s="277">
        <v>160415</v>
      </c>
      <c r="I308" s="277">
        <v>93961</v>
      </c>
      <c r="J308" s="277">
        <v>34808</v>
      </c>
      <c r="K308" s="277">
        <v>76156</v>
      </c>
      <c r="L308" s="277">
        <v>193625</v>
      </c>
      <c r="M308" s="277">
        <v>49370</v>
      </c>
      <c r="N308" s="277">
        <v>70013</v>
      </c>
      <c r="O308" s="261">
        <f t="shared" ref="O308" si="609">SUM(P308:W308)</f>
        <v>381872</v>
      </c>
      <c r="P308" s="277">
        <v>56009</v>
      </c>
      <c r="Q308" s="277">
        <v>57620</v>
      </c>
      <c r="R308" s="277">
        <v>31468</v>
      </c>
      <c r="S308" s="277">
        <v>40421</v>
      </c>
      <c r="T308" s="277">
        <v>23386</v>
      </c>
      <c r="U308" s="277">
        <v>104738</v>
      </c>
      <c r="V308" s="277">
        <v>48310</v>
      </c>
      <c r="W308" s="277">
        <v>19920</v>
      </c>
      <c r="X308" s="261">
        <f>SUM(Y308:AB308)</f>
        <v>425245</v>
      </c>
      <c r="Y308" s="277">
        <v>87670</v>
      </c>
      <c r="Z308" s="277">
        <v>113667</v>
      </c>
      <c r="AA308" s="277">
        <v>124415</v>
      </c>
      <c r="AB308" s="277">
        <v>99493</v>
      </c>
      <c r="AC308" s="261">
        <f t="shared" ref="AC308" si="610">SUM(AD308:AI308)</f>
        <v>293922</v>
      </c>
      <c r="AD308" s="277">
        <v>40314</v>
      </c>
      <c r="AE308" s="277">
        <v>38142</v>
      </c>
      <c r="AF308" s="277">
        <v>31787</v>
      </c>
      <c r="AG308" s="277">
        <v>68216</v>
      </c>
      <c r="AH308" s="277">
        <v>48256</v>
      </c>
      <c r="AI308" s="277">
        <v>67207</v>
      </c>
      <c r="AJ308" s="261">
        <v>76280</v>
      </c>
      <c r="AK308" s="278" t="s">
        <v>607</v>
      </c>
      <c r="AL308" s="278" t="s">
        <v>607</v>
      </c>
      <c r="AM308" s="261">
        <f t="shared" ref="AM308" si="611">SUM(AN308:AW308)</f>
        <v>600723</v>
      </c>
      <c r="AN308" s="277">
        <v>44674</v>
      </c>
      <c r="AO308" s="277">
        <v>42528</v>
      </c>
      <c r="AP308" s="277">
        <v>49982</v>
      </c>
      <c r="AQ308" s="277">
        <v>25787</v>
      </c>
      <c r="AR308" s="277">
        <v>91525</v>
      </c>
      <c r="AS308" s="277">
        <v>25468</v>
      </c>
      <c r="AT308" s="277">
        <v>101444</v>
      </c>
      <c r="AU308" s="277">
        <v>108342</v>
      </c>
      <c r="AV308" s="277">
        <v>67535</v>
      </c>
      <c r="AW308" s="277">
        <v>43438</v>
      </c>
      <c r="AX308" s="261">
        <f>SUM(AY308:BC308)</f>
        <v>778619</v>
      </c>
      <c r="AY308" s="277">
        <v>79396</v>
      </c>
      <c r="AZ308" s="277">
        <v>316595</v>
      </c>
      <c r="BA308" s="277">
        <v>55417</v>
      </c>
      <c r="BB308" s="277">
        <v>245806</v>
      </c>
      <c r="BC308" s="277">
        <v>81405</v>
      </c>
      <c r="BD308" s="261">
        <f t="shared" ref="BD308" si="612">SUM(BE308:BL308)</f>
        <v>1013246</v>
      </c>
      <c r="BE308" s="277">
        <v>193530</v>
      </c>
      <c r="BF308" s="277">
        <v>89918</v>
      </c>
      <c r="BG308" s="277">
        <v>79011</v>
      </c>
      <c r="BH308" s="277">
        <v>99461</v>
      </c>
      <c r="BI308" s="277">
        <v>125621</v>
      </c>
      <c r="BJ308" s="277">
        <v>196840</v>
      </c>
      <c r="BK308" s="277">
        <v>138889</v>
      </c>
      <c r="BL308" s="277">
        <v>89976</v>
      </c>
      <c r="BM308" s="261">
        <f t="shared" ref="BM308" si="613">SUM(BN308:BR308)</f>
        <v>409500</v>
      </c>
      <c r="BN308" s="277">
        <v>83157</v>
      </c>
      <c r="BO308" s="277">
        <v>49584</v>
      </c>
      <c r="BP308" s="277">
        <v>58479</v>
      </c>
      <c r="BQ308" s="277">
        <v>49940</v>
      </c>
      <c r="BR308" s="277">
        <v>168340</v>
      </c>
      <c r="BS308" s="261">
        <f t="shared" ref="BS308" si="614">SUM(BT308:CE308)</f>
        <v>814892</v>
      </c>
      <c r="BT308" s="277">
        <v>54769</v>
      </c>
      <c r="BU308" s="277">
        <v>83696</v>
      </c>
      <c r="BV308" s="277">
        <v>43253</v>
      </c>
      <c r="BW308" s="277">
        <v>34213</v>
      </c>
      <c r="BX308" s="277">
        <v>70925</v>
      </c>
      <c r="BY308" s="277">
        <v>176679</v>
      </c>
      <c r="BZ308" s="277">
        <v>68779</v>
      </c>
      <c r="CA308" s="277">
        <v>50555</v>
      </c>
      <c r="CB308" s="277">
        <v>85610</v>
      </c>
      <c r="CC308" s="277">
        <v>46415</v>
      </c>
      <c r="CD308" s="277">
        <v>51679</v>
      </c>
      <c r="CE308" s="277">
        <v>48319</v>
      </c>
      <c r="CF308" s="261">
        <f t="shared" ref="CF308" si="615">SUM(CG308:CS308)</f>
        <v>865076</v>
      </c>
      <c r="CG308" s="277">
        <v>24456</v>
      </c>
      <c r="CH308" s="277">
        <v>50986</v>
      </c>
      <c r="CI308" s="277">
        <v>51149</v>
      </c>
      <c r="CJ308" s="277">
        <v>94480</v>
      </c>
      <c r="CK308" s="277">
        <v>149367</v>
      </c>
      <c r="CL308" s="277">
        <v>41974</v>
      </c>
      <c r="CM308" s="277">
        <v>180987</v>
      </c>
      <c r="CN308" s="277">
        <v>39051</v>
      </c>
      <c r="CO308" s="277">
        <v>12003</v>
      </c>
      <c r="CP308" s="277">
        <v>61007</v>
      </c>
      <c r="CQ308" s="277">
        <v>63105</v>
      </c>
      <c r="CR308" s="277">
        <v>58261</v>
      </c>
      <c r="CS308" s="277">
        <v>38250</v>
      </c>
      <c r="CT308" s="261">
        <f t="shared" ref="CT308" si="616">SUM(CU308:CY308)</f>
        <v>409059</v>
      </c>
      <c r="CU308" s="277">
        <v>134463</v>
      </c>
      <c r="CV308" s="277">
        <v>90541</v>
      </c>
      <c r="CW308" s="277">
        <v>33500</v>
      </c>
      <c r="CX308" s="277">
        <v>72856</v>
      </c>
      <c r="CY308" s="277">
        <v>77699</v>
      </c>
      <c r="CZ308" s="261">
        <f t="shared" ref="CZ308" si="617">SUM(DA308:DF308)</f>
        <v>634745</v>
      </c>
      <c r="DA308" s="277">
        <v>22234</v>
      </c>
      <c r="DB308" s="277">
        <v>18685</v>
      </c>
      <c r="DC308" s="277">
        <v>144177</v>
      </c>
      <c r="DD308" s="277">
        <v>259769</v>
      </c>
      <c r="DE308" s="277">
        <v>134811</v>
      </c>
      <c r="DF308" s="277">
        <v>55069</v>
      </c>
      <c r="DG308" s="261">
        <f>AM308+BS308+B308+O308+X308+AC308+AJ308+BD308+CF308+AX308+BM308+CT308+CZ308</f>
        <v>7660378</v>
      </c>
      <c r="DH308" s="297">
        <f t="shared" ref="DH308" si="618">SUM(DI308:DK308)</f>
        <v>185018</v>
      </c>
      <c r="DI308" s="298">
        <v>71033</v>
      </c>
      <c r="DJ308" s="278">
        <v>98981</v>
      </c>
      <c r="DK308" s="278">
        <v>15004</v>
      </c>
      <c r="DL308" s="297" t="s">
        <v>607</v>
      </c>
      <c r="DM308" s="298">
        <v>189983</v>
      </c>
      <c r="DN308" s="371" t="s">
        <v>607</v>
      </c>
      <c r="DO308" s="297">
        <f>DG308+DH308+DM308</f>
        <v>8035379</v>
      </c>
    </row>
    <row r="309" spans="1:119" s="4" customFormat="1" ht="16.5" customHeight="1" x14ac:dyDescent="0.15">
      <c r="A309" s="81" t="s">
        <v>310</v>
      </c>
      <c r="B309" s="240">
        <f t="shared" ref="B309:B317" si="619">SUM(C309:N309)</f>
        <v>789593</v>
      </c>
      <c r="C309" s="486">
        <v>49563</v>
      </c>
      <c r="D309" s="486">
        <v>51921</v>
      </c>
      <c r="E309" s="486">
        <v>44229</v>
      </c>
      <c r="F309" s="486">
        <v>25940</v>
      </c>
      <c r="G309" s="486">
        <v>58299</v>
      </c>
      <c r="H309" s="486">
        <v>134595</v>
      </c>
      <c r="I309" s="486">
        <v>85598</v>
      </c>
      <c r="J309" s="486">
        <v>28744</v>
      </c>
      <c r="K309" s="486">
        <v>55192</v>
      </c>
      <c r="L309" s="486">
        <v>153679</v>
      </c>
      <c r="M309" s="486">
        <v>42299</v>
      </c>
      <c r="N309" s="486">
        <v>59534</v>
      </c>
      <c r="O309" s="240">
        <f t="shared" ref="O309:O317" si="620">SUM(P309:W309)</f>
        <v>304299</v>
      </c>
      <c r="P309" s="486">
        <v>42851</v>
      </c>
      <c r="Q309" s="486">
        <v>51469</v>
      </c>
      <c r="R309" s="486">
        <v>23609</v>
      </c>
      <c r="S309" s="486">
        <v>28974</v>
      </c>
      <c r="T309" s="486">
        <v>20203</v>
      </c>
      <c r="U309" s="486">
        <v>87096</v>
      </c>
      <c r="V309" s="486">
        <v>34757</v>
      </c>
      <c r="W309" s="486">
        <v>15340</v>
      </c>
      <c r="X309" s="240">
        <f>SUM(Y309:AB309)</f>
        <v>359896</v>
      </c>
      <c r="Y309" s="486">
        <v>72293</v>
      </c>
      <c r="Z309" s="486">
        <v>98535</v>
      </c>
      <c r="AA309" s="486">
        <v>105165</v>
      </c>
      <c r="AB309" s="486">
        <v>83903</v>
      </c>
      <c r="AC309" s="240">
        <f t="shared" ref="AC309:AC317" si="621">SUM(AD309:AI309)</f>
        <v>247560</v>
      </c>
      <c r="AD309" s="486">
        <v>34314</v>
      </c>
      <c r="AE309" s="486">
        <v>32390</v>
      </c>
      <c r="AF309" s="486">
        <v>25427</v>
      </c>
      <c r="AG309" s="486">
        <v>56274</v>
      </c>
      <c r="AH309" s="486">
        <v>38207</v>
      </c>
      <c r="AI309" s="486">
        <v>60948</v>
      </c>
      <c r="AJ309" s="240">
        <v>56425</v>
      </c>
      <c r="AK309" s="394" t="s">
        <v>607</v>
      </c>
      <c r="AL309" s="394" t="s">
        <v>607</v>
      </c>
      <c r="AM309" s="240">
        <f t="shared" ref="AM309:AM317" si="622">SUM(AN309:AW309)</f>
        <v>490519</v>
      </c>
      <c r="AN309" s="486">
        <v>38956</v>
      </c>
      <c r="AO309" s="486">
        <v>34801</v>
      </c>
      <c r="AP309" s="486">
        <v>36210</v>
      </c>
      <c r="AQ309" s="486">
        <v>19200</v>
      </c>
      <c r="AR309" s="486">
        <v>76337</v>
      </c>
      <c r="AS309" s="486">
        <v>20143</v>
      </c>
      <c r="AT309" s="486">
        <v>78378</v>
      </c>
      <c r="AU309" s="486">
        <v>93022</v>
      </c>
      <c r="AV309" s="486">
        <v>56384</v>
      </c>
      <c r="AW309" s="486">
        <v>37088</v>
      </c>
      <c r="AX309" s="240">
        <f>SUM(AY309:BC309)</f>
        <v>619799</v>
      </c>
      <c r="AY309" s="486">
        <v>62272</v>
      </c>
      <c r="AZ309" s="486">
        <v>246134</v>
      </c>
      <c r="BA309" s="486">
        <v>46410</v>
      </c>
      <c r="BB309" s="486">
        <v>204568</v>
      </c>
      <c r="BC309" s="486">
        <v>60415</v>
      </c>
      <c r="BD309" s="240">
        <f t="shared" ref="BD309:BD317" si="623">SUM(BE309:BL309)</f>
        <v>675260</v>
      </c>
      <c r="BE309" s="486">
        <v>122838</v>
      </c>
      <c r="BF309" s="486">
        <v>69161</v>
      </c>
      <c r="BG309" s="486">
        <v>57723</v>
      </c>
      <c r="BH309" s="486">
        <v>63892</v>
      </c>
      <c r="BI309" s="486">
        <v>69941</v>
      </c>
      <c r="BJ309" s="486">
        <v>145404</v>
      </c>
      <c r="BK309" s="486">
        <v>84334</v>
      </c>
      <c r="BL309" s="486">
        <v>61967</v>
      </c>
      <c r="BM309" s="240">
        <f t="shared" ref="BM309:BM317" si="624">SUM(BN309:BR309)</f>
        <v>326376</v>
      </c>
      <c r="BN309" s="486">
        <v>67310</v>
      </c>
      <c r="BO309" s="486">
        <v>41822</v>
      </c>
      <c r="BP309" s="486">
        <v>49267</v>
      </c>
      <c r="BQ309" s="486">
        <v>37217</v>
      </c>
      <c r="BR309" s="486">
        <v>130760</v>
      </c>
      <c r="BS309" s="240">
        <f t="shared" ref="BS309:BS317" si="625">SUM(BT309:CE309)</f>
        <v>659071</v>
      </c>
      <c r="BT309" s="486">
        <v>45315</v>
      </c>
      <c r="BU309" s="486">
        <v>67013</v>
      </c>
      <c r="BV309" s="486">
        <v>27188</v>
      </c>
      <c r="BW309" s="486">
        <v>30455</v>
      </c>
      <c r="BX309" s="486">
        <v>57016</v>
      </c>
      <c r="BY309" s="486">
        <v>147049</v>
      </c>
      <c r="BZ309" s="486">
        <v>51008</v>
      </c>
      <c r="CA309" s="486">
        <v>39806</v>
      </c>
      <c r="CB309" s="486">
        <v>71131</v>
      </c>
      <c r="CC309" s="486">
        <v>38717</v>
      </c>
      <c r="CD309" s="486">
        <v>41457</v>
      </c>
      <c r="CE309" s="486">
        <v>42916</v>
      </c>
      <c r="CF309" s="240">
        <f t="shared" ref="CF309:CF317" si="626">SUM(CG309:CS309)</f>
        <v>714901</v>
      </c>
      <c r="CG309" s="486">
        <v>19123</v>
      </c>
      <c r="CH309" s="486">
        <v>45429</v>
      </c>
      <c r="CI309" s="486">
        <v>44971</v>
      </c>
      <c r="CJ309" s="486">
        <v>66467</v>
      </c>
      <c r="CK309" s="486">
        <v>125984</v>
      </c>
      <c r="CL309" s="486">
        <v>34177</v>
      </c>
      <c r="CM309" s="486">
        <v>148119</v>
      </c>
      <c r="CN309" s="486">
        <v>33963</v>
      </c>
      <c r="CO309" s="486">
        <v>10148</v>
      </c>
      <c r="CP309" s="486">
        <v>50772</v>
      </c>
      <c r="CQ309" s="486">
        <v>52314</v>
      </c>
      <c r="CR309" s="486">
        <v>52114</v>
      </c>
      <c r="CS309" s="486">
        <v>31320</v>
      </c>
      <c r="CT309" s="240">
        <f t="shared" ref="CT309:CT317" si="627">SUM(CU309:CY309)</f>
        <v>314379</v>
      </c>
      <c r="CU309" s="486">
        <v>109892</v>
      </c>
      <c r="CV309" s="486">
        <v>63983</v>
      </c>
      <c r="CW309" s="486">
        <v>27448</v>
      </c>
      <c r="CX309" s="486">
        <v>51217</v>
      </c>
      <c r="CY309" s="486">
        <v>61839</v>
      </c>
      <c r="CZ309" s="240">
        <f t="shared" ref="CZ309:CZ317" si="628">SUM(DA309:DF309)</f>
        <v>470609</v>
      </c>
      <c r="DA309" s="486">
        <v>17404</v>
      </c>
      <c r="DB309" s="486">
        <v>16573</v>
      </c>
      <c r="DC309" s="486">
        <v>109893</v>
      </c>
      <c r="DD309" s="486">
        <v>175422</v>
      </c>
      <c r="DE309" s="486">
        <v>104775</v>
      </c>
      <c r="DF309" s="486">
        <v>46542</v>
      </c>
      <c r="DG309" s="240">
        <f>AM309+BS309+B309+O309+X309+AC309+AJ309+BD309+CF309+AX309+BM309+CT309+CZ309</f>
        <v>6028687</v>
      </c>
      <c r="DH309" s="240">
        <f t="shared" ref="DH309:DH317" si="629">SUM(DI309:DK309)</f>
        <v>117165</v>
      </c>
      <c r="DI309" s="486">
        <v>39258</v>
      </c>
      <c r="DJ309" s="486">
        <v>70164</v>
      </c>
      <c r="DK309" s="486">
        <v>7743</v>
      </c>
      <c r="DL309" s="392" t="s">
        <v>607</v>
      </c>
      <c r="DM309" s="470">
        <v>131858</v>
      </c>
      <c r="DN309" s="469" t="s">
        <v>607</v>
      </c>
      <c r="DO309" s="240">
        <f>DG309+DH309+DM309</f>
        <v>6277710</v>
      </c>
    </row>
    <row r="310" spans="1:119" s="4" customFormat="1" ht="16.5" customHeight="1" x14ac:dyDescent="0.15">
      <c r="A310" s="121" t="s">
        <v>311</v>
      </c>
      <c r="B310" s="305">
        <f t="shared" si="619"/>
        <v>1129698</v>
      </c>
      <c r="C310" s="241">
        <v>77548</v>
      </c>
      <c r="D310" s="241">
        <v>45422</v>
      </c>
      <c r="E310" s="241">
        <v>36396</v>
      </c>
      <c r="F310" s="241">
        <v>29851</v>
      </c>
      <c r="G310" s="241">
        <v>75545</v>
      </c>
      <c r="H310" s="241">
        <v>161025</v>
      </c>
      <c r="I310" s="241">
        <v>116795</v>
      </c>
      <c r="J310" s="241">
        <v>31660</v>
      </c>
      <c r="K310" s="241">
        <v>85635</v>
      </c>
      <c r="L310" s="241">
        <v>293702</v>
      </c>
      <c r="M310" s="241">
        <v>59455</v>
      </c>
      <c r="N310" s="241">
        <v>116664</v>
      </c>
      <c r="O310" s="240">
        <f t="shared" si="620"/>
        <v>412756</v>
      </c>
      <c r="P310" s="241">
        <v>81440</v>
      </c>
      <c r="Q310" s="241">
        <v>74264</v>
      </c>
      <c r="R310" s="241">
        <v>43722</v>
      </c>
      <c r="S310" s="241">
        <v>35935</v>
      </c>
      <c r="T310" s="241">
        <v>20250</v>
      </c>
      <c r="U310" s="241">
        <v>96874</v>
      </c>
      <c r="V310" s="241">
        <v>48987</v>
      </c>
      <c r="W310" s="241">
        <v>11284</v>
      </c>
      <c r="X310" s="240">
        <f t="shared" ref="X310:X317" si="630">SUM(Y310:AB310)</f>
        <v>454847</v>
      </c>
      <c r="Y310" s="241">
        <v>68073</v>
      </c>
      <c r="Z310" s="241">
        <v>151120</v>
      </c>
      <c r="AA310" s="241">
        <v>151774</v>
      </c>
      <c r="AB310" s="241">
        <v>83880</v>
      </c>
      <c r="AC310" s="240">
        <f t="shared" si="621"/>
        <v>353113</v>
      </c>
      <c r="AD310" s="241">
        <v>52811</v>
      </c>
      <c r="AE310" s="241">
        <v>64266</v>
      </c>
      <c r="AF310" s="241">
        <v>29971</v>
      </c>
      <c r="AG310" s="241">
        <v>80169</v>
      </c>
      <c r="AH310" s="241">
        <v>45347</v>
      </c>
      <c r="AI310" s="241">
        <v>80549</v>
      </c>
      <c r="AJ310" s="240">
        <v>48995</v>
      </c>
      <c r="AK310" s="310" t="s">
        <v>607</v>
      </c>
      <c r="AL310" s="310" t="s">
        <v>607</v>
      </c>
      <c r="AM310" s="240">
        <f t="shared" si="622"/>
        <v>648020</v>
      </c>
      <c r="AN310" s="241">
        <v>42239</v>
      </c>
      <c r="AO310" s="241">
        <v>38240</v>
      </c>
      <c r="AP310" s="241">
        <v>67200</v>
      </c>
      <c r="AQ310" s="241">
        <v>27558</v>
      </c>
      <c r="AR310" s="241">
        <v>85547</v>
      </c>
      <c r="AS310" s="241">
        <v>25973</v>
      </c>
      <c r="AT310" s="241">
        <v>85297</v>
      </c>
      <c r="AU310" s="241">
        <v>137223</v>
      </c>
      <c r="AV310" s="241">
        <v>101093</v>
      </c>
      <c r="AW310" s="241">
        <v>37650</v>
      </c>
      <c r="AX310" s="240">
        <f t="shared" ref="AX310:AX317" si="631">SUM(AY310:BC310)</f>
        <v>820172</v>
      </c>
      <c r="AY310" s="241">
        <v>83584</v>
      </c>
      <c r="AZ310" s="241">
        <v>370052</v>
      </c>
      <c r="BA310" s="241">
        <v>112213</v>
      </c>
      <c r="BB310" s="241">
        <v>185224</v>
      </c>
      <c r="BC310" s="241">
        <v>69099</v>
      </c>
      <c r="BD310" s="240">
        <f t="shared" si="623"/>
        <v>1439795</v>
      </c>
      <c r="BE310" s="241">
        <v>248641</v>
      </c>
      <c r="BF310" s="241">
        <v>158369</v>
      </c>
      <c r="BG310" s="241">
        <v>191986</v>
      </c>
      <c r="BH310" s="241">
        <v>179400</v>
      </c>
      <c r="BI310" s="241">
        <v>179680</v>
      </c>
      <c r="BJ310" s="241">
        <v>194224</v>
      </c>
      <c r="BK310" s="241">
        <v>137193</v>
      </c>
      <c r="BL310" s="241">
        <v>150302</v>
      </c>
      <c r="BM310" s="240">
        <f t="shared" si="624"/>
        <v>382793</v>
      </c>
      <c r="BN310" s="241">
        <v>75471</v>
      </c>
      <c r="BO310" s="241">
        <v>61495</v>
      </c>
      <c r="BP310" s="241">
        <v>73336</v>
      </c>
      <c r="BQ310" s="241">
        <v>37206</v>
      </c>
      <c r="BR310" s="241">
        <v>135285</v>
      </c>
      <c r="BS310" s="240">
        <f t="shared" si="625"/>
        <v>883343</v>
      </c>
      <c r="BT310" s="242">
        <v>49778</v>
      </c>
      <c r="BU310" s="241">
        <v>104379</v>
      </c>
      <c r="BV310" s="241">
        <v>46569</v>
      </c>
      <c r="BW310" s="241">
        <v>22365</v>
      </c>
      <c r="BX310" s="241">
        <v>46761</v>
      </c>
      <c r="BY310" s="241">
        <v>260537</v>
      </c>
      <c r="BZ310" s="241">
        <v>47618</v>
      </c>
      <c r="CA310" s="241">
        <v>47073</v>
      </c>
      <c r="CB310" s="241">
        <v>92573</v>
      </c>
      <c r="CC310" s="241">
        <v>50507</v>
      </c>
      <c r="CD310" s="241">
        <v>44714</v>
      </c>
      <c r="CE310" s="241">
        <v>70469</v>
      </c>
      <c r="CF310" s="240">
        <f t="shared" si="626"/>
        <v>850049</v>
      </c>
      <c r="CG310" s="241">
        <v>19411</v>
      </c>
      <c r="CH310" s="241">
        <v>61879</v>
      </c>
      <c r="CI310" s="241">
        <v>45497</v>
      </c>
      <c r="CJ310" s="241">
        <v>81827</v>
      </c>
      <c r="CK310" s="241">
        <v>195182</v>
      </c>
      <c r="CL310" s="241">
        <v>36667</v>
      </c>
      <c r="CM310" s="241">
        <v>161527</v>
      </c>
      <c r="CN310" s="241">
        <v>27058</v>
      </c>
      <c r="CO310" s="241">
        <v>14190</v>
      </c>
      <c r="CP310" s="241">
        <v>35689</v>
      </c>
      <c r="CQ310" s="241">
        <v>61749</v>
      </c>
      <c r="CR310" s="241">
        <v>65151</v>
      </c>
      <c r="CS310" s="241">
        <v>44222</v>
      </c>
      <c r="CT310" s="240">
        <f t="shared" si="627"/>
        <v>482681</v>
      </c>
      <c r="CU310" s="241">
        <v>163486</v>
      </c>
      <c r="CV310" s="241">
        <v>96479</v>
      </c>
      <c r="CW310" s="241">
        <v>47513</v>
      </c>
      <c r="CX310" s="241">
        <v>78702</v>
      </c>
      <c r="CY310" s="241">
        <v>96501</v>
      </c>
      <c r="CZ310" s="240">
        <f t="shared" si="628"/>
        <v>676383</v>
      </c>
      <c r="DA310" s="241">
        <v>19085</v>
      </c>
      <c r="DB310" s="241">
        <v>22452</v>
      </c>
      <c r="DC310" s="241">
        <v>126336</v>
      </c>
      <c r="DD310" s="241">
        <v>306251</v>
      </c>
      <c r="DE310" s="241">
        <v>136760</v>
      </c>
      <c r="DF310" s="241">
        <v>65499</v>
      </c>
      <c r="DG310" s="240">
        <f t="shared" ref="DG310:DG317" si="632">AM310+BS310+B310+O310+X310+AC310+AJ310+BD310+CF310+AX310+BM310+CT310+CZ310</f>
        <v>8582645</v>
      </c>
      <c r="DH310" s="240">
        <f t="shared" si="629"/>
        <v>80836</v>
      </c>
      <c r="DI310" s="242">
        <v>34163</v>
      </c>
      <c r="DJ310" s="241">
        <v>37333</v>
      </c>
      <c r="DK310" s="241">
        <v>9340</v>
      </c>
      <c r="DL310" s="392" t="s">
        <v>607</v>
      </c>
      <c r="DM310" s="241">
        <v>120370</v>
      </c>
      <c r="DN310" s="244" t="s">
        <v>607</v>
      </c>
      <c r="DO310" s="240">
        <f t="shared" ref="DO310:DO317" si="633">DG310+DH310+DM310</f>
        <v>8783851</v>
      </c>
    </row>
    <row r="311" spans="1:119" s="4" customFormat="1" ht="16.5" customHeight="1" x14ac:dyDescent="0.15">
      <c r="A311" s="81" t="s">
        <v>312</v>
      </c>
      <c r="B311" s="305">
        <f t="shared" si="619"/>
        <v>310194</v>
      </c>
      <c r="C311" s="241">
        <v>19242</v>
      </c>
      <c r="D311" s="241">
        <v>16164</v>
      </c>
      <c r="E311" s="241">
        <v>9461</v>
      </c>
      <c r="F311" s="241">
        <v>4194</v>
      </c>
      <c r="G311" s="241">
        <v>23819</v>
      </c>
      <c r="H311" s="241">
        <v>52314</v>
      </c>
      <c r="I311" s="241">
        <v>32511</v>
      </c>
      <c r="J311" s="241">
        <v>7865</v>
      </c>
      <c r="K311" s="241">
        <v>20390</v>
      </c>
      <c r="L311" s="241">
        <v>76682</v>
      </c>
      <c r="M311" s="241">
        <v>14878</v>
      </c>
      <c r="N311" s="241">
        <v>32674</v>
      </c>
      <c r="O311" s="240">
        <f t="shared" si="620"/>
        <v>94210</v>
      </c>
      <c r="P311" s="241">
        <v>20671</v>
      </c>
      <c r="Q311" s="241">
        <v>18727</v>
      </c>
      <c r="R311" s="241">
        <v>7212</v>
      </c>
      <c r="S311" s="241">
        <v>8049</v>
      </c>
      <c r="T311" s="241">
        <v>4252</v>
      </c>
      <c r="U311" s="241">
        <v>19910</v>
      </c>
      <c r="V311" s="241">
        <v>12413</v>
      </c>
      <c r="W311" s="241">
        <v>2976</v>
      </c>
      <c r="X311" s="240">
        <f t="shared" si="630"/>
        <v>119148</v>
      </c>
      <c r="Y311" s="241">
        <v>21587</v>
      </c>
      <c r="Z311" s="241">
        <v>37557</v>
      </c>
      <c r="AA311" s="241">
        <v>36883</v>
      </c>
      <c r="AB311" s="241">
        <v>23121</v>
      </c>
      <c r="AC311" s="240">
        <f t="shared" si="621"/>
        <v>81107</v>
      </c>
      <c r="AD311" s="241">
        <v>13689</v>
      </c>
      <c r="AE311" s="241">
        <v>10549</v>
      </c>
      <c r="AF311" s="241">
        <v>7208</v>
      </c>
      <c r="AG311" s="241">
        <v>21988</v>
      </c>
      <c r="AH311" s="241">
        <v>11963</v>
      </c>
      <c r="AI311" s="241">
        <v>15710</v>
      </c>
      <c r="AJ311" s="240">
        <v>26813</v>
      </c>
      <c r="AK311" s="310" t="s">
        <v>607</v>
      </c>
      <c r="AL311" s="310" t="s">
        <v>607</v>
      </c>
      <c r="AM311" s="240">
        <f t="shared" si="622"/>
        <v>186142</v>
      </c>
      <c r="AN311" s="241">
        <v>9415</v>
      </c>
      <c r="AO311" s="241">
        <v>9714</v>
      </c>
      <c r="AP311" s="241">
        <v>22580</v>
      </c>
      <c r="AQ311" s="241">
        <v>6400</v>
      </c>
      <c r="AR311" s="241">
        <v>32754</v>
      </c>
      <c r="AS311" s="241">
        <v>4579</v>
      </c>
      <c r="AT311" s="241">
        <v>25884</v>
      </c>
      <c r="AU311" s="241">
        <v>39696</v>
      </c>
      <c r="AV311" s="241">
        <v>25702</v>
      </c>
      <c r="AW311" s="241">
        <v>9418</v>
      </c>
      <c r="AX311" s="240">
        <f t="shared" si="631"/>
        <v>247802</v>
      </c>
      <c r="AY311" s="241">
        <v>18329</v>
      </c>
      <c r="AZ311" s="241">
        <v>127451</v>
      </c>
      <c r="BA311" s="241">
        <v>29343</v>
      </c>
      <c r="BB311" s="241">
        <v>54521</v>
      </c>
      <c r="BC311" s="241">
        <v>18158</v>
      </c>
      <c r="BD311" s="240">
        <f t="shared" si="623"/>
        <v>408566</v>
      </c>
      <c r="BE311" s="241">
        <v>80380</v>
      </c>
      <c r="BF311" s="241">
        <v>43685</v>
      </c>
      <c r="BG311" s="241">
        <v>41444</v>
      </c>
      <c r="BH311" s="241">
        <v>44947</v>
      </c>
      <c r="BI311" s="241">
        <v>49084</v>
      </c>
      <c r="BJ311" s="241">
        <v>75446</v>
      </c>
      <c r="BK311" s="241">
        <v>38550</v>
      </c>
      <c r="BL311" s="241">
        <v>35030</v>
      </c>
      <c r="BM311" s="240">
        <f t="shared" si="624"/>
        <v>109283</v>
      </c>
      <c r="BN311" s="241">
        <v>21430</v>
      </c>
      <c r="BO311" s="241">
        <v>18399</v>
      </c>
      <c r="BP311" s="241">
        <v>20315</v>
      </c>
      <c r="BQ311" s="241">
        <v>9376</v>
      </c>
      <c r="BR311" s="241">
        <v>39763</v>
      </c>
      <c r="BS311" s="240">
        <f t="shared" si="625"/>
        <v>255855</v>
      </c>
      <c r="BT311" s="242">
        <v>12488</v>
      </c>
      <c r="BU311" s="241">
        <v>23564</v>
      </c>
      <c r="BV311" s="241">
        <v>5956</v>
      </c>
      <c r="BW311" s="241">
        <v>4337</v>
      </c>
      <c r="BX311" s="241">
        <v>12929</v>
      </c>
      <c r="BY311" s="241">
        <v>107811</v>
      </c>
      <c r="BZ311" s="241">
        <v>11647</v>
      </c>
      <c r="CA311" s="241">
        <v>9859</v>
      </c>
      <c r="CB311" s="241">
        <v>28754</v>
      </c>
      <c r="CC311" s="241">
        <v>12338</v>
      </c>
      <c r="CD311" s="241">
        <v>10637</v>
      </c>
      <c r="CE311" s="241">
        <v>15535</v>
      </c>
      <c r="CF311" s="240">
        <f t="shared" si="626"/>
        <v>295624</v>
      </c>
      <c r="CG311" s="241">
        <v>5980</v>
      </c>
      <c r="CH311" s="241">
        <v>24803</v>
      </c>
      <c r="CI311" s="241">
        <v>10910</v>
      </c>
      <c r="CJ311" s="241">
        <v>25018</v>
      </c>
      <c r="CK311" s="241">
        <v>73429</v>
      </c>
      <c r="CL311" s="241">
        <v>9478</v>
      </c>
      <c r="CM311" s="241">
        <v>76937</v>
      </c>
      <c r="CN311" s="241">
        <v>7772</v>
      </c>
      <c r="CO311" s="241">
        <v>4539</v>
      </c>
      <c r="CP311" s="241">
        <v>11009</v>
      </c>
      <c r="CQ311" s="241">
        <v>23531</v>
      </c>
      <c r="CR311" s="241">
        <v>12774</v>
      </c>
      <c r="CS311" s="241">
        <v>9444</v>
      </c>
      <c r="CT311" s="240">
        <f t="shared" si="627"/>
        <v>125826</v>
      </c>
      <c r="CU311" s="241">
        <v>43452</v>
      </c>
      <c r="CV311" s="241">
        <v>30531</v>
      </c>
      <c r="CW311" s="241">
        <v>7431</v>
      </c>
      <c r="CX311" s="241">
        <v>20596</v>
      </c>
      <c r="CY311" s="241">
        <v>23816</v>
      </c>
      <c r="CZ311" s="240">
        <f t="shared" si="628"/>
        <v>251121</v>
      </c>
      <c r="DA311" s="241">
        <v>3929</v>
      </c>
      <c r="DB311" s="241">
        <v>5885</v>
      </c>
      <c r="DC311" s="241">
        <v>47074</v>
      </c>
      <c r="DD311" s="241">
        <v>122533</v>
      </c>
      <c r="DE311" s="241">
        <v>53873</v>
      </c>
      <c r="DF311" s="241">
        <v>17827</v>
      </c>
      <c r="DG311" s="240">
        <f t="shared" si="632"/>
        <v>2511691</v>
      </c>
      <c r="DH311" s="240">
        <f t="shared" si="629"/>
        <v>50135</v>
      </c>
      <c r="DI311" s="242">
        <v>18416</v>
      </c>
      <c r="DJ311" s="241">
        <v>26796</v>
      </c>
      <c r="DK311" s="241">
        <v>4923</v>
      </c>
      <c r="DL311" s="392" t="s">
        <v>607</v>
      </c>
      <c r="DM311" s="241">
        <v>44965</v>
      </c>
      <c r="DN311" s="244" t="s">
        <v>607</v>
      </c>
      <c r="DO311" s="240">
        <f t="shared" si="633"/>
        <v>2606791</v>
      </c>
    </row>
    <row r="312" spans="1:119" s="4" customFormat="1" ht="16.5" customHeight="1" x14ac:dyDescent="0.15">
      <c r="A312" s="121" t="s">
        <v>313</v>
      </c>
      <c r="B312" s="305">
        <f t="shared" si="619"/>
        <v>930162</v>
      </c>
      <c r="C312" s="241">
        <v>59232</v>
      </c>
      <c r="D312" s="241">
        <v>47707</v>
      </c>
      <c r="E312" s="241">
        <v>31922</v>
      </c>
      <c r="F312" s="241">
        <v>14157</v>
      </c>
      <c r="G312" s="241">
        <v>70127</v>
      </c>
      <c r="H312" s="241">
        <v>140582</v>
      </c>
      <c r="I312" s="241">
        <v>106366</v>
      </c>
      <c r="J312" s="241">
        <v>25968</v>
      </c>
      <c r="K312" s="241">
        <v>69816</v>
      </c>
      <c r="L312" s="241">
        <v>207140</v>
      </c>
      <c r="M312" s="241">
        <v>54161</v>
      </c>
      <c r="N312" s="241">
        <v>102984</v>
      </c>
      <c r="O312" s="240">
        <f t="shared" si="620"/>
        <v>363273</v>
      </c>
      <c r="P312" s="241">
        <v>64361</v>
      </c>
      <c r="Q312" s="241">
        <v>58148</v>
      </c>
      <c r="R312" s="241">
        <v>31625</v>
      </c>
      <c r="S312" s="241">
        <v>40437</v>
      </c>
      <c r="T312" s="241">
        <v>34710</v>
      </c>
      <c r="U312" s="241">
        <v>65189</v>
      </c>
      <c r="V312" s="241">
        <v>53360</v>
      </c>
      <c r="W312" s="241">
        <v>15443</v>
      </c>
      <c r="X312" s="240">
        <f t="shared" si="630"/>
        <v>412246</v>
      </c>
      <c r="Y312" s="241">
        <v>75777</v>
      </c>
      <c r="Z312" s="241">
        <v>103458</v>
      </c>
      <c r="AA312" s="241">
        <v>159824</v>
      </c>
      <c r="AB312" s="241">
        <v>73187</v>
      </c>
      <c r="AC312" s="240">
        <f t="shared" si="621"/>
        <v>301588</v>
      </c>
      <c r="AD312" s="241">
        <v>36474</v>
      </c>
      <c r="AE312" s="241">
        <v>57765</v>
      </c>
      <c r="AF312" s="241">
        <v>20144</v>
      </c>
      <c r="AG312" s="241">
        <v>71013</v>
      </c>
      <c r="AH312" s="241">
        <v>41836</v>
      </c>
      <c r="AI312" s="241">
        <v>74356</v>
      </c>
      <c r="AJ312" s="240">
        <v>17224</v>
      </c>
      <c r="AK312" s="310" t="s">
        <v>607</v>
      </c>
      <c r="AL312" s="310" t="s">
        <v>607</v>
      </c>
      <c r="AM312" s="240">
        <f t="shared" si="622"/>
        <v>736093</v>
      </c>
      <c r="AN312" s="241">
        <v>46587</v>
      </c>
      <c r="AO312" s="241">
        <v>46449</v>
      </c>
      <c r="AP312" s="241">
        <v>70201</v>
      </c>
      <c r="AQ312" s="241">
        <v>21446</v>
      </c>
      <c r="AR312" s="241">
        <v>113264</v>
      </c>
      <c r="AS312" s="241">
        <v>35470</v>
      </c>
      <c r="AT312" s="241">
        <v>112981</v>
      </c>
      <c r="AU312" s="241">
        <v>139759</v>
      </c>
      <c r="AV312" s="241">
        <v>99632</v>
      </c>
      <c r="AW312" s="241">
        <v>50304</v>
      </c>
      <c r="AX312" s="240">
        <f t="shared" si="631"/>
        <v>960452</v>
      </c>
      <c r="AY312" s="241">
        <v>73401</v>
      </c>
      <c r="AZ312" s="241">
        <v>475520</v>
      </c>
      <c r="BA312" s="241">
        <v>88712</v>
      </c>
      <c r="BB312" s="241">
        <v>244006</v>
      </c>
      <c r="BC312" s="241">
        <v>78813</v>
      </c>
      <c r="BD312" s="240">
        <f t="shared" si="623"/>
        <v>1755051</v>
      </c>
      <c r="BE312" s="241">
        <v>361446</v>
      </c>
      <c r="BF312" s="241">
        <v>164716</v>
      </c>
      <c r="BG312" s="241">
        <v>124719</v>
      </c>
      <c r="BH312" s="241">
        <v>176696</v>
      </c>
      <c r="BI312" s="241">
        <v>245350</v>
      </c>
      <c r="BJ312" s="241">
        <v>384897</v>
      </c>
      <c r="BK312" s="241">
        <v>138143</v>
      </c>
      <c r="BL312" s="241">
        <v>159084</v>
      </c>
      <c r="BM312" s="240">
        <f t="shared" si="624"/>
        <v>458831</v>
      </c>
      <c r="BN312" s="241">
        <v>110170</v>
      </c>
      <c r="BO312" s="241">
        <v>68048</v>
      </c>
      <c r="BP312" s="241">
        <v>63495</v>
      </c>
      <c r="BQ312" s="241">
        <v>36590</v>
      </c>
      <c r="BR312" s="241">
        <v>180528</v>
      </c>
      <c r="BS312" s="240">
        <f t="shared" si="625"/>
        <v>808629</v>
      </c>
      <c r="BT312" s="242">
        <v>40010</v>
      </c>
      <c r="BU312" s="241">
        <v>78597</v>
      </c>
      <c r="BV312" s="241">
        <v>20862</v>
      </c>
      <c r="BW312" s="241">
        <v>15111</v>
      </c>
      <c r="BX312" s="241">
        <v>57919</v>
      </c>
      <c r="BY312" s="241">
        <v>264603</v>
      </c>
      <c r="BZ312" s="241">
        <v>50696</v>
      </c>
      <c r="CA312" s="241">
        <v>49912</v>
      </c>
      <c r="CB312" s="241">
        <v>93322</v>
      </c>
      <c r="CC312" s="241">
        <v>43157</v>
      </c>
      <c r="CD312" s="241">
        <v>53694</v>
      </c>
      <c r="CE312" s="241">
        <v>40746</v>
      </c>
      <c r="CF312" s="240">
        <f t="shared" si="626"/>
        <v>824373</v>
      </c>
      <c r="CG312" s="241">
        <v>16560</v>
      </c>
      <c r="CH312" s="241">
        <v>69408</v>
      </c>
      <c r="CI312" s="241">
        <v>34721</v>
      </c>
      <c r="CJ312" s="241">
        <v>104527</v>
      </c>
      <c r="CK312" s="241">
        <v>192379</v>
      </c>
      <c r="CL312" s="241">
        <v>31636</v>
      </c>
      <c r="CM312" s="241">
        <v>167176</v>
      </c>
      <c r="CN312" s="241">
        <v>20809</v>
      </c>
      <c r="CO312" s="241">
        <v>9219</v>
      </c>
      <c r="CP312" s="241">
        <v>29040</v>
      </c>
      <c r="CQ312" s="241">
        <v>62613</v>
      </c>
      <c r="CR312" s="241">
        <v>50780</v>
      </c>
      <c r="CS312" s="241">
        <v>35505</v>
      </c>
      <c r="CT312" s="240">
        <f t="shared" si="627"/>
        <v>455556</v>
      </c>
      <c r="CU312" s="241">
        <v>165543</v>
      </c>
      <c r="CV312" s="241">
        <v>118099</v>
      </c>
      <c r="CW312" s="241">
        <v>37140</v>
      </c>
      <c r="CX312" s="241">
        <v>71802</v>
      </c>
      <c r="CY312" s="241">
        <v>62972</v>
      </c>
      <c r="CZ312" s="240">
        <f t="shared" si="628"/>
        <v>606225</v>
      </c>
      <c r="DA312" s="241">
        <v>21551</v>
      </c>
      <c r="DB312" s="241">
        <v>11728</v>
      </c>
      <c r="DC312" s="241">
        <v>116577</v>
      </c>
      <c r="DD312" s="241">
        <v>265362</v>
      </c>
      <c r="DE312" s="241">
        <v>118508</v>
      </c>
      <c r="DF312" s="241">
        <v>72499</v>
      </c>
      <c r="DG312" s="240">
        <f t="shared" si="632"/>
        <v>8629703</v>
      </c>
      <c r="DH312" s="240">
        <f t="shared" si="629"/>
        <v>155660</v>
      </c>
      <c r="DI312" s="242">
        <v>59125</v>
      </c>
      <c r="DJ312" s="241">
        <v>59314</v>
      </c>
      <c r="DK312" s="241">
        <v>37221</v>
      </c>
      <c r="DL312" s="392" t="s">
        <v>607</v>
      </c>
      <c r="DM312" s="241">
        <v>110956</v>
      </c>
      <c r="DN312" s="244" t="s">
        <v>607</v>
      </c>
      <c r="DO312" s="240">
        <f t="shared" si="633"/>
        <v>8896319</v>
      </c>
    </row>
    <row r="313" spans="1:119" s="4" customFormat="1" ht="16.5" customHeight="1" x14ac:dyDescent="0.15">
      <c r="A313" s="81" t="s">
        <v>314</v>
      </c>
      <c r="B313" s="305">
        <f t="shared" si="619"/>
        <v>759100</v>
      </c>
      <c r="C313" s="241">
        <v>50159</v>
      </c>
      <c r="D313" s="241">
        <v>37202</v>
      </c>
      <c r="E313" s="241">
        <v>22506</v>
      </c>
      <c r="F313" s="241">
        <v>10665</v>
      </c>
      <c r="G313" s="241">
        <v>60207</v>
      </c>
      <c r="H313" s="241">
        <v>116180</v>
      </c>
      <c r="I313" s="241">
        <v>79347</v>
      </c>
      <c r="J313" s="241">
        <v>23519</v>
      </c>
      <c r="K313" s="241">
        <v>58791</v>
      </c>
      <c r="L313" s="241">
        <v>170559</v>
      </c>
      <c r="M313" s="241">
        <v>40445</v>
      </c>
      <c r="N313" s="241">
        <v>89520</v>
      </c>
      <c r="O313" s="240">
        <f t="shared" si="620"/>
        <v>321036</v>
      </c>
      <c r="P313" s="241">
        <v>59372</v>
      </c>
      <c r="Q313" s="241">
        <v>50836</v>
      </c>
      <c r="R313" s="241">
        <v>28281</v>
      </c>
      <c r="S313" s="241">
        <v>35671</v>
      </c>
      <c r="T313" s="241">
        <v>28238</v>
      </c>
      <c r="U313" s="241">
        <v>56589</v>
      </c>
      <c r="V313" s="241">
        <v>48080</v>
      </c>
      <c r="W313" s="241">
        <v>13969</v>
      </c>
      <c r="X313" s="240">
        <f t="shared" si="630"/>
        <v>327320</v>
      </c>
      <c r="Y313" s="241">
        <v>63906</v>
      </c>
      <c r="Z313" s="241">
        <v>77542</v>
      </c>
      <c r="AA313" s="241">
        <v>131155</v>
      </c>
      <c r="AB313" s="241">
        <v>54717</v>
      </c>
      <c r="AC313" s="240">
        <f t="shared" si="621"/>
        <v>224288</v>
      </c>
      <c r="AD313" s="241">
        <v>18773</v>
      </c>
      <c r="AE313" s="241">
        <v>51455</v>
      </c>
      <c r="AF313" s="241">
        <v>16179</v>
      </c>
      <c r="AG313" s="241">
        <v>53924</v>
      </c>
      <c r="AH313" s="241">
        <v>35422</v>
      </c>
      <c r="AI313" s="241">
        <v>48535</v>
      </c>
      <c r="AJ313" s="240">
        <v>13167</v>
      </c>
      <c r="AK313" s="310" t="s">
        <v>607</v>
      </c>
      <c r="AL313" s="310" t="s">
        <v>607</v>
      </c>
      <c r="AM313" s="240">
        <f t="shared" si="622"/>
        <v>622738</v>
      </c>
      <c r="AN313" s="241">
        <v>38956</v>
      </c>
      <c r="AO313" s="241">
        <v>37569</v>
      </c>
      <c r="AP313" s="241">
        <v>56420</v>
      </c>
      <c r="AQ313" s="241">
        <v>17899</v>
      </c>
      <c r="AR313" s="241">
        <v>97122</v>
      </c>
      <c r="AS313" s="241">
        <v>25370</v>
      </c>
      <c r="AT313" s="241">
        <v>99055</v>
      </c>
      <c r="AU313" s="241">
        <v>124734</v>
      </c>
      <c r="AV313" s="241">
        <v>83363</v>
      </c>
      <c r="AW313" s="241">
        <v>42250</v>
      </c>
      <c r="AX313" s="240">
        <f t="shared" si="631"/>
        <v>791805</v>
      </c>
      <c r="AY313" s="241">
        <v>64030</v>
      </c>
      <c r="AZ313" s="241">
        <v>398917</v>
      </c>
      <c r="BA313" s="241">
        <v>74601</v>
      </c>
      <c r="BB313" s="241">
        <v>189156</v>
      </c>
      <c r="BC313" s="241">
        <v>65101</v>
      </c>
      <c r="BD313" s="240">
        <f t="shared" si="623"/>
        <v>1258398</v>
      </c>
      <c r="BE313" s="241">
        <v>266682</v>
      </c>
      <c r="BF313" s="241">
        <v>132818</v>
      </c>
      <c r="BG313" s="241">
        <v>96783</v>
      </c>
      <c r="BH313" s="241">
        <v>129161</v>
      </c>
      <c r="BI313" s="241">
        <v>153861</v>
      </c>
      <c r="BJ313" s="241">
        <v>240349</v>
      </c>
      <c r="BK313" s="241">
        <v>110860</v>
      </c>
      <c r="BL313" s="241">
        <v>127884</v>
      </c>
      <c r="BM313" s="240">
        <f t="shared" si="624"/>
        <v>385483</v>
      </c>
      <c r="BN313" s="241">
        <v>86082</v>
      </c>
      <c r="BO313" s="241">
        <v>58951</v>
      </c>
      <c r="BP313" s="241">
        <v>49399</v>
      </c>
      <c r="BQ313" s="241">
        <v>31857</v>
      </c>
      <c r="BR313" s="241">
        <v>159194</v>
      </c>
      <c r="BS313" s="240">
        <f t="shared" si="625"/>
        <v>687814</v>
      </c>
      <c r="BT313" s="242">
        <v>34543</v>
      </c>
      <c r="BU313" s="241">
        <v>62789</v>
      </c>
      <c r="BV313" s="241">
        <v>18604</v>
      </c>
      <c r="BW313" s="241">
        <v>12637</v>
      </c>
      <c r="BX313" s="241">
        <v>51630</v>
      </c>
      <c r="BY313" s="241">
        <v>224604</v>
      </c>
      <c r="BZ313" s="241">
        <v>42910</v>
      </c>
      <c r="CA313" s="241">
        <v>44201</v>
      </c>
      <c r="CB313" s="241">
        <v>79947</v>
      </c>
      <c r="CC313" s="241">
        <v>37971</v>
      </c>
      <c r="CD313" s="241">
        <v>42402</v>
      </c>
      <c r="CE313" s="241">
        <v>35576</v>
      </c>
      <c r="CF313" s="240">
        <f t="shared" si="626"/>
        <v>693646</v>
      </c>
      <c r="CG313" s="241">
        <v>15602</v>
      </c>
      <c r="CH313" s="241">
        <v>60464</v>
      </c>
      <c r="CI313" s="241">
        <v>27738</v>
      </c>
      <c r="CJ313" s="241">
        <v>91542</v>
      </c>
      <c r="CK313" s="241">
        <v>172112</v>
      </c>
      <c r="CL313" s="241">
        <v>26923</v>
      </c>
      <c r="CM313" s="241">
        <v>140168</v>
      </c>
      <c r="CN313" s="241">
        <v>14191</v>
      </c>
      <c r="CO313" s="241">
        <v>7908</v>
      </c>
      <c r="CP313" s="241">
        <v>24176</v>
      </c>
      <c r="CQ313" s="241">
        <v>33918</v>
      </c>
      <c r="CR313" s="241">
        <v>47255</v>
      </c>
      <c r="CS313" s="241">
        <v>31649</v>
      </c>
      <c r="CT313" s="240">
        <f t="shared" si="627"/>
        <v>379626</v>
      </c>
      <c r="CU313" s="241">
        <v>141516</v>
      </c>
      <c r="CV313" s="241">
        <v>101815</v>
      </c>
      <c r="CW313" s="241">
        <v>29192</v>
      </c>
      <c r="CX313" s="241">
        <v>59894</v>
      </c>
      <c r="CY313" s="241">
        <v>47209</v>
      </c>
      <c r="CZ313" s="240">
        <f t="shared" si="628"/>
        <v>498240</v>
      </c>
      <c r="DA313" s="241">
        <v>18266</v>
      </c>
      <c r="DB313" s="241">
        <v>10198</v>
      </c>
      <c r="DC313" s="241">
        <v>95124</v>
      </c>
      <c r="DD313" s="241">
        <v>217349</v>
      </c>
      <c r="DE313" s="241">
        <v>95316</v>
      </c>
      <c r="DF313" s="241">
        <v>61987</v>
      </c>
      <c r="DG313" s="240">
        <f t="shared" si="632"/>
        <v>6962661</v>
      </c>
      <c r="DH313" s="240">
        <f t="shared" si="629"/>
        <v>119230</v>
      </c>
      <c r="DI313" s="242">
        <v>38698</v>
      </c>
      <c r="DJ313" s="241">
        <v>50577</v>
      </c>
      <c r="DK313" s="241">
        <v>29955</v>
      </c>
      <c r="DL313" s="392" t="s">
        <v>607</v>
      </c>
      <c r="DM313" s="241">
        <v>99879</v>
      </c>
      <c r="DN313" s="244" t="s">
        <v>607</v>
      </c>
      <c r="DO313" s="240">
        <f t="shared" si="633"/>
        <v>7181770</v>
      </c>
    </row>
    <row r="314" spans="1:119" s="4" customFormat="1" ht="16.5" customHeight="1" x14ac:dyDescent="0.15">
      <c r="A314" s="121" t="s">
        <v>644</v>
      </c>
      <c r="B314" s="305">
        <f t="shared" si="619"/>
        <v>1072938</v>
      </c>
      <c r="C314" s="241">
        <v>51772</v>
      </c>
      <c r="D314" s="241">
        <v>70027</v>
      </c>
      <c r="E314" s="241">
        <v>43732</v>
      </c>
      <c r="F314" s="241">
        <v>15798</v>
      </c>
      <c r="G314" s="241">
        <v>77441</v>
      </c>
      <c r="H314" s="241">
        <v>149165</v>
      </c>
      <c r="I314" s="241">
        <v>116799</v>
      </c>
      <c r="J314" s="241">
        <v>20546</v>
      </c>
      <c r="K314" s="241">
        <v>104988</v>
      </c>
      <c r="L314" s="241">
        <v>329179</v>
      </c>
      <c r="M314" s="241">
        <v>35938</v>
      </c>
      <c r="N314" s="241">
        <v>57553</v>
      </c>
      <c r="O314" s="240">
        <f t="shared" si="620"/>
        <v>397733</v>
      </c>
      <c r="P314" s="241">
        <v>63965</v>
      </c>
      <c r="Q314" s="241">
        <v>85319</v>
      </c>
      <c r="R314" s="241">
        <v>25697</v>
      </c>
      <c r="S314" s="241">
        <v>39267</v>
      </c>
      <c r="T314" s="241">
        <v>28495</v>
      </c>
      <c r="U314" s="241">
        <v>67849</v>
      </c>
      <c r="V314" s="241">
        <v>60499</v>
      </c>
      <c r="W314" s="241">
        <v>26642</v>
      </c>
      <c r="X314" s="240">
        <f t="shared" si="630"/>
        <v>403429</v>
      </c>
      <c r="Y314" s="241">
        <v>72721</v>
      </c>
      <c r="Z314" s="241">
        <v>115438</v>
      </c>
      <c r="AA314" s="241">
        <v>119195</v>
      </c>
      <c r="AB314" s="241">
        <v>96075</v>
      </c>
      <c r="AC314" s="240">
        <f t="shared" si="621"/>
        <v>413159</v>
      </c>
      <c r="AD314" s="241">
        <v>63937</v>
      </c>
      <c r="AE314" s="241">
        <v>58145</v>
      </c>
      <c r="AF314" s="241">
        <v>36470</v>
      </c>
      <c r="AG314" s="241">
        <v>94634</v>
      </c>
      <c r="AH314" s="241">
        <v>51681</v>
      </c>
      <c r="AI314" s="241">
        <v>108292</v>
      </c>
      <c r="AJ314" s="240">
        <v>45538</v>
      </c>
      <c r="AK314" s="310" t="s">
        <v>607</v>
      </c>
      <c r="AL314" s="310" t="s">
        <v>607</v>
      </c>
      <c r="AM314" s="240">
        <f t="shared" si="622"/>
        <v>988868</v>
      </c>
      <c r="AN314" s="241">
        <v>69106</v>
      </c>
      <c r="AO314" s="241">
        <v>67914</v>
      </c>
      <c r="AP314" s="241">
        <v>97937</v>
      </c>
      <c r="AQ314" s="241">
        <v>28499</v>
      </c>
      <c r="AR314" s="241">
        <v>143663</v>
      </c>
      <c r="AS314" s="241">
        <v>31279</v>
      </c>
      <c r="AT314" s="241">
        <v>177816</v>
      </c>
      <c r="AU314" s="241">
        <v>188058</v>
      </c>
      <c r="AV314" s="241">
        <v>110953</v>
      </c>
      <c r="AW314" s="241">
        <v>73643</v>
      </c>
      <c r="AX314" s="240">
        <f t="shared" si="631"/>
        <v>1475831</v>
      </c>
      <c r="AY314" s="241">
        <v>121088</v>
      </c>
      <c r="AZ314" s="241">
        <v>711356</v>
      </c>
      <c r="BA314" s="241">
        <v>150438</v>
      </c>
      <c r="BB314" s="241">
        <v>368496</v>
      </c>
      <c r="BC314" s="241">
        <v>124453</v>
      </c>
      <c r="BD314" s="240">
        <f t="shared" si="623"/>
        <v>2307918</v>
      </c>
      <c r="BE314" s="241">
        <v>440464</v>
      </c>
      <c r="BF314" s="241">
        <v>200425</v>
      </c>
      <c r="BG314" s="241">
        <v>164808</v>
      </c>
      <c r="BH314" s="241">
        <v>197294</v>
      </c>
      <c r="BI314" s="241">
        <v>197380</v>
      </c>
      <c r="BJ314" s="241">
        <v>577768</v>
      </c>
      <c r="BK314" s="241">
        <v>287351</v>
      </c>
      <c r="BL314" s="241">
        <v>242428</v>
      </c>
      <c r="BM314" s="240">
        <f t="shared" si="624"/>
        <v>550519</v>
      </c>
      <c r="BN314" s="241">
        <v>94828</v>
      </c>
      <c r="BO314" s="241">
        <v>88927</v>
      </c>
      <c r="BP314" s="241">
        <v>49728</v>
      </c>
      <c r="BQ314" s="241">
        <v>46703</v>
      </c>
      <c r="BR314" s="241">
        <v>270333</v>
      </c>
      <c r="BS314" s="240">
        <f t="shared" si="625"/>
        <v>984684</v>
      </c>
      <c r="BT314" s="242">
        <v>79874</v>
      </c>
      <c r="BU314" s="241">
        <v>97889</v>
      </c>
      <c r="BV314" s="241">
        <v>22065</v>
      </c>
      <c r="BW314" s="241">
        <v>19315</v>
      </c>
      <c r="BX314" s="241">
        <v>71356</v>
      </c>
      <c r="BY314" s="241">
        <v>269099</v>
      </c>
      <c r="BZ314" s="241">
        <v>54916</v>
      </c>
      <c r="CA314" s="241">
        <v>65778</v>
      </c>
      <c r="CB314" s="241">
        <v>106468</v>
      </c>
      <c r="CC314" s="241">
        <v>46906</v>
      </c>
      <c r="CD314" s="241">
        <v>83114</v>
      </c>
      <c r="CE314" s="241">
        <v>67904</v>
      </c>
      <c r="CF314" s="240">
        <f t="shared" si="626"/>
        <v>1289479</v>
      </c>
      <c r="CG314" s="241">
        <v>41447</v>
      </c>
      <c r="CH314" s="241">
        <v>111813</v>
      </c>
      <c r="CI314" s="241">
        <v>29869</v>
      </c>
      <c r="CJ314" s="241">
        <v>203505</v>
      </c>
      <c r="CK314" s="241">
        <v>242931</v>
      </c>
      <c r="CL314" s="241">
        <v>28553</v>
      </c>
      <c r="CM314" s="241">
        <v>285922</v>
      </c>
      <c r="CN314" s="241">
        <v>27708</v>
      </c>
      <c r="CO314" s="241">
        <v>8516</v>
      </c>
      <c r="CP314" s="241">
        <v>41231</v>
      </c>
      <c r="CQ314" s="241">
        <v>154553</v>
      </c>
      <c r="CR314" s="241">
        <v>69714</v>
      </c>
      <c r="CS314" s="241">
        <v>43717</v>
      </c>
      <c r="CT314" s="240">
        <f t="shared" si="627"/>
        <v>478603</v>
      </c>
      <c r="CU314" s="241">
        <v>207900</v>
      </c>
      <c r="CV314" s="241">
        <v>107181</v>
      </c>
      <c r="CW314" s="241">
        <v>28396</v>
      </c>
      <c r="CX314" s="241">
        <v>85047</v>
      </c>
      <c r="CY314" s="241">
        <v>50079</v>
      </c>
      <c r="CZ314" s="240">
        <f t="shared" si="628"/>
        <v>1135304</v>
      </c>
      <c r="DA314" s="241">
        <v>28110</v>
      </c>
      <c r="DB314" s="241">
        <v>19839</v>
      </c>
      <c r="DC314" s="241">
        <v>162763</v>
      </c>
      <c r="DD314" s="241">
        <v>552548</v>
      </c>
      <c r="DE314" s="241">
        <v>255020</v>
      </c>
      <c r="DF314" s="241">
        <v>117024</v>
      </c>
      <c r="DG314" s="240">
        <f t="shared" si="632"/>
        <v>11544003</v>
      </c>
      <c r="DH314" s="240">
        <f t="shared" si="629"/>
        <v>532224</v>
      </c>
      <c r="DI314" s="242">
        <v>284048</v>
      </c>
      <c r="DJ314" s="241">
        <v>247089</v>
      </c>
      <c r="DK314" s="241">
        <v>1087</v>
      </c>
      <c r="DL314" s="392" t="s">
        <v>607</v>
      </c>
      <c r="DM314" s="241">
        <v>13888</v>
      </c>
      <c r="DN314" s="244" t="s">
        <v>607</v>
      </c>
      <c r="DO314" s="240">
        <f t="shared" si="633"/>
        <v>12090115</v>
      </c>
    </row>
    <row r="315" spans="1:119" s="4" customFormat="1" ht="16.5" customHeight="1" x14ac:dyDescent="0.15">
      <c r="A315" s="81" t="s">
        <v>281</v>
      </c>
      <c r="B315" s="305">
        <f t="shared" si="619"/>
        <v>998450</v>
      </c>
      <c r="C315" s="241">
        <v>48180</v>
      </c>
      <c r="D315" s="241">
        <v>67566</v>
      </c>
      <c r="E315" s="241">
        <v>40532</v>
      </c>
      <c r="F315" s="241">
        <v>14213</v>
      </c>
      <c r="G315" s="241">
        <v>71974</v>
      </c>
      <c r="H315" s="241">
        <v>140897</v>
      </c>
      <c r="I315" s="241">
        <v>105590</v>
      </c>
      <c r="J315" s="241">
        <v>19773</v>
      </c>
      <c r="K315" s="241">
        <v>99545</v>
      </c>
      <c r="L315" s="241">
        <v>303654</v>
      </c>
      <c r="M315" s="241">
        <v>34478</v>
      </c>
      <c r="N315" s="241">
        <v>52048</v>
      </c>
      <c r="O315" s="240">
        <f t="shared" si="620"/>
        <v>374398</v>
      </c>
      <c r="P315" s="241">
        <v>60840</v>
      </c>
      <c r="Q315" s="241">
        <v>79268</v>
      </c>
      <c r="R315" s="241">
        <v>22799</v>
      </c>
      <c r="S315" s="241">
        <v>36944</v>
      </c>
      <c r="T315" s="241">
        <v>26278</v>
      </c>
      <c r="U315" s="241">
        <v>64457</v>
      </c>
      <c r="V315" s="241">
        <v>57623</v>
      </c>
      <c r="W315" s="241">
        <v>26189</v>
      </c>
      <c r="X315" s="240">
        <f t="shared" si="630"/>
        <v>375632</v>
      </c>
      <c r="Y315" s="241">
        <v>68790</v>
      </c>
      <c r="Z315" s="241">
        <v>109484</v>
      </c>
      <c r="AA315" s="241">
        <v>110408</v>
      </c>
      <c r="AB315" s="241">
        <v>86950</v>
      </c>
      <c r="AC315" s="240">
        <f t="shared" si="621"/>
        <v>384612</v>
      </c>
      <c r="AD315" s="241">
        <v>60471</v>
      </c>
      <c r="AE315" s="241">
        <v>54467</v>
      </c>
      <c r="AF315" s="241">
        <v>33867</v>
      </c>
      <c r="AG315" s="241">
        <v>86604</v>
      </c>
      <c r="AH315" s="241">
        <v>46490</v>
      </c>
      <c r="AI315" s="241">
        <v>102713</v>
      </c>
      <c r="AJ315" s="240">
        <v>39224</v>
      </c>
      <c r="AK315" s="310" t="s">
        <v>607</v>
      </c>
      <c r="AL315" s="310" t="s">
        <v>607</v>
      </c>
      <c r="AM315" s="240">
        <f t="shared" si="622"/>
        <v>920817</v>
      </c>
      <c r="AN315" s="241">
        <v>64864</v>
      </c>
      <c r="AO315" s="241">
        <v>64124</v>
      </c>
      <c r="AP315" s="241">
        <v>90990</v>
      </c>
      <c r="AQ315" s="241">
        <v>26964</v>
      </c>
      <c r="AR315" s="241">
        <v>136686</v>
      </c>
      <c r="AS315" s="241">
        <v>30962</v>
      </c>
      <c r="AT315" s="241">
        <v>164957</v>
      </c>
      <c r="AU315" s="241">
        <v>174406</v>
      </c>
      <c r="AV315" s="241">
        <v>100270</v>
      </c>
      <c r="AW315" s="241">
        <v>66594</v>
      </c>
      <c r="AX315" s="240">
        <f t="shared" si="631"/>
        <v>1388725</v>
      </c>
      <c r="AY315" s="241">
        <v>113898</v>
      </c>
      <c r="AZ315" s="241">
        <v>681173</v>
      </c>
      <c r="BA315" s="241">
        <v>130661</v>
      </c>
      <c r="BB315" s="241">
        <v>346796</v>
      </c>
      <c r="BC315" s="241">
        <v>116197</v>
      </c>
      <c r="BD315" s="240">
        <f t="shared" si="623"/>
        <v>2183562</v>
      </c>
      <c r="BE315" s="241">
        <v>393473</v>
      </c>
      <c r="BF315" s="241">
        <v>190728</v>
      </c>
      <c r="BG315" s="241">
        <v>158970</v>
      </c>
      <c r="BH315" s="241">
        <v>187096</v>
      </c>
      <c r="BI315" s="241">
        <v>191765</v>
      </c>
      <c r="BJ315" s="241">
        <v>550990</v>
      </c>
      <c r="BK315" s="241">
        <v>277558</v>
      </c>
      <c r="BL315" s="241">
        <v>232982</v>
      </c>
      <c r="BM315" s="240">
        <f t="shared" si="624"/>
        <v>522549</v>
      </c>
      <c r="BN315" s="241">
        <v>88567</v>
      </c>
      <c r="BO315" s="241">
        <v>86435</v>
      </c>
      <c r="BP315" s="241">
        <v>46504</v>
      </c>
      <c r="BQ315" s="241">
        <v>43323</v>
      </c>
      <c r="BR315" s="241">
        <v>257720</v>
      </c>
      <c r="BS315" s="240">
        <f t="shared" si="625"/>
        <v>906098</v>
      </c>
      <c r="BT315" s="242">
        <v>68230</v>
      </c>
      <c r="BU315" s="241">
        <v>90178</v>
      </c>
      <c r="BV315" s="241">
        <v>20559</v>
      </c>
      <c r="BW315" s="241">
        <v>16154</v>
      </c>
      <c r="BX315" s="241">
        <v>65460</v>
      </c>
      <c r="BY315" s="241">
        <v>254860</v>
      </c>
      <c r="BZ315" s="241">
        <v>51295</v>
      </c>
      <c r="CA315" s="241">
        <v>61682</v>
      </c>
      <c r="CB315" s="241">
        <v>92213</v>
      </c>
      <c r="CC315" s="241">
        <v>42557</v>
      </c>
      <c r="CD315" s="241">
        <v>78610</v>
      </c>
      <c r="CE315" s="241">
        <v>64300</v>
      </c>
      <c r="CF315" s="240">
        <f t="shared" si="626"/>
        <v>1194266</v>
      </c>
      <c r="CG315" s="241">
        <v>39709</v>
      </c>
      <c r="CH315" s="241">
        <v>100809</v>
      </c>
      <c r="CI315" s="241">
        <v>26765</v>
      </c>
      <c r="CJ315" s="241">
        <v>195637</v>
      </c>
      <c r="CK315" s="241">
        <v>227363</v>
      </c>
      <c r="CL315" s="241">
        <v>25083</v>
      </c>
      <c r="CM315" s="241">
        <v>257903</v>
      </c>
      <c r="CN315" s="241">
        <v>25717</v>
      </c>
      <c r="CO315" s="241">
        <v>7454</v>
      </c>
      <c r="CP315" s="241">
        <v>35694</v>
      </c>
      <c r="CQ315" s="241">
        <v>144361</v>
      </c>
      <c r="CR315" s="241">
        <v>66605</v>
      </c>
      <c r="CS315" s="241">
        <v>41166</v>
      </c>
      <c r="CT315" s="240">
        <f t="shared" si="627"/>
        <v>435431</v>
      </c>
      <c r="CU315" s="241">
        <v>189838</v>
      </c>
      <c r="CV315" s="241">
        <v>99301</v>
      </c>
      <c r="CW315" s="241">
        <v>22241</v>
      </c>
      <c r="CX315" s="241">
        <v>77076</v>
      </c>
      <c r="CY315" s="241">
        <v>46975</v>
      </c>
      <c r="CZ315" s="240">
        <f t="shared" si="628"/>
        <v>1009359</v>
      </c>
      <c r="DA315" s="241">
        <v>26590</v>
      </c>
      <c r="DB315" s="241">
        <v>18881</v>
      </c>
      <c r="DC315" s="241">
        <v>149302</v>
      </c>
      <c r="DD315" s="241">
        <v>506272</v>
      </c>
      <c r="DE315" s="241">
        <v>198392</v>
      </c>
      <c r="DF315" s="241">
        <v>109922</v>
      </c>
      <c r="DG315" s="240">
        <f t="shared" si="632"/>
        <v>10733123</v>
      </c>
      <c r="DH315" s="240">
        <f t="shared" si="629"/>
        <v>508756</v>
      </c>
      <c r="DI315" s="242">
        <v>267203</v>
      </c>
      <c r="DJ315" s="241">
        <v>241553</v>
      </c>
      <c r="DK315" s="241">
        <v>0</v>
      </c>
      <c r="DL315" s="392" t="s">
        <v>607</v>
      </c>
      <c r="DM315" s="241">
        <v>0</v>
      </c>
      <c r="DN315" s="244" t="s">
        <v>607</v>
      </c>
      <c r="DO315" s="240">
        <f t="shared" si="633"/>
        <v>11241879</v>
      </c>
    </row>
    <row r="316" spans="1:119" s="4" customFormat="1" ht="16.5" customHeight="1" x14ac:dyDescent="0.15">
      <c r="A316" s="121" t="s">
        <v>776</v>
      </c>
      <c r="B316" s="305">
        <f t="shared" si="619"/>
        <v>4522820</v>
      </c>
      <c r="C316" s="241">
        <v>278779</v>
      </c>
      <c r="D316" s="241">
        <v>248831</v>
      </c>
      <c r="E316" s="241">
        <v>187986</v>
      </c>
      <c r="F316" s="241">
        <v>99133</v>
      </c>
      <c r="G316" s="241">
        <v>330223</v>
      </c>
      <c r="H316" s="241">
        <v>668571</v>
      </c>
      <c r="I316" s="241">
        <v>473014</v>
      </c>
      <c r="J316" s="241">
        <v>129687</v>
      </c>
      <c r="K316" s="241">
        <v>368361</v>
      </c>
      <c r="L316" s="241">
        <v>1133220</v>
      </c>
      <c r="M316" s="241">
        <v>227539</v>
      </c>
      <c r="N316" s="241">
        <v>377476</v>
      </c>
      <c r="O316" s="240">
        <f t="shared" si="620"/>
        <v>1731457</v>
      </c>
      <c r="P316" s="241">
        <v>300925</v>
      </c>
      <c r="Q316" s="241">
        <v>308587</v>
      </c>
      <c r="R316" s="241">
        <v>147283</v>
      </c>
      <c r="S316" s="241">
        <v>175348</v>
      </c>
      <c r="T316" s="241">
        <v>118481</v>
      </c>
      <c r="U316" s="241">
        <v>365046</v>
      </c>
      <c r="V316" s="241">
        <v>228160</v>
      </c>
      <c r="W316" s="241">
        <v>87627</v>
      </c>
      <c r="X316" s="240">
        <f t="shared" si="630"/>
        <v>1905953</v>
      </c>
      <c r="Y316" s="241">
        <v>341524</v>
      </c>
      <c r="Z316" s="241">
        <v>550230</v>
      </c>
      <c r="AA316" s="241">
        <v>624403</v>
      </c>
      <c r="AB316" s="241">
        <v>389796</v>
      </c>
      <c r="AC316" s="240">
        <f t="shared" si="621"/>
        <v>1491328</v>
      </c>
      <c r="AD316" s="241">
        <v>214187</v>
      </c>
      <c r="AE316" s="241">
        <v>240127</v>
      </c>
      <c r="AF316" s="241">
        <v>130100</v>
      </c>
      <c r="AG316" s="241">
        <v>345543</v>
      </c>
      <c r="AH316" s="241">
        <v>211217</v>
      </c>
      <c r="AI316" s="241">
        <v>350154</v>
      </c>
      <c r="AJ316" s="240">
        <v>201730</v>
      </c>
      <c r="AK316" s="310" t="s">
        <v>607</v>
      </c>
      <c r="AL316" s="310" t="s">
        <v>607</v>
      </c>
      <c r="AM316" s="240">
        <f t="shared" si="622"/>
        <v>3264210</v>
      </c>
      <c r="AN316" s="241">
        <v>226035</v>
      </c>
      <c r="AO316" s="241">
        <v>214004</v>
      </c>
      <c r="AP316" s="241">
        <v>307870</v>
      </c>
      <c r="AQ316" s="241">
        <v>112045</v>
      </c>
      <c r="AR316" s="241">
        <v>480592</v>
      </c>
      <c r="AS316" s="241">
        <v>135207</v>
      </c>
      <c r="AT316" s="241">
        <v>527004</v>
      </c>
      <c r="AU316" s="241">
        <v>629371</v>
      </c>
      <c r="AV316" s="241">
        <v>421273</v>
      </c>
      <c r="AW316" s="241">
        <v>210809</v>
      </c>
      <c r="AX316" s="240">
        <f t="shared" si="631"/>
        <v>4405810</v>
      </c>
      <c r="AY316" s="241">
        <v>379489</v>
      </c>
      <c r="AZ316" s="241">
        <v>2071702</v>
      </c>
      <c r="BA316" s="241">
        <v>433548</v>
      </c>
      <c r="BB316" s="241">
        <v>1129255</v>
      </c>
      <c r="BC316" s="241">
        <v>391816</v>
      </c>
      <c r="BD316" s="240">
        <f t="shared" si="623"/>
        <v>7319840</v>
      </c>
      <c r="BE316" s="241">
        <v>1386013</v>
      </c>
      <c r="BF316" s="241">
        <v>670967</v>
      </c>
      <c r="BG316" s="241">
        <v>665973</v>
      </c>
      <c r="BH316" s="241">
        <v>699594</v>
      </c>
      <c r="BI316" s="241">
        <v>894271</v>
      </c>
      <c r="BJ316" s="241">
        <v>1428254</v>
      </c>
      <c r="BK316" s="241">
        <v>886219</v>
      </c>
      <c r="BL316" s="241">
        <v>688549</v>
      </c>
      <c r="BM316" s="240">
        <f t="shared" si="624"/>
        <v>1990901</v>
      </c>
      <c r="BN316" s="241">
        <v>409551</v>
      </c>
      <c r="BO316" s="241">
        <v>294069</v>
      </c>
      <c r="BP316" s="241">
        <v>268537</v>
      </c>
      <c r="BQ316" s="241">
        <v>186876</v>
      </c>
      <c r="BR316" s="241">
        <v>831868</v>
      </c>
      <c r="BS316" s="240">
        <f t="shared" si="625"/>
        <v>3803635</v>
      </c>
      <c r="BT316" s="242">
        <v>230185</v>
      </c>
      <c r="BU316" s="241">
        <v>400080</v>
      </c>
      <c r="BV316" s="241">
        <v>148821</v>
      </c>
      <c r="BW316" s="241">
        <v>102448</v>
      </c>
      <c r="BX316" s="241">
        <v>278371</v>
      </c>
      <c r="BY316" s="241">
        <v>1047600</v>
      </c>
      <c r="BZ316" s="241">
        <v>243499</v>
      </c>
      <c r="CA316" s="241">
        <v>233392</v>
      </c>
      <c r="CB316" s="241">
        <v>402977</v>
      </c>
      <c r="CC316" s="241">
        <v>205307</v>
      </c>
      <c r="CD316" s="241">
        <v>260263</v>
      </c>
      <c r="CE316" s="241">
        <v>250692</v>
      </c>
      <c r="CF316" s="240">
        <f t="shared" si="626"/>
        <v>4261121</v>
      </c>
      <c r="CG316" s="241">
        <v>112433</v>
      </c>
      <c r="CH316" s="241">
        <v>328594</v>
      </c>
      <c r="CI316" s="241">
        <v>184171</v>
      </c>
      <c r="CJ316" s="241">
        <v>532681</v>
      </c>
      <c r="CK316" s="241">
        <v>899113</v>
      </c>
      <c r="CL316" s="241">
        <v>153478</v>
      </c>
      <c r="CM316" s="241">
        <v>873122</v>
      </c>
      <c r="CN316" s="241">
        <v>123064</v>
      </c>
      <c r="CO316" s="241">
        <v>50820</v>
      </c>
      <c r="CP316" s="241">
        <v>184914</v>
      </c>
      <c r="CQ316" s="241">
        <v>374581</v>
      </c>
      <c r="CR316" s="241">
        <v>265739</v>
      </c>
      <c r="CS316" s="241">
        <v>178411</v>
      </c>
      <c r="CT316" s="240">
        <f t="shared" si="627"/>
        <v>2016364</v>
      </c>
      <c r="CU316" s="241">
        <v>754066</v>
      </c>
      <c r="CV316" s="241">
        <v>458512</v>
      </c>
      <c r="CW316" s="241">
        <v>151175</v>
      </c>
      <c r="CX316" s="241">
        <v>334332</v>
      </c>
      <c r="CY316" s="241">
        <v>318279</v>
      </c>
      <c r="CZ316" s="240">
        <f t="shared" si="628"/>
        <v>3348552</v>
      </c>
      <c r="DA316" s="241">
        <v>93420</v>
      </c>
      <c r="DB316" s="241">
        <v>86933</v>
      </c>
      <c r="DC316" s="241">
        <v>632742</v>
      </c>
      <c r="DD316" s="241">
        <v>1504862</v>
      </c>
      <c r="DE316" s="241">
        <v>670610</v>
      </c>
      <c r="DF316" s="241">
        <v>359985</v>
      </c>
      <c r="DG316" s="240">
        <f t="shared" si="632"/>
        <v>40263721</v>
      </c>
      <c r="DH316" s="240">
        <f t="shared" si="629"/>
        <v>997043</v>
      </c>
      <c r="DI316" s="242">
        <v>461699</v>
      </c>
      <c r="DJ316" s="241">
        <v>462818</v>
      </c>
      <c r="DK316" s="241">
        <v>72526</v>
      </c>
      <c r="DL316" s="392" t="s">
        <v>607</v>
      </c>
      <c r="DM316" s="241">
        <v>520579</v>
      </c>
      <c r="DN316" s="244" t="s">
        <v>607</v>
      </c>
      <c r="DO316" s="240">
        <f t="shared" si="633"/>
        <v>41781343</v>
      </c>
    </row>
    <row r="317" spans="1:119" s="4" customFormat="1" ht="16.5" customHeight="1" x14ac:dyDescent="0.15">
      <c r="A317" s="121" t="s">
        <v>777</v>
      </c>
      <c r="B317" s="305">
        <f t="shared" si="619"/>
        <v>4376440</v>
      </c>
      <c r="C317" s="241">
        <v>269686</v>
      </c>
      <c r="D317" s="241">
        <v>239123</v>
      </c>
      <c r="E317" s="241">
        <v>175473</v>
      </c>
      <c r="F317" s="241">
        <v>94194</v>
      </c>
      <c r="G317" s="241">
        <v>319744</v>
      </c>
      <c r="H317" s="241">
        <v>654044</v>
      </c>
      <c r="I317" s="241">
        <v>461168</v>
      </c>
      <c r="J317" s="241">
        <v>124899</v>
      </c>
      <c r="K317" s="241">
        <v>357920</v>
      </c>
      <c r="L317" s="241">
        <v>1088956</v>
      </c>
      <c r="M317" s="241">
        <v>220847</v>
      </c>
      <c r="N317" s="241">
        <v>370386</v>
      </c>
      <c r="O317" s="240">
        <f t="shared" si="620"/>
        <v>1626890</v>
      </c>
      <c r="P317" s="241">
        <v>283223</v>
      </c>
      <c r="Q317" s="241">
        <v>296742</v>
      </c>
      <c r="R317" s="241">
        <v>135785</v>
      </c>
      <c r="S317" s="241">
        <v>153438</v>
      </c>
      <c r="T317" s="241">
        <v>116561</v>
      </c>
      <c r="U317" s="241">
        <v>338627</v>
      </c>
      <c r="V317" s="241">
        <v>216994</v>
      </c>
      <c r="W317" s="241">
        <v>85520</v>
      </c>
      <c r="X317" s="240">
        <f t="shared" si="630"/>
        <v>1876642</v>
      </c>
      <c r="Y317" s="241">
        <v>335906</v>
      </c>
      <c r="Z317" s="241">
        <v>543248</v>
      </c>
      <c r="AA317" s="241">
        <v>614027</v>
      </c>
      <c r="AB317" s="241">
        <v>383461</v>
      </c>
      <c r="AC317" s="240">
        <f t="shared" si="621"/>
        <v>1419838</v>
      </c>
      <c r="AD317" s="241">
        <v>204596</v>
      </c>
      <c r="AE317" s="241">
        <v>227624</v>
      </c>
      <c r="AF317" s="241">
        <v>112641</v>
      </c>
      <c r="AG317" s="241">
        <v>330114</v>
      </c>
      <c r="AH317" s="241">
        <v>204946</v>
      </c>
      <c r="AI317" s="241">
        <v>339917</v>
      </c>
      <c r="AJ317" s="240">
        <v>188608</v>
      </c>
      <c r="AK317" s="310" t="s">
        <v>607</v>
      </c>
      <c r="AL317" s="310" t="s">
        <v>607</v>
      </c>
      <c r="AM317" s="240">
        <f t="shared" si="622"/>
        <v>3153293</v>
      </c>
      <c r="AN317" s="241">
        <v>221983</v>
      </c>
      <c r="AO317" s="241">
        <v>211041</v>
      </c>
      <c r="AP317" s="241">
        <v>300770</v>
      </c>
      <c r="AQ317" s="241">
        <v>109108</v>
      </c>
      <c r="AR317" s="241">
        <v>468049</v>
      </c>
      <c r="AS317" s="241">
        <v>130136</v>
      </c>
      <c r="AT317" s="241">
        <v>519587</v>
      </c>
      <c r="AU317" s="241">
        <v>583398</v>
      </c>
      <c r="AV317" s="241">
        <v>401967</v>
      </c>
      <c r="AW317" s="241">
        <v>207254</v>
      </c>
      <c r="AX317" s="240">
        <f t="shared" si="631"/>
        <v>4340782</v>
      </c>
      <c r="AY317" s="241">
        <v>372363</v>
      </c>
      <c r="AZ317" s="241">
        <v>2047081</v>
      </c>
      <c r="BA317" s="241">
        <v>428456</v>
      </c>
      <c r="BB317" s="241">
        <v>1107077</v>
      </c>
      <c r="BC317" s="241">
        <v>385805</v>
      </c>
      <c r="BD317" s="240">
        <f t="shared" si="623"/>
        <v>7050548</v>
      </c>
      <c r="BE317" s="241">
        <v>1357089</v>
      </c>
      <c r="BF317" s="241">
        <v>657128</v>
      </c>
      <c r="BG317" s="241">
        <v>651761</v>
      </c>
      <c r="BH317" s="241">
        <v>675636</v>
      </c>
      <c r="BI317" s="241">
        <v>867294</v>
      </c>
      <c r="BJ317" s="241">
        <v>1356885</v>
      </c>
      <c r="BK317" s="241">
        <v>829423</v>
      </c>
      <c r="BL317" s="241">
        <v>655332</v>
      </c>
      <c r="BM317" s="240">
        <f t="shared" si="624"/>
        <v>1938394</v>
      </c>
      <c r="BN317" s="241">
        <v>394795</v>
      </c>
      <c r="BO317" s="241">
        <v>286230</v>
      </c>
      <c r="BP317" s="241">
        <v>255927</v>
      </c>
      <c r="BQ317" s="241">
        <v>183294</v>
      </c>
      <c r="BR317" s="241">
        <v>818148</v>
      </c>
      <c r="BS317" s="240">
        <f t="shared" si="625"/>
        <v>3656393</v>
      </c>
      <c r="BT317" s="242">
        <v>221712</v>
      </c>
      <c r="BU317" s="241">
        <v>376579</v>
      </c>
      <c r="BV317" s="241">
        <v>133404</v>
      </c>
      <c r="BW317" s="241">
        <v>101573</v>
      </c>
      <c r="BX317" s="241">
        <v>272579</v>
      </c>
      <c r="BY317" s="241">
        <v>1012490</v>
      </c>
      <c r="BZ317" s="241">
        <v>237785</v>
      </c>
      <c r="CA317" s="241">
        <v>225022</v>
      </c>
      <c r="CB317" s="241">
        <v>384916</v>
      </c>
      <c r="CC317" s="241">
        <v>200910</v>
      </c>
      <c r="CD317" s="241">
        <v>254015</v>
      </c>
      <c r="CE317" s="241">
        <v>235408</v>
      </c>
      <c r="CF317" s="240">
        <f t="shared" si="626"/>
        <v>4132075</v>
      </c>
      <c r="CG317" s="241">
        <v>109901</v>
      </c>
      <c r="CH317" s="241">
        <v>321376</v>
      </c>
      <c r="CI317" s="241">
        <v>176522</v>
      </c>
      <c r="CJ317" s="241">
        <v>522030</v>
      </c>
      <c r="CK317" s="241">
        <v>870634</v>
      </c>
      <c r="CL317" s="241">
        <v>143511</v>
      </c>
      <c r="CM317" s="241">
        <v>859165</v>
      </c>
      <c r="CN317" s="241">
        <v>122019</v>
      </c>
      <c r="CO317" s="241">
        <v>49308</v>
      </c>
      <c r="CP317" s="241">
        <v>170635</v>
      </c>
      <c r="CQ317" s="241">
        <v>362694</v>
      </c>
      <c r="CR317" s="241">
        <v>257097</v>
      </c>
      <c r="CS317" s="241">
        <v>167183</v>
      </c>
      <c r="CT317" s="240">
        <f t="shared" si="627"/>
        <v>1955170</v>
      </c>
      <c r="CU317" s="241">
        <v>743077</v>
      </c>
      <c r="CV317" s="241">
        <v>449220</v>
      </c>
      <c r="CW317" s="241">
        <v>133773</v>
      </c>
      <c r="CX317" s="241">
        <v>321489</v>
      </c>
      <c r="CY317" s="241">
        <v>307611</v>
      </c>
      <c r="CZ317" s="240">
        <f t="shared" si="628"/>
        <v>3259064</v>
      </c>
      <c r="DA317" s="241">
        <v>90880</v>
      </c>
      <c r="DB317" s="241">
        <v>84734</v>
      </c>
      <c r="DC317" s="241">
        <v>621737</v>
      </c>
      <c r="DD317" s="241">
        <v>1461297</v>
      </c>
      <c r="DE317" s="241">
        <v>652155</v>
      </c>
      <c r="DF317" s="241">
        <v>348261</v>
      </c>
      <c r="DG317" s="240">
        <f t="shared" si="632"/>
        <v>38974137</v>
      </c>
      <c r="DH317" s="240">
        <f t="shared" si="629"/>
        <v>976533</v>
      </c>
      <c r="DI317" s="242">
        <v>457855</v>
      </c>
      <c r="DJ317" s="241">
        <v>449435</v>
      </c>
      <c r="DK317" s="241">
        <v>69243</v>
      </c>
      <c r="DL317" s="392" t="s">
        <v>607</v>
      </c>
      <c r="DM317" s="241">
        <v>510262</v>
      </c>
      <c r="DN317" s="244" t="s">
        <v>607</v>
      </c>
      <c r="DO317" s="240">
        <f t="shared" si="633"/>
        <v>40460932</v>
      </c>
    </row>
    <row r="318" spans="1:119" s="4" customFormat="1" ht="16.5" customHeight="1" x14ac:dyDescent="0.15">
      <c r="A318" s="159" t="s">
        <v>308</v>
      </c>
      <c r="B318" s="246">
        <f t="shared" ref="B318:AJ318" si="634">B317*1000/B8</f>
        <v>536.77357190699695</v>
      </c>
      <c r="C318" s="347">
        <f t="shared" si="634"/>
        <v>405.30455025691663</v>
      </c>
      <c r="D318" s="347">
        <f t="shared" si="634"/>
        <v>720.77755706737162</v>
      </c>
      <c r="E318" s="347">
        <f t="shared" si="634"/>
        <v>530.34621371254138</v>
      </c>
      <c r="F318" s="347">
        <f t="shared" si="634"/>
        <v>657.41206030150749</v>
      </c>
      <c r="G318" s="347">
        <f t="shared" si="634"/>
        <v>609.60980427297307</v>
      </c>
      <c r="H318" s="347">
        <f t="shared" si="634"/>
        <v>508.62148742335222</v>
      </c>
      <c r="I318" s="347">
        <f t="shared" si="634"/>
        <v>600.83199899941246</v>
      </c>
      <c r="J318" s="347">
        <f t="shared" si="634"/>
        <v>549.67344998767737</v>
      </c>
      <c r="K318" s="347">
        <f t="shared" si="634"/>
        <v>532.22779682792714</v>
      </c>
      <c r="L318" s="347">
        <f t="shared" si="634"/>
        <v>569.51591283387188</v>
      </c>
      <c r="M318" s="347">
        <f t="shared" si="634"/>
        <v>499.59280992819879</v>
      </c>
      <c r="N318" s="347">
        <f t="shared" si="634"/>
        <v>435.68416409351568</v>
      </c>
      <c r="O318" s="346">
        <f t="shared" si="634"/>
        <v>584.07915866809458</v>
      </c>
      <c r="P318" s="347">
        <f t="shared" si="634"/>
        <v>529.95935811265963</v>
      </c>
      <c r="Q318" s="347">
        <f t="shared" si="634"/>
        <v>541.92325392825057</v>
      </c>
      <c r="R318" s="347">
        <f t="shared" si="634"/>
        <v>528.08328925671265</v>
      </c>
      <c r="S318" s="347">
        <f t="shared" si="634"/>
        <v>769.6027044785402</v>
      </c>
      <c r="T318" s="347">
        <f t="shared" si="634"/>
        <v>501.27079830216184</v>
      </c>
      <c r="U318" s="347">
        <f t="shared" si="634"/>
        <v>619.5412540227635</v>
      </c>
      <c r="V318" s="347">
        <f t="shared" si="634"/>
        <v>657.41015651035832</v>
      </c>
      <c r="W318" s="347">
        <f t="shared" si="634"/>
        <v>620.9971389982137</v>
      </c>
      <c r="X318" s="346">
        <f t="shared" si="634"/>
        <v>551.47796077030046</v>
      </c>
      <c r="Y318" s="347">
        <f t="shared" si="634"/>
        <v>558.58279815216997</v>
      </c>
      <c r="Z318" s="347">
        <f t="shared" si="634"/>
        <v>588.69718908925802</v>
      </c>
      <c r="AA318" s="347">
        <f t="shared" si="634"/>
        <v>554.24602386583138</v>
      </c>
      <c r="AB318" s="347">
        <f t="shared" si="634"/>
        <v>497.40634902927798</v>
      </c>
      <c r="AC318" s="346">
        <f t="shared" si="634"/>
        <v>553.5614240627857</v>
      </c>
      <c r="AD318" s="347">
        <f t="shared" si="634"/>
        <v>689.09815967450754</v>
      </c>
      <c r="AE318" s="347">
        <f t="shared" si="634"/>
        <v>532.11026331538005</v>
      </c>
      <c r="AF318" s="347">
        <f t="shared" si="634"/>
        <v>523.83609805097865</v>
      </c>
      <c r="AG318" s="347">
        <f t="shared" si="634"/>
        <v>538.16558690329077</v>
      </c>
      <c r="AH318" s="347">
        <f t="shared" si="634"/>
        <v>629.4448983101862</v>
      </c>
      <c r="AI318" s="347">
        <f t="shared" si="634"/>
        <v>495.36141066744392</v>
      </c>
      <c r="AJ318" s="346">
        <f t="shared" si="634"/>
        <v>539.70497760863032</v>
      </c>
      <c r="AK318" s="348" t="s">
        <v>607</v>
      </c>
      <c r="AL318" s="348" t="s">
        <v>607</v>
      </c>
      <c r="AM318" s="346">
        <f t="shared" ref="AM318:BR318" si="635">AM317*1000/AM8</f>
        <v>568.97140322773305</v>
      </c>
      <c r="AN318" s="347">
        <f t="shared" si="635"/>
        <v>836.77177375275642</v>
      </c>
      <c r="AO318" s="347">
        <f t="shared" si="635"/>
        <v>678.40737038025225</v>
      </c>
      <c r="AP318" s="347">
        <f t="shared" si="635"/>
        <v>534.65944946626496</v>
      </c>
      <c r="AQ318" s="347">
        <f t="shared" si="635"/>
        <v>655.9218001358638</v>
      </c>
      <c r="AR318" s="347">
        <f t="shared" si="635"/>
        <v>640.28065433115455</v>
      </c>
      <c r="AS318" s="347">
        <f t="shared" si="635"/>
        <v>730.46094434091469</v>
      </c>
      <c r="AT318" s="347">
        <f t="shared" si="635"/>
        <v>497.49903772316685</v>
      </c>
      <c r="AU318" s="347">
        <f t="shared" si="635"/>
        <v>504.43129802013925</v>
      </c>
      <c r="AV318" s="347">
        <f t="shared" si="635"/>
        <v>523.015209021582</v>
      </c>
      <c r="AW318" s="347">
        <f t="shared" si="635"/>
        <v>578.63893348223633</v>
      </c>
      <c r="AX318" s="346">
        <f t="shared" si="635"/>
        <v>725.0137460557338</v>
      </c>
      <c r="AY318" s="347">
        <f t="shared" si="635"/>
        <v>710.07030852226251</v>
      </c>
      <c r="AZ318" s="347">
        <f t="shared" si="635"/>
        <v>785.26303352714149</v>
      </c>
      <c r="BA318" s="347">
        <f t="shared" si="635"/>
        <v>514.34491418501273</v>
      </c>
      <c r="BB318" s="347">
        <f t="shared" si="635"/>
        <v>760.06535970148741</v>
      </c>
      <c r="BC318" s="347">
        <f t="shared" si="635"/>
        <v>681.23949372095319</v>
      </c>
      <c r="BD318" s="346">
        <f t="shared" si="635"/>
        <v>568.81515250967561</v>
      </c>
      <c r="BE318" s="347">
        <f t="shared" si="635"/>
        <v>634.18129853306709</v>
      </c>
      <c r="BF318" s="347">
        <f t="shared" si="635"/>
        <v>455.13909167223068</v>
      </c>
      <c r="BG318" s="347">
        <f t="shared" si="635"/>
        <v>445.28044850445002</v>
      </c>
      <c r="BH318" s="347">
        <f t="shared" si="635"/>
        <v>513.63383416805789</v>
      </c>
      <c r="BI318" s="347">
        <f t="shared" si="635"/>
        <v>527.84648343355161</v>
      </c>
      <c r="BJ318" s="347">
        <f t="shared" si="635"/>
        <v>808.45548083345295</v>
      </c>
      <c r="BK318" s="347">
        <f t="shared" si="635"/>
        <v>578.25664708289673</v>
      </c>
      <c r="BL318" s="347">
        <f t="shared" si="635"/>
        <v>513.36822991005329</v>
      </c>
      <c r="BM318" s="346">
        <f t="shared" si="635"/>
        <v>586.09808767672348</v>
      </c>
      <c r="BN318" s="347">
        <f t="shared" si="635"/>
        <v>567.79709769742988</v>
      </c>
      <c r="BO318" s="347">
        <f t="shared" si="635"/>
        <v>481.9619960093284</v>
      </c>
      <c r="BP318" s="347">
        <f t="shared" si="635"/>
        <v>520.93811891768667</v>
      </c>
      <c r="BQ318" s="347">
        <f t="shared" si="635"/>
        <v>670.88070157458992</v>
      </c>
      <c r="BR318" s="347">
        <f t="shared" si="635"/>
        <v>652.64088270862385</v>
      </c>
      <c r="BS318" s="346">
        <f t="shared" ref="BS318:CX318" si="636">BS317*1000/BS8</f>
        <v>601.18415287114317</v>
      </c>
      <c r="BT318" s="349">
        <f t="shared" si="636"/>
        <v>632.92396759330632</v>
      </c>
      <c r="BU318" s="347">
        <f t="shared" si="636"/>
        <v>571.0224084963653</v>
      </c>
      <c r="BV318" s="347">
        <f t="shared" si="636"/>
        <v>559.47493132588227</v>
      </c>
      <c r="BW318" s="347">
        <f t="shared" si="636"/>
        <v>893.25570964990197</v>
      </c>
      <c r="BX318" s="347">
        <f t="shared" si="636"/>
        <v>663.06888809424765</v>
      </c>
      <c r="BY318" s="347">
        <f t="shared" si="636"/>
        <v>602.19588064211075</v>
      </c>
      <c r="BZ318" s="347">
        <f t="shared" si="636"/>
        <v>563.02861256073425</v>
      </c>
      <c r="CA318" s="347">
        <f t="shared" si="636"/>
        <v>683.67691069014234</v>
      </c>
      <c r="CB318" s="347">
        <f t="shared" si="636"/>
        <v>556.42193214507711</v>
      </c>
      <c r="CC318" s="347">
        <f t="shared" si="636"/>
        <v>536.58132715142642</v>
      </c>
      <c r="CD318" s="347">
        <f t="shared" si="636"/>
        <v>577.09172035877532</v>
      </c>
      <c r="CE318" s="347">
        <f t="shared" si="636"/>
        <v>636.57332918700399</v>
      </c>
      <c r="CF318" s="346">
        <f t="shared" si="636"/>
        <v>682.58730252076964</v>
      </c>
      <c r="CG318" s="347">
        <f t="shared" si="636"/>
        <v>717.71612920078894</v>
      </c>
      <c r="CH318" s="347">
        <f t="shared" si="636"/>
        <v>846.07365128842366</v>
      </c>
      <c r="CI318" s="347">
        <f t="shared" si="636"/>
        <v>629.86433735111723</v>
      </c>
      <c r="CJ318" s="347">
        <f t="shared" si="636"/>
        <v>692.86575103923894</v>
      </c>
      <c r="CK318" s="347">
        <f t="shared" si="636"/>
        <v>599.58748119045083</v>
      </c>
      <c r="CL318" s="347">
        <f t="shared" si="636"/>
        <v>746.36855818888182</v>
      </c>
      <c r="CM318" s="347">
        <f t="shared" si="636"/>
        <v>705.51336153202487</v>
      </c>
      <c r="CN318" s="347">
        <f t="shared" si="636"/>
        <v>699.16113727782169</v>
      </c>
      <c r="CO318" s="347">
        <f t="shared" si="636"/>
        <v>643.93454611938932</v>
      </c>
      <c r="CP318" s="347">
        <f t="shared" si="636"/>
        <v>738.63488792887006</v>
      </c>
      <c r="CQ318" s="347">
        <f t="shared" si="636"/>
        <v>747.21258518817626</v>
      </c>
      <c r="CR318" s="347">
        <f t="shared" si="636"/>
        <v>654.11427670043713</v>
      </c>
      <c r="CS318" s="347">
        <f t="shared" si="636"/>
        <v>632.75123383898028</v>
      </c>
      <c r="CT318" s="346">
        <f t="shared" si="636"/>
        <v>504.80803987301113</v>
      </c>
      <c r="CU318" s="347">
        <f t="shared" si="636"/>
        <v>502.72410342730302</v>
      </c>
      <c r="CV318" s="347">
        <f t="shared" si="636"/>
        <v>544.35007470544963</v>
      </c>
      <c r="CW318" s="347">
        <f t="shared" si="636"/>
        <v>437.3524700035963</v>
      </c>
      <c r="CX318" s="347">
        <f t="shared" si="636"/>
        <v>569.42230440604476</v>
      </c>
      <c r="CY318" s="347">
        <f t="shared" ref="CY318:DK318" si="637">CY317*1000/CY8</f>
        <v>439.88668603853017</v>
      </c>
      <c r="CZ318" s="346">
        <f t="shared" si="637"/>
        <v>635.14816357306802</v>
      </c>
      <c r="DA318" s="347">
        <f t="shared" si="637"/>
        <v>548.85192834969985</v>
      </c>
      <c r="DB318" s="347">
        <f t="shared" si="637"/>
        <v>600.69899829149506</v>
      </c>
      <c r="DC318" s="347">
        <f t="shared" si="637"/>
        <v>563.39466542220373</v>
      </c>
      <c r="DD318" s="347">
        <f t="shared" si="637"/>
        <v>708.50797988265697</v>
      </c>
      <c r="DE318" s="347">
        <f t="shared" si="637"/>
        <v>595.26873829370084</v>
      </c>
      <c r="DF318" s="347">
        <f t="shared" si="637"/>
        <v>618.65993519597532</v>
      </c>
      <c r="DG318" s="346">
        <f t="shared" si="637"/>
        <v>593.86940410639727</v>
      </c>
      <c r="DH318" s="350">
        <f t="shared" si="637"/>
        <v>959.5037278383254</v>
      </c>
      <c r="DI318" s="348">
        <f t="shared" si="637"/>
        <v>1227.6940732934877</v>
      </c>
      <c r="DJ318" s="348">
        <f t="shared" si="637"/>
        <v>1282.7329731457619</v>
      </c>
      <c r="DK318" s="348">
        <f t="shared" si="637"/>
        <v>235.17165020581723</v>
      </c>
      <c r="DL318" s="350" t="s">
        <v>607</v>
      </c>
      <c r="DM318" s="348">
        <f>DM317*1000/DM8</f>
        <v>587.28704511501462</v>
      </c>
      <c r="DN318" s="351" t="s">
        <v>607</v>
      </c>
      <c r="DO318" s="246">
        <f t="shared" ref="DO318" si="638">DG318+DH318+DM318</f>
        <v>2140.6601770597372</v>
      </c>
    </row>
    <row r="319" spans="1:119" s="35" customFormat="1" ht="75.75" customHeight="1" x14ac:dyDescent="0.15">
      <c r="A319" s="135" t="s">
        <v>345</v>
      </c>
    </row>
    <row r="320" spans="1:119" s="40" customFormat="1" ht="16.5" customHeight="1" x14ac:dyDescent="0.15">
      <c r="A320" s="41" t="s">
        <v>279</v>
      </c>
    </row>
    <row r="321" spans="1:134" s="40" customFormat="1" ht="16.5" customHeight="1" x14ac:dyDescent="0.15">
      <c r="A321" s="41" t="s">
        <v>280</v>
      </c>
    </row>
    <row r="322" spans="1:134" s="35" customFormat="1" ht="16.5" customHeight="1" x14ac:dyDescent="0.15">
      <c r="A322" s="41" t="s">
        <v>315</v>
      </c>
    </row>
    <row r="323" spans="1:134" s="176" customFormat="1" ht="25.5" customHeight="1" x14ac:dyDescent="0.15">
      <c r="A323" s="135" t="s">
        <v>390</v>
      </c>
    </row>
    <row r="324" spans="1:134" s="176" customFormat="1" ht="25.5" customHeight="1" x14ac:dyDescent="0.15">
      <c r="A324" s="135" t="s">
        <v>645</v>
      </c>
    </row>
    <row r="325" spans="1:134" ht="16.5" customHeight="1" x14ac:dyDescent="0.2">
      <c r="A325" s="152"/>
    </row>
    <row r="326" spans="1:134" ht="16.5" customHeight="1" x14ac:dyDescent="0.2">
      <c r="A326" s="160" t="s">
        <v>260</v>
      </c>
    </row>
    <row r="327" spans="1:134" ht="16.5" customHeight="1" x14ac:dyDescent="0.2">
      <c r="A327" s="112" t="s">
        <v>273</v>
      </c>
    </row>
    <row r="328" spans="1:134" ht="16.5" customHeight="1" x14ac:dyDescent="0.2">
      <c r="A328" s="212" t="s">
        <v>732</v>
      </c>
      <c r="D328" s="128"/>
      <c r="E328" s="128"/>
      <c r="F328" s="128"/>
    </row>
    <row r="329" spans="1:134" ht="16.5" customHeight="1" x14ac:dyDescent="0.2">
      <c r="A329" s="161" t="s">
        <v>288</v>
      </c>
    </row>
    <row r="330" spans="1:134" s="442" customFormat="1" ht="32.25" customHeight="1" x14ac:dyDescent="0.15">
      <c r="A330" s="437"/>
      <c r="B330" s="438" t="s">
        <v>489</v>
      </c>
      <c r="C330" s="439" t="s">
        <v>490</v>
      </c>
      <c r="D330" s="439" t="s">
        <v>491</v>
      </c>
      <c r="E330" s="439" t="s">
        <v>492</v>
      </c>
      <c r="F330" s="439" t="s">
        <v>493</v>
      </c>
      <c r="G330" s="439" t="s">
        <v>494</v>
      </c>
      <c r="H330" s="439" t="s">
        <v>495</v>
      </c>
      <c r="I330" s="439" t="s">
        <v>496</v>
      </c>
      <c r="J330" s="439" t="s">
        <v>497</v>
      </c>
      <c r="K330" s="439" t="s">
        <v>498</v>
      </c>
      <c r="L330" s="439" t="s">
        <v>499</v>
      </c>
      <c r="M330" s="439" t="s">
        <v>500</v>
      </c>
      <c r="N330" s="439" t="s">
        <v>501</v>
      </c>
      <c r="O330" s="438" t="s">
        <v>502</v>
      </c>
      <c r="P330" s="439" t="s">
        <v>503</v>
      </c>
      <c r="Q330" s="439" t="s">
        <v>504</v>
      </c>
      <c r="R330" s="439" t="s">
        <v>505</v>
      </c>
      <c r="S330" s="439" t="s">
        <v>506</v>
      </c>
      <c r="T330" s="439" t="s">
        <v>507</v>
      </c>
      <c r="U330" s="439" t="s">
        <v>508</v>
      </c>
      <c r="V330" s="439" t="s">
        <v>509</v>
      </c>
      <c r="W330" s="439" t="s">
        <v>510</v>
      </c>
      <c r="X330" s="438" t="s">
        <v>511</v>
      </c>
      <c r="Y330" s="439" t="s">
        <v>512</v>
      </c>
      <c r="Z330" s="439" t="s">
        <v>513</v>
      </c>
      <c r="AA330" s="439" t="s">
        <v>514</v>
      </c>
      <c r="AB330" s="439" t="s">
        <v>515</v>
      </c>
      <c r="AC330" s="438" t="s">
        <v>516</v>
      </c>
      <c r="AD330" s="439" t="s">
        <v>517</v>
      </c>
      <c r="AE330" s="439" t="s">
        <v>518</v>
      </c>
      <c r="AF330" s="439" t="s">
        <v>519</v>
      </c>
      <c r="AG330" s="439" t="s">
        <v>520</v>
      </c>
      <c r="AH330" s="439" t="s">
        <v>521</v>
      </c>
      <c r="AI330" s="439" t="s">
        <v>522</v>
      </c>
      <c r="AJ330" s="438" t="s">
        <v>523</v>
      </c>
      <c r="AK330" s="439" t="s">
        <v>524</v>
      </c>
      <c r="AL330" s="439" t="s">
        <v>525</v>
      </c>
      <c r="AM330" s="438" t="s">
        <v>526</v>
      </c>
      <c r="AN330" s="439" t="s">
        <v>527</v>
      </c>
      <c r="AO330" s="439" t="s">
        <v>528</v>
      </c>
      <c r="AP330" s="439" t="s">
        <v>529</v>
      </c>
      <c r="AQ330" s="439" t="s">
        <v>530</v>
      </c>
      <c r="AR330" s="439" t="s">
        <v>531</v>
      </c>
      <c r="AS330" s="439" t="s">
        <v>532</v>
      </c>
      <c r="AT330" s="439" t="s">
        <v>533</v>
      </c>
      <c r="AU330" s="439" t="s">
        <v>534</v>
      </c>
      <c r="AV330" s="439" t="s">
        <v>535</v>
      </c>
      <c r="AW330" s="439" t="s">
        <v>536</v>
      </c>
      <c r="AX330" s="438" t="s">
        <v>537</v>
      </c>
      <c r="AY330" s="439" t="s">
        <v>538</v>
      </c>
      <c r="AZ330" s="439" t="s">
        <v>539</v>
      </c>
      <c r="BA330" s="439" t="s">
        <v>540</v>
      </c>
      <c r="BB330" s="439" t="s">
        <v>541</v>
      </c>
      <c r="BC330" s="439" t="s">
        <v>542</v>
      </c>
      <c r="BD330" s="440" t="s">
        <v>543</v>
      </c>
      <c r="BE330" s="439" t="s">
        <v>544</v>
      </c>
      <c r="BF330" s="439" t="s">
        <v>545</v>
      </c>
      <c r="BG330" s="439" t="s">
        <v>546</v>
      </c>
      <c r="BH330" s="439" t="s">
        <v>547</v>
      </c>
      <c r="BI330" s="439" t="s">
        <v>548</v>
      </c>
      <c r="BJ330" s="439" t="s">
        <v>549</v>
      </c>
      <c r="BK330" s="439" t="s">
        <v>550</v>
      </c>
      <c r="BL330" s="439" t="s">
        <v>551</v>
      </c>
      <c r="BM330" s="438" t="s">
        <v>552</v>
      </c>
      <c r="BN330" s="439" t="s">
        <v>553</v>
      </c>
      <c r="BO330" s="439" t="s">
        <v>554</v>
      </c>
      <c r="BP330" s="439" t="s">
        <v>555</v>
      </c>
      <c r="BQ330" s="439" t="s">
        <v>556</v>
      </c>
      <c r="BR330" s="439" t="s">
        <v>557</v>
      </c>
      <c r="BS330" s="438" t="s">
        <v>558</v>
      </c>
      <c r="BT330" s="439" t="s">
        <v>559</v>
      </c>
      <c r="BU330" s="439" t="s">
        <v>560</v>
      </c>
      <c r="BV330" s="439" t="s">
        <v>561</v>
      </c>
      <c r="BW330" s="439" t="s">
        <v>562</v>
      </c>
      <c r="BX330" s="439" t="s">
        <v>563</v>
      </c>
      <c r="BY330" s="439" t="s">
        <v>564</v>
      </c>
      <c r="BZ330" s="439" t="s">
        <v>565</v>
      </c>
      <c r="CA330" s="439" t="s">
        <v>566</v>
      </c>
      <c r="CB330" s="439" t="s">
        <v>567</v>
      </c>
      <c r="CC330" s="439" t="s">
        <v>568</v>
      </c>
      <c r="CD330" s="439" t="s">
        <v>569</v>
      </c>
      <c r="CE330" s="439" t="s">
        <v>570</v>
      </c>
      <c r="CF330" s="438" t="s">
        <v>571</v>
      </c>
      <c r="CG330" s="439" t="s">
        <v>572</v>
      </c>
      <c r="CH330" s="439" t="s">
        <v>573</v>
      </c>
      <c r="CI330" s="439" t="s">
        <v>574</v>
      </c>
      <c r="CJ330" s="439" t="s">
        <v>575</v>
      </c>
      <c r="CK330" s="439" t="s">
        <v>576</v>
      </c>
      <c r="CL330" s="439" t="s">
        <v>577</v>
      </c>
      <c r="CM330" s="439" t="s">
        <v>578</v>
      </c>
      <c r="CN330" s="439" t="s">
        <v>579</v>
      </c>
      <c r="CO330" s="439" t="s">
        <v>580</v>
      </c>
      <c r="CP330" s="439" t="s">
        <v>581</v>
      </c>
      <c r="CQ330" s="439" t="s">
        <v>582</v>
      </c>
      <c r="CR330" s="439" t="s">
        <v>583</v>
      </c>
      <c r="CS330" s="439" t="s">
        <v>584</v>
      </c>
      <c r="CT330" s="438" t="s">
        <v>585</v>
      </c>
      <c r="CU330" s="439" t="s">
        <v>586</v>
      </c>
      <c r="CV330" s="439" t="s">
        <v>587</v>
      </c>
      <c r="CW330" s="439" t="s">
        <v>588</v>
      </c>
      <c r="CX330" s="439" t="s">
        <v>589</v>
      </c>
      <c r="CY330" s="439" t="s">
        <v>590</v>
      </c>
      <c r="CZ330" s="438" t="s">
        <v>591</v>
      </c>
      <c r="DA330" s="439" t="s">
        <v>592</v>
      </c>
      <c r="DB330" s="439" t="s">
        <v>593</v>
      </c>
      <c r="DC330" s="439" t="s">
        <v>594</v>
      </c>
      <c r="DD330" s="439" t="s">
        <v>595</v>
      </c>
      <c r="DE330" s="439" t="s">
        <v>596</v>
      </c>
      <c r="DF330" s="439" t="s">
        <v>597</v>
      </c>
      <c r="DG330" s="438" t="s">
        <v>598</v>
      </c>
      <c r="DH330" s="438" t="s">
        <v>599</v>
      </c>
      <c r="DI330" s="439" t="s">
        <v>600</v>
      </c>
      <c r="DJ330" s="439" t="s">
        <v>601</v>
      </c>
      <c r="DK330" s="439" t="s">
        <v>602</v>
      </c>
      <c r="DL330" s="438" t="s">
        <v>603</v>
      </c>
      <c r="DM330" s="439" t="s">
        <v>604</v>
      </c>
      <c r="DN330" s="441" t="s">
        <v>605</v>
      </c>
      <c r="DO330" s="438" t="s">
        <v>606</v>
      </c>
    </row>
    <row r="331" spans="1:134" s="4" customFormat="1" ht="16.5" customHeight="1" x14ac:dyDescent="0.15">
      <c r="A331" s="139" t="s">
        <v>190</v>
      </c>
      <c r="B331" s="261"/>
      <c r="C331" s="277"/>
      <c r="D331" s="277"/>
      <c r="E331" s="277"/>
      <c r="F331" s="277"/>
      <c r="G331" s="277"/>
      <c r="H331" s="277"/>
      <c r="I331" s="277"/>
      <c r="J331" s="277"/>
      <c r="K331" s="277"/>
      <c r="L331" s="277"/>
      <c r="M331" s="277"/>
      <c r="N331" s="277"/>
      <c r="O331" s="261"/>
      <c r="P331" s="277"/>
      <c r="Q331" s="277"/>
      <c r="R331" s="277"/>
      <c r="S331" s="277"/>
      <c r="T331" s="277"/>
      <c r="U331" s="277"/>
      <c r="V331" s="277"/>
      <c r="W331" s="277"/>
      <c r="X331" s="261"/>
      <c r="Y331" s="277"/>
      <c r="Z331" s="277"/>
      <c r="AA331" s="277"/>
      <c r="AB331" s="277"/>
      <c r="AC331" s="261"/>
      <c r="AD331" s="277"/>
      <c r="AE331" s="277"/>
      <c r="AF331" s="277"/>
      <c r="AG331" s="277"/>
      <c r="AH331" s="277"/>
      <c r="AI331" s="277"/>
      <c r="AJ331" s="261"/>
      <c r="AK331" s="278"/>
      <c r="AL331" s="278"/>
      <c r="AM331" s="261"/>
      <c r="AN331" s="277"/>
      <c r="AO331" s="277"/>
      <c r="AP331" s="277"/>
      <c r="AQ331" s="277"/>
      <c r="AR331" s="277"/>
      <c r="AS331" s="277"/>
      <c r="AT331" s="277"/>
      <c r="AU331" s="277"/>
      <c r="AV331" s="277"/>
      <c r="AW331" s="277"/>
      <c r="AX331" s="261"/>
      <c r="AY331" s="277"/>
      <c r="AZ331" s="277"/>
      <c r="BA331" s="277"/>
      <c r="BB331" s="277"/>
      <c r="BC331" s="277"/>
      <c r="BD331" s="261"/>
      <c r="BE331" s="277"/>
      <c r="BF331" s="277"/>
      <c r="BG331" s="277"/>
      <c r="BH331" s="277"/>
      <c r="BI331" s="277"/>
      <c r="BJ331" s="277"/>
      <c r="BK331" s="277"/>
      <c r="BL331" s="277"/>
      <c r="BM331" s="261"/>
      <c r="BN331" s="277"/>
      <c r="BO331" s="277"/>
      <c r="BP331" s="277"/>
      <c r="BQ331" s="277"/>
      <c r="BR331" s="277"/>
      <c r="BS331" s="261"/>
      <c r="BT331" s="277"/>
      <c r="BU331" s="277"/>
      <c r="BV331" s="277"/>
      <c r="BW331" s="277"/>
      <c r="BX331" s="277"/>
      <c r="BY331" s="277"/>
      <c r="BZ331" s="277"/>
      <c r="CA331" s="277"/>
      <c r="CB331" s="277"/>
      <c r="CC331" s="277"/>
      <c r="CD331" s="277"/>
      <c r="CE331" s="277"/>
      <c r="CF331" s="261"/>
      <c r="CG331" s="277"/>
      <c r="CH331" s="277"/>
      <c r="CI331" s="277"/>
      <c r="CJ331" s="277"/>
      <c r="CK331" s="277"/>
      <c r="CL331" s="277"/>
      <c r="CM331" s="277"/>
      <c r="CN331" s="277"/>
      <c r="CO331" s="277"/>
      <c r="CP331" s="277"/>
      <c r="CQ331" s="277"/>
      <c r="CR331" s="277"/>
      <c r="CS331" s="277"/>
      <c r="CT331" s="261"/>
      <c r="CU331" s="277"/>
      <c r="CV331" s="277"/>
      <c r="CW331" s="277"/>
      <c r="CX331" s="277"/>
      <c r="CY331" s="277"/>
      <c r="CZ331" s="261"/>
      <c r="DA331" s="277"/>
      <c r="DB331" s="277"/>
      <c r="DC331" s="277"/>
      <c r="DD331" s="277"/>
      <c r="DE331" s="277"/>
      <c r="DF331" s="277"/>
      <c r="DG331" s="261"/>
      <c r="DH331" s="297"/>
      <c r="DI331" s="298"/>
      <c r="DJ331" s="278"/>
      <c r="DK331" s="278"/>
      <c r="DL331" s="297"/>
      <c r="DM331" s="298"/>
      <c r="DN331" s="371"/>
      <c r="DO331" s="297"/>
    </row>
    <row r="332" spans="1:134" s="25" customFormat="1" ht="16.5" customHeight="1" x14ac:dyDescent="0.15">
      <c r="A332" s="136" t="s">
        <v>191</v>
      </c>
      <c r="B332" s="240">
        <f t="shared" ref="B332:B335" si="639">SUM(C332:N332)</f>
        <v>937</v>
      </c>
      <c r="C332" s="486">
        <v>67</v>
      </c>
      <c r="D332" s="486">
        <v>48</v>
      </c>
      <c r="E332" s="486">
        <v>65</v>
      </c>
      <c r="F332" s="486">
        <v>40</v>
      </c>
      <c r="G332" s="486">
        <v>68</v>
      </c>
      <c r="H332" s="486">
        <v>109</v>
      </c>
      <c r="I332" s="486">
        <v>112</v>
      </c>
      <c r="J332" s="486">
        <v>49</v>
      </c>
      <c r="K332" s="486">
        <v>99</v>
      </c>
      <c r="L332" s="486">
        <v>158</v>
      </c>
      <c r="M332" s="486">
        <v>56</v>
      </c>
      <c r="N332" s="486">
        <v>66</v>
      </c>
      <c r="O332" s="240">
        <f t="shared" ref="O332:O335" si="640">SUM(P332:W332)</f>
        <v>417</v>
      </c>
      <c r="P332" s="486">
        <v>81</v>
      </c>
      <c r="Q332" s="486">
        <v>43</v>
      </c>
      <c r="R332" s="486">
        <v>49</v>
      </c>
      <c r="S332" s="486">
        <v>37</v>
      </c>
      <c r="T332" s="486">
        <v>30</v>
      </c>
      <c r="U332" s="486">
        <v>96</v>
      </c>
      <c r="V332" s="486">
        <v>71</v>
      </c>
      <c r="W332" s="486">
        <v>10</v>
      </c>
      <c r="X332" s="240">
        <f t="shared" ref="X332:X335" si="641">SUM(Y332:AB332)</f>
        <v>512</v>
      </c>
      <c r="Y332" s="486">
        <v>118</v>
      </c>
      <c r="Z332" s="486">
        <v>130</v>
      </c>
      <c r="AA332" s="486">
        <v>144</v>
      </c>
      <c r="AB332" s="486">
        <v>120</v>
      </c>
      <c r="AC332" s="240">
        <f t="shared" ref="AC332:AC335" si="642">SUM(AD332:AI332)</f>
        <v>314</v>
      </c>
      <c r="AD332" s="486">
        <v>42</v>
      </c>
      <c r="AE332" s="486">
        <v>46</v>
      </c>
      <c r="AF332" s="486">
        <v>43</v>
      </c>
      <c r="AG332" s="486">
        <v>65</v>
      </c>
      <c r="AH332" s="486">
        <v>51</v>
      </c>
      <c r="AI332" s="486">
        <v>67</v>
      </c>
      <c r="AJ332" s="240">
        <f t="shared" ref="AJ332:AJ335" si="643">SUM(AK332:AL332)</f>
        <v>29</v>
      </c>
      <c r="AK332" s="394">
        <v>14</v>
      </c>
      <c r="AL332" s="394">
        <v>15</v>
      </c>
      <c r="AM332" s="240">
        <f t="shared" ref="AM332:AM335" si="644">SUM(AN332:AW332)</f>
        <v>615</v>
      </c>
      <c r="AN332" s="486">
        <v>31</v>
      </c>
      <c r="AO332" s="486">
        <v>45</v>
      </c>
      <c r="AP332" s="486">
        <v>47</v>
      </c>
      <c r="AQ332" s="486">
        <v>26</v>
      </c>
      <c r="AR332" s="486">
        <v>73</v>
      </c>
      <c r="AS332" s="486">
        <v>26</v>
      </c>
      <c r="AT332" s="486">
        <v>117</v>
      </c>
      <c r="AU332" s="486">
        <v>116</v>
      </c>
      <c r="AV332" s="486">
        <v>74</v>
      </c>
      <c r="AW332" s="486">
        <v>60</v>
      </c>
      <c r="AX332" s="240">
        <f t="shared" ref="AX332:AX335" si="645">SUM(AY332:BC332)</f>
        <v>587</v>
      </c>
      <c r="AY332" s="486">
        <v>67</v>
      </c>
      <c r="AZ332" s="486">
        <v>259</v>
      </c>
      <c r="BA332" s="486">
        <v>72</v>
      </c>
      <c r="BB332" s="486">
        <v>136</v>
      </c>
      <c r="BC332" s="486">
        <v>53</v>
      </c>
      <c r="BD332" s="240">
        <f t="shared" ref="BD332:BD335" si="646">SUM(BE332:BL332)</f>
        <v>709</v>
      </c>
      <c r="BE332" s="486">
        <v>74</v>
      </c>
      <c r="BF332" s="486">
        <v>116</v>
      </c>
      <c r="BG332" s="486">
        <v>91</v>
      </c>
      <c r="BH332" s="486">
        <v>101</v>
      </c>
      <c r="BI332" s="486">
        <v>110</v>
      </c>
      <c r="BJ332" s="486">
        <v>66</v>
      </c>
      <c r="BK332" s="486">
        <v>74</v>
      </c>
      <c r="BL332" s="486">
        <v>77</v>
      </c>
      <c r="BM332" s="240">
        <f t="shared" ref="BM332:BM335" si="647">SUM(BN332:BR332)</f>
        <v>381</v>
      </c>
      <c r="BN332" s="486">
        <v>90</v>
      </c>
      <c r="BO332" s="486">
        <v>44</v>
      </c>
      <c r="BP332" s="486">
        <v>84</v>
      </c>
      <c r="BQ332" s="486">
        <v>54</v>
      </c>
      <c r="BR332" s="486">
        <v>109</v>
      </c>
      <c r="BS332" s="240">
        <f t="shared" ref="BS332:BS335" si="648">SUM(BT332:CE332)</f>
        <v>918</v>
      </c>
      <c r="BT332" s="486">
        <v>72</v>
      </c>
      <c r="BU332" s="486">
        <v>119</v>
      </c>
      <c r="BV332" s="486">
        <v>45</v>
      </c>
      <c r="BW332" s="486">
        <v>31</v>
      </c>
      <c r="BX332" s="486">
        <v>70</v>
      </c>
      <c r="BY332" s="486">
        <v>173</v>
      </c>
      <c r="BZ332" s="486">
        <v>59</v>
      </c>
      <c r="CA332" s="486">
        <v>50</v>
      </c>
      <c r="CB332" s="486">
        <v>110</v>
      </c>
      <c r="CC332" s="486">
        <v>72</v>
      </c>
      <c r="CD332" s="486">
        <v>76</v>
      </c>
      <c r="CE332" s="486">
        <v>41</v>
      </c>
      <c r="CF332" s="240">
        <f t="shared" ref="CF332:CF335" si="649">SUM(CG332:CS332)</f>
        <v>823</v>
      </c>
      <c r="CG332" s="486">
        <v>32</v>
      </c>
      <c r="CH332" s="486">
        <v>56</v>
      </c>
      <c r="CI332" s="486">
        <v>70</v>
      </c>
      <c r="CJ332" s="486">
        <v>90</v>
      </c>
      <c r="CK332" s="486">
        <v>133</v>
      </c>
      <c r="CL332" s="486">
        <v>37</v>
      </c>
      <c r="CM332" s="486">
        <v>149</v>
      </c>
      <c r="CN332" s="486">
        <v>36</v>
      </c>
      <c r="CO332" s="486">
        <v>28</v>
      </c>
      <c r="CP332" s="486">
        <v>37</v>
      </c>
      <c r="CQ332" s="486">
        <v>51</v>
      </c>
      <c r="CR332" s="486">
        <v>67</v>
      </c>
      <c r="CS332" s="486">
        <v>37</v>
      </c>
      <c r="CT332" s="240">
        <f t="shared" ref="CT332:CT335" si="650">SUM(CU332:CY332)</f>
        <v>578</v>
      </c>
      <c r="CU332" s="486">
        <v>178</v>
      </c>
      <c r="CV332" s="486">
        <v>129</v>
      </c>
      <c r="CW332" s="486">
        <v>60</v>
      </c>
      <c r="CX332" s="486">
        <v>75</v>
      </c>
      <c r="CY332" s="486">
        <v>136</v>
      </c>
      <c r="CZ332" s="240">
        <f t="shared" ref="CZ332:CZ335" si="651">SUM(DA332:DF332)</f>
        <v>591</v>
      </c>
      <c r="DA332" s="486">
        <v>32</v>
      </c>
      <c r="DB332" s="486">
        <v>25</v>
      </c>
      <c r="DC332" s="486">
        <v>151</v>
      </c>
      <c r="DD332" s="486">
        <v>196</v>
      </c>
      <c r="DE332" s="486">
        <v>129</v>
      </c>
      <c r="DF332" s="486">
        <v>58</v>
      </c>
      <c r="DG332" s="240">
        <f t="shared" ref="DG332:DG335" si="652">AM332+BS332+B332+O332+X332+AC332+AJ332+BD332+CF332+AX332+BM332+CT332+CZ332</f>
        <v>7411</v>
      </c>
      <c r="DH332" s="240">
        <f t="shared" ref="DH332:DH335" si="653">SUM(DI332:DK332)</f>
        <v>51</v>
      </c>
      <c r="DI332" s="486">
        <v>22</v>
      </c>
      <c r="DJ332" s="486">
        <v>25</v>
      </c>
      <c r="DK332" s="486">
        <v>4</v>
      </c>
      <c r="DL332" s="392">
        <f t="shared" ref="DL332:DL335" si="654">SUM(DM332:DN332)</f>
        <v>20</v>
      </c>
      <c r="DM332" s="470">
        <v>20</v>
      </c>
      <c r="DN332" s="469">
        <v>0</v>
      </c>
      <c r="DO332" s="240">
        <f t="shared" ref="DO332:DO335" si="655">DG332+DH332+DL332</f>
        <v>7482</v>
      </c>
      <c r="DP332" s="4"/>
      <c r="DQ332" s="4"/>
      <c r="DR332" s="4"/>
      <c r="DS332" s="4"/>
      <c r="DT332" s="4"/>
      <c r="DU332" s="4"/>
      <c r="DV332" s="4"/>
      <c r="DW332" s="4"/>
      <c r="DX332" s="4"/>
      <c r="DY332" s="4"/>
      <c r="DZ332" s="4"/>
      <c r="EA332" s="4"/>
      <c r="EB332" s="4"/>
      <c r="EC332" s="4"/>
      <c r="ED332" s="4"/>
    </row>
    <row r="333" spans="1:134" s="25" customFormat="1" ht="16.5" customHeight="1" x14ac:dyDescent="0.15">
      <c r="A333" s="136" t="s">
        <v>192</v>
      </c>
      <c r="B333" s="240">
        <f t="shared" si="639"/>
        <v>77895</v>
      </c>
      <c r="C333" s="486">
        <v>6090</v>
      </c>
      <c r="D333" s="486">
        <v>5080</v>
      </c>
      <c r="E333" s="486">
        <v>5931</v>
      </c>
      <c r="F333" s="486">
        <v>2899</v>
      </c>
      <c r="G333" s="486">
        <v>4896</v>
      </c>
      <c r="H333" s="486">
        <v>8803</v>
      </c>
      <c r="I333" s="486">
        <v>10037</v>
      </c>
      <c r="J333" s="486">
        <v>3809</v>
      </c>
      <c r="K333" s="486">
        <v>7716</v>
      </c>
      <c r="L333" s="486">
        <v>13322</v>
      </c>
      <c r="M333" s="486">
        <v>3912</v>
      </c>
      <c r="N333" s="486">
        <v>5400</v>
      </c>
      <c r="O333" s="240">
        <f t="shared" si="640"/>
        <v>33477</v>
      </c>
      <c r="P333" s="486">
        <v>6290</v>
      </c>
      <c r="Q333" s="486">
        <v>3604</v>
      </c>
      <c r="R333" s="486">
        <v>2976</v>
      </c>
      <c r="S333" s="486">
        <v>3503</v>
      </c>
      <c r="T333" s="486">
        <v>2168</v>
      </c>
      <c r="U333" s="486">
        <v>7885</v>
      </c>
      <c r="V333" s="486">
        <v>5772</v>
      </c>
      <c r="W333" s="486">
        <v>1279</v>
      </c>
      <c r="X333" s="240">
        <f t="shared" si="641"/>
        <v>41461</v>
      </c>
      <c r="Y333" s="486">
        <v>9340</v>
      </c>
      <c r="Z333" s="486">
        <v>11904</v>
      </c>
      <c r="AA333" s="486">
        <v>11401</v>
      </c>
      <c r="AB333" s="486">
        <v>8816</v>
      </c>
      <c r="AC333" s="240">
        <f t="shared" si="642"/>
        <v>29518</v>
      </c>
      <c r="AD333" s="486">
        <v>4215</v>
      </c>
      <c r="AE333" s="486">
        <v>4326</v>
      </c>
      <c r="AF333" s="486">
        <v>3339</v>
      </c>
      <c r="AG333" s="486">
        <v>6408</v>
      </c>
      <c r="AH333" s="486">
        <v>4669</v>
      </c>
      <c r="AI333" s="486">
        <v>6561</v>
      </c>
      <c r="AJ333" s="240">
        <f t="shared" si="643"/>
        <v>1937</v>
      </c>
      <c r="AK333" s="394">
        <v>865</v>
      </c>
      <c r="AL333" s="394">
        <v>1072</v>
      </c>
      <c r="AM333" s="240">
        <f t="shared" si="644"/>
        <v>52267</v>
      </c>
      <c r="AN333" s="486">
        <v>2459</v>
      </c>
      <c r="AO333" s="486">
        <v>3553</v>
      </c>
      <c r="AP333" s="486">
        <v>5328</v>
      </c>
      <c r="AQ333" s="486">
        <v>2114</v>
      </c>
      <c r="AR333" s="486">
        <v>6493</v>
      </c>
      <c r="AS333" s="486">
        <v>2130</v>
      </c>
      <c r="AT333" s="486">
        <v>8631</v>
      </c>
      <c r="AU333" s="486">
        <v>9308</v>
      </c>
      <c r="AV333" s="486">
        <v>6816</v>
      </c>
      <c r="AW333" s="486">
        <v>5435</v>
      </c>
      <c r="AX333" s="240">
        <f t="shared" si="645"/>
        <v>47416</v>
      </c>
      <c r="AY333" s="486">
        <v>5711</v>
      </c>
      <c r="AZ333" s="486">
        <v>19621</v>
      </c>
      <c r="BA333" s="486">
        <v>6536</v>
      </c>
      <c r="BB333" s="486">
        <v>10462</v>
      </c>
      <c r="BC333" s="486">
        <v>5086</v>
      </c>
      <c r="BD333" s="240">
        <f t="shared" si="646"/>
        <v>65732</v>
      </c>
      <c r="BE333" s="486">
        <v>7296</v>
      </c>
      <c r="BF333" s="486">
        <v>10003</v>
      </c>
      <c r="BG333" s="486">
        <v>9365</v>
      </c>
      <c r="BH333" s="486">
        <v>8622</v>
      </c>
      <c r="BI333" s="486">
        <v>10530</v>
      </c>
      <c r="BJ333" s="486">
        <v>6028</v>
      </c>
      <c r="BK333" s="486">
        <v>7005</v>
      </c>
      <c r="BL333" s="486">
        <v>6883</v>
      </c>
      <c r="BM333" s="240">
        <f t="shared" si="647"/>
        <v>34161</v>
      </c>
      <c r="BN333" s="486">
        <v>7705</v>
      </c>
      <c r="BO333" s="486">
        <v>4900</v>
      </c>
      <c r="BP333" s="486">
        <v>5921</v>
      </c>
      <c r="BQ333" s="486">
        <v>4658</v>
      </c>
      <c r="BR333" s="486">
        <v>10977</v>
      </c>
      <c r="BS333" s="240">
        <f t="shared" si="648"/>
        <v>71621</v>
      </c>
      <c r="BT333" s="486">
        <v>5193</v>
      </c>
      <c r="BU333" s="486">
        <v>8609</v>
      </c>
      <c r="BV333" s="486">
        <v>3615</v>
      </c>
      <c r="BW333" s="486">
        <v>2544</v>
      </c>
      <c r="BX333" s="486">
        <v>5977</v>
      </c>
      <c r="BY333" s="486">
        <v>13712</v>
      </c>
      <c r="BZ333" s="486">
        <v>4579</v>
      </c>
      <c r="CA333" s="486">
        <v>4148</v>
      </c>
      <c r="CB333" s="486">
        <v>7664</v>
      </c>
      <c r="CC333" s="486">
        <v>5868</v>
      </c>
      <c r="CD333" s="486">
        <v>5702</v>
      </c>
      <c r="CE333" s="486">
        <v>4010</v>
      </c>
      <c r="CF333" s="240">
        <f t="shared" si="649"/>
        <v>60432</v>
      </c>
      <c r="CG333" s="486">
        <v>2129</v>
      </c>
      <c r="CH333" s="486">
        <v>4255</v>
      </c>
      <c r="CI333" s="486">
        <v>5128</v>
      </c>
      <c r="CJ333" s="486">
        <v>6558</v>
      </c>
      <c r="CK333" s="486">
        <v>10172</v>
      </c>
      <c r="CL333" s="486">
        <v>2835</v>
      </c>
      <c r="CM333" s="486">
        <v>9969</v>
      </c>
      <c r="CN333" s="486">
        <v>2398</v>
      </c>
      <c r="CO333" s="486">
        <v>1587</v>
      </c>
      <c r="CP333" s="486">
        <v>2899</v>
      </c>
      <c r="CQ333" s="486">
        <v>4296</v>
      </c>
      <c r="CR333" s="486">
        <v>5374</v>
      </c>
      <c r="CS333" s="486">
        <v>2832</v>
      </c>
      <c r="CT333" s="240">
        <f t="shared" si="650"/>
        <v>47034</v>
      </c>
      <c r="CU333" s="486">
        <v>15120</v>
      </c>
      <c r="CV333" s="486">
        <v>10368</v>
      </c>
      <c r="CW333" s="486">
        <v>4510</v>
      </c>
      <c r="CX333" s="486">
        <v>6737</v>
      </c>
      <c r="CY333" s="486">
        <v>10299</v>
      </c>
      <c r="CZ333" s="240">
        <f t="shared" si="651"/>
        <v>46266</v>
      </c>
      <c r="DA333" s="486">
        <v>2073</v>
      </c>
      <c r="DB333" s="486">
        <v>1498</v>
      </c>
      <c r="DC333" s="486">
        <v>11772</v>
      </c>
      <c r="DD333" s="486">
        <v>16131</v>
      </c>
      <c r="DE333" s="486">
        <v>10238</v>
      </c>
      <c r="DF333" s="486">
        <v>4554</v>
      </c>
      <c r="DG333" s="240">
        <f t="shared" si="652"/>
        <v>609217</v>
      </c>
      <c r="DH333" s="240">
        <f t="shared" si="653"/>
        <v>3201</v>
      </c>
      <c r="DI333" s="486">
        <v>1301</v>
      </c>
      <c r="DJ333" s="486">
        <v>1701</v>
      </c>
      <c r="DK333" s="486">
        <v>199</v>
      </c>
      <c r="DL333" s="392">
        <f t="shared" si="654"/>
        <v>1519</v>
      </c>
      <c r="DM333" s="497">
        <v>1519</v>
      </c>
      <c r="DN333" s="469">
        <v>0</v>
      </c>
      <c r="DO333" s="240">
        <f t="shared" si="655"/>
        <v>613937</v>
      </c>
    </row>
    <row r="334" spans="1:134" s="25" customFormat="1" ht="16.5" customHeight="1" x14ac:dyDescent="0.15">
      <c r="A334" s="138" t="s">
        <v>338</v>
      </c>
      <c r="B334" s="240">
        <f t="shared" si="639"/>
        <v>1483</v>
      </c>
      <c r="C334" s="486">
        <v>63</v>
      </c>
      <c r="D334" s="486">
        <v>107</v>
      </c>
      <c r="E334" s="486">
        <v>89</v>
      </c>
      <c r="F334" s="486">
        <v>57</v>
      </c>
      <c r="G334" s="486">
        <v>114</v>
      </c>
      <c r="H334" s="486">
        <v>152</v>
      </c>
      <c r="I334" s="486">
        <v>154</v>
      </c>
      <c r="J334" s="486">
        <v>86</v>
      </c>
      <c r="K334" s="486">
        <v>141</v>
      </c>
      <c r="L334" s="486">
        <v>239</v>
      </c>
      <c r="M334" s="486">
        <v>92</v>
      </c>
      <c r="N334" s="486">
        <v>189</v>
      </c>
      <c r="O334" s="240">
        <f t="shared" si="640"/>
        <v>713</v>
      </c>
      <c r="P334" s="486">
        <v>141</v>
      </c>
      <c r="Q334" s="486">
        <v>116</v>
      </c>
      <c r="R334" s="486">
        <v>80</v>
      </c>
      <c r="S334" s="486">
        <v>38</v>
      </c>
      <c r="T334" s="486">
        <v>21</v>
      </c>
      <c r="U334" s="486">
        <v>171</v>
      </c>
      <c r="V334" s="486">
        <v>122</v>
      </c>
      <c r="W334" s="486">
        <v>24</v>
      </c>
      <c r="X334" s="240">
        <f t="shared" si="641"/>
        <v>1022</v>
      </c>
      <c r="Y334" s="486">
        <v>252</v>
      </c>
      <c r="Z334" s="486">
        <v>337</v>
      </c>
      <c r="AA334" s="486">
        <v>262</v>
      </c>
      <c r="AB334" s="486">
        <v>171</v>
      </c>
      <c r="AC334" s="240">
        <f t="shared" si="642"/>
        <v>593</v>
      </c>
      <c r="AD334" s="486">
        <v>74</v>
      </c>
      <c r="AE334" s="486">
        <v>78</v>
      </c>
      <c r="AF334" s="486">
        <v>60</v>
      </c>
      <c r="AG334" s="486">
        <v>98</v>
      </c>
      <c r="AH334" s="486">
        <v>114</v>
      </c>
      <c r="AI334" s="486">
        <v>169</v>
      </c>
      <c r="AJ334" s="240">
        <f t="shared" si="643"/>
        <v>44</v>
      </c>
      <c r="AK334" s="394">
        <v>28</v>
      </c>
      <c r="AL334" s="394">
        <v>16</v>
      </c>
      <c r="AM334" s="240">
        <f t="shared" si="644"/>
        <v>1177</v>
      </c>
      <c r="AN334" s="486">
        <v>42</v>
      </c>
      <c r="AO334" s="486">
        <v>50</v>
      </c>
      <c r="AP334" s="486">
        <v>115</v>
      </c>
      <c r="AQ334" s="486">
        <v>39</v>
      </c>
      <c r="AR334" s="486">
        <v>112</v>
      </c>
      <c r="AS334" s="486">
        <v>47</v>
      </c>
      <c r="AT334" s="486">
        <v>252</v>
      </c>
      <c r="AU334" s="486">
        <v>258</v>
      </c>
      <c r="AV334" s="486">
        <v>158</v>
      </c>
      <c r="AW334" s="486">
        <v>104</v>
      </c>
      <c r="AX334" s="240">
        <f t="shared" si="645"/>
        <v>1214</v>
      </c>
      <c r="AY334" s="493">
        <v>181</v>
      </c>
      <c r="AZ334" s="493">
        <v>411</v>
      </c>
      <c r="BA334" s="493">
        <v>248</v>
      </c>
      <c r="BB334" s="493">
        <v>206</v>
      </c>
      <c r="BC334" s="493">
        <v>168</v>
      </c>
      <c r="BD334" s="240">
        <f t="shared" si="646"/>
        <v>1471</v>
      </c>
      <c r="BE334" s="486">
        <v>145</v>
      </c>
      <c r="BF334" s="486">
        <v>233</v>
      </c>
      <c r="BG334" s="486">
        <v>50</v>
      </c>
      <c r="BH334" s="486">
        <v>268</v>
      </c>
      <c r="BI334" s="486">
        <v>268</v>
      </c>
      <c r="BJ334" s="486">
        <v>226</v>
      </c>
      <c r="BK334" s="486">
        <v>212</v>
      </c>
      <c r="BL334" s="486">
        <v>69</v>
      </c>
      <c r="BM334" s="240">
        <f t="shared" si="647"/>
        <v>795</v>
      </c>
      <c r="BN334" s="486">
        <v>248</v>
      </c>
      <c r="BO334" s="486">
        <v>104</v>
      </c>
      <c r="BP334" s="486">
        <v>174</v>
      </c>
      <c r="BQ334" s="486">
        <v>99</v>
      </c>
      <c r="BR334" s="486">
        <v>170</v>
      </c>
      <c r="BS334" s="240">
        <f t="shared" si="648"/>
        <v>1622</v>
      </c>
      <c r="BT334" s="494">
        <v>137</v>
      </c>
      <c r="BU334" s="486">
        <v>183</v>
      </c>
      <c r="BV334" s="486">
        <v>65</v>
      </c>
      <c r="BW334" s="486">
        <v>38</v>
      </c>
      <c r="BX334" s="486">
        <v>106</v>
      </c>
      <c r="BY334" s="486">
        <v>337</v>
      </c>
      <c r="BZ334" s="486">
        <v>106</v>
      </c>
      <c r="CA334" s="486">
        <v>70</v>
      </c>
      <c r="CB334" s="486">
        <v>185</v>
      </c>
      <c r="CC334" s="486">
        <v>132</v>
      </c>
      <c r="CD334" s="494">
        <v>132</v>
      </c>
      <c r="CE334" s="494">
        <v>131</v>
      </c>
      <c r="CF334" s="240">
        <f t="shared" si="649"/>
        <v>1226</v>
      </c>
      <c r="CG334" s="486">
        <v>31</v>
      </c>
      <c r="CH334" s="486">
        <v>57</v>
      </c>
      <c r="CI334" s="486">
        <v>55</v>
      </c>
      <c r="CJ334" s="486">
        <v>212</v>
      </c>
      <c r="CK334" s="486">
        <v>208</v>
      </c>
      <c r="CL334" s="486">
        <v>77</v>
      </c>
      <c r="CM334" s="486">
        <v>166</v>
      </c>
      <c r="CN334" s="486">
        <v>49</v>
      </c>
      <c r="CO334" s="486">
        <v>9</v>
      </c>
      <c r="CP334" s="486">
        <v>62</v>
      </c>
      <c r="CQ334" s="486">
        <v>156</v>
      </c>
      <c r="CR334" s="486">
        <v>104</v>
      </c>
      <c r="CS334" s="486">
        <v>40</v>
      </c>
      <c r="CT334" s="240">
        <f t="shared" si="650"/>
        <v>1585</v>
      </c>
      <c r="CU334" s="486">
        <v>429</v>
      </c>
      <c r="CV334" s="486">
        <v>443</v>
      </c>
      <c r="CW334" s="486">
        <v>145</v>
      </c>
      <c r="CX334" s="486">
        <v>231</v>
      </c>
      <c r="CY334" s="486">
        <v>337</v>
      </c>
      <c r="CZ334" s="240">
        <f t="shared" si="651"/>
        <v>605</v>
      </c>
      <c r="DA334" s="486">
        <v>15</v>
      </c>
      <c r="DB334" s="486">
        <v>15</v>
      </c>
      <c r="DC334" s="486">
        <v>130</v>
      </c>
      <c r="DD334" s="486">
        <v>243</v>
      </c>
      <c r="DE334" s="486">
        <v>129</v>
      </c>
      <c r="DF334" s="486">
        <v>73</v>
      </c>
      <c r="DG334" s="240">
        <f t="shared" si="652"/>
        <v>13550</v>
      </c>
      <c r="DH334" s="240">
        <f t="shared" si="653"/>
        <v>99</v>
      </c>
      <c r="DI334" s="486">
        <v>59</v>
      </c>
      <c r="DJ334" s="486">
        <v>40</v>
      </c>
      <c r="DK334" s="486">
        <v>0</v>
      </c>
      <c r="DL334" s="392">
        <f t="shared" si="654"/>
        <v>22</v>
      </c>
      <c r="DM334" s="470">
        <v>22</v>
      </c>
      <c r="DN334" s="469">
        <v>0</v>
      </c>
      <c r="DO334" s="240">
        <f t="shared" si="655"/>
        <v>13671</v>
      </c>
    </row>
    <row r="335" spans="1:134" s="25" customFormat="1" ht="16.5" customHeight="1" x14ac:dyDescent="0.15">
      <c r="A335" s="138" t="s">
        <v>379</v>
      </c>
      <c r="B335" s="240">
        <f t="shared" si="639"/>
        <v>1264</v>
      </c>
      <c r="C335" s="486">
        <v>52</v>
      </c>
      <c r="D335" s="486">
        <v>96</v>
      </c>
      <c r="E335" s="486">
        <v>65</v>
      </c>
      <c r="F335" s="486">
        <v>22</v>
      </c>
      <c r="G335" s="486">
        <v>124</v>
      </c>
      <c r="H335" s="486">
        <v>188</v>
      </c>
      <c r="I335" s="486">
        <v>137</v>
      </c>
      <c r="J335" s="486">
        <v>90</v>
      </c>
      <c r="K335" s="486">
        <v>96</v>
      </c>
      <c r="L335" s="486">
        <v>226</v>
      </c>
      <c r="M335" s="486">
        <v>51</v>
      </c>
      <c r="N335" s="486">
        <v>117</v>
      </c>
      <c r="O335" s="240">
        <f t="shared" si="640"/>
        <v>677</v>
      </c>
      <c r="P335" s="486">
        <v>59</v>
      </c>
      <c r="Q335" s="486">
        <v>103</v>
      </c>
      <c r="R335" s="486">
        <v>112</v>
      </c>
      <c r="S335" s="486">
        <v>67</v>
      </c>
      <c r="T335" s="486">
        <v>26</v>
      </c>
      <c r="U335" s="486">
        <v>142</v>
      </c>
      <c r="V335" s="486">
        <v>97</v>
      </c>
      <c r="W335" s="486">
        <v>71</v>
      </c>
      <c r="X335" s="240">
        <f t="shared" si="641"/>
        <v>729</v>
      </c>
      <c r="Y335" s="486">
        <v>140</v>
      </c>
      <c r="Z335" s="486">
        <v>207</v>
      </c>
      <c r="AA335" s="486">
        <v>218</v>
      </c>
      <c r="AB335" s="486">
        <v>164</v>
      </c>
      <c r="AC335" s="240">
        <f t="shared" si="642"/>
        <v>372</v>
      </c>
      <c r="AD335" s="486">
        <v>80</v>
      </c>
      <c r="AE335" s="486">
        <v>55</v>
      </c>
      <c r="AF335" s="486">
        <v>46</v>
      </c>
      <c r="AG335" s="486">
        <v>52</v>
      </c>
      <c r="AH335" s="486">
        <v>82</v>
      </c>
      <c r="AI335" s="486">
        <v>57</v>
      </c>
      <c r="AJ335" s="240">
        <f t="shared" si="643"/>
        <v>6</v>
      </c>
      <c r="AK335" s="394">
        <v>0</v>
      </c>
      <c r="AL335" s="394">
        <v>6</v>
      </c>
      <c r="AM335" s="240">
        <f t="shared" si="644"/>
        <v>1214</v>
      </c>
      <c r="AN335" s="486">
        <v>50</v>
      </c>
      <c r="AO335" s="486">
        <v>72</v>
      </c>
      <c r="AP335" s="486">
        <v>116</v>
      </c>
      <c r="AQ335" s="486">
        <v>99</v>
      </c>
      <c r="AR335" s="486">
        <v>218</v>
      </c>
      <c r="AS335" s="486">
        <v>65</v>
      </c>
      <c r="AT335" s="486">
        <v>202</v>
      </c>
      <c r="AU335" s="486">
        <v>181</v>
      </c>
      <c r="AV335" s="486">
        <v>55</v>
      </c>
      <c r="AW335" s="486">
        <v>156</v>
      </c>
      <c r="AX335" s="240">
        <f t="shared" si="645"/>
        <v>1137</v>
      </c>
      <c r="AY335" s="486">
        <v>107</v>
      </c>
      <c r="AZ335" s="486">
        <v>488</v>
      </c>
      <c r="BA335" s="486">
        <v>135</v>
      </c>
      <c r="BB335" s="486">
        <v>284</v>
      </c>
      <c r="BC335" s="486">
        <v>123</v>
      </c>
      <c r="BD335" s="240">
        <f t="shared" si="646"/>
        <v>1631</v>
      </c>
      <c r="BE335" s="486">
        <v>29</v>
      </c>
      <c r="BF335" s="486">
        <v>439</v>
      </c>
      <c r="BG335" s="486">
        <v>108</v>
      </c>
      <c r="BH335" s="486">
        <v>186</v>
      </c>
      <c r="BI335" s="486">
        <v>299</v>
      </c>
      <c r="BJ335" s="486">
        <v>101</v>
      </c>
      <c r="BK335" s="486">
        <v>232</v>
      </c>
      <c r="BL335" s="486">
        <v>237</v>
      </c>
      <c r="BM335" s="240">
        <f t="shared" si="647"/>
        <v>797</v>
      </c>
      <c r="BN335" s="486">
        <v>190</v>
      </c>
      <c r="BO335" s="486">
        <v>167</v>
      </c>
      <c r="BP335" s="486">
        <v>92</v>
      </c>
      <c r="BQ335" s="486">
        <v>51</v>
      </c>
      <c r="BR335" s="486">
        <v>297</v>
      </c>
      <c r="BS335" s="240">
        <f t="shared" si="648"/>
        <v>1372</v>
      </c>
      <c r="BT335" s="486">
        <v>134</v>
      </c>
      <c r="BU335" s="486">
        <v>154</v>
      </c>
      <c r="BV335" s="486">
        <v>47</v>
      </c>
      <c r="BW335" s="486">
        <v>33</v>
      </c>
      <c r="BX335" s="486">
        <v>82</v>
      </c>
      <c r="BY335" s="486">
        <v>335</v>
      </c>
      <c r="BZ335" s="486">
        <v>99</v>
      </c>
      <c r="CA335" s="486">
        <v>31</v>
      </c>
      <c r="CB335" s="486">
        <v>147</v>
      </c>
      <c r="CC335" s="486">
        <v>130</v>
      </c>
      <c r="CD335" s="486">
        <v>80</v>
      </c>
      <c r="CE335" s="486">
        <v>100</v>
      </c>
      <c r="CF335" s="240">
        <f t="shared" si="649"/>
        <v>1102</v>
      </c>
      <c r="CG335" s="486">
        <v>53</v>
      </c>
      <c r="CH335" s="486">
        <v>117</v>
      </c>
      <c r="CI335" s="486">
        <v>95</v>
      </c>
      <c r="CJ335" s="486">
        <v>272</v>
      </c>
      <c r="CK335" s="486">
        <v>46</v>
      </c>
      <c r="CL335" s="486">
        <v>33</v>
      </c>
      <c r="CM335" s="486">
        <v>172</v>
      </c>
      <c r="CN335" s="486">
        <v>12</v>
      </c>
      <c r="CO335" s="486">
        <v>17</v>
      </c>
      <c r="CP335" s="486">
        <v>96</v>
      </c>
      <c r="CQ335" s="486">
        <v>119</v>
      </c>
      <c r="CR335" s="486">
        <v>36</v>
      </c>
      <c r="CS335" s="486">
        <v>34</v>
      </c>
      <c r="CT335" s="240">
        <f t="shared" si="650"/>
        <v>645</v>
      </c>
      <c r="CU335" s="486">
        <v>172</v>
      </c>
      <c r="CV335" s="486">
        <v>207</v>
      </c>
      <c r="CW335" s="486">
        <v>44</v>
      </c>
      <c r="CX335" s="486">
        <v>100</v>
      </c>
      <c r="CY335" s="486">
        <v>122</v>
      </c>
      <c r="CZ335" s="240">
        <f t="shared" si="651"/>
        <v>876</v>
      </c>
      <c r="DA335" s="486">
        <v>42</v>
      </c>
      <c r="DB335" s="486">
        <v>13</v>
      </c>
      <c r="DC335" s="486">
        <v>207</v>
      </c>
      <c r="DD335" s="486">
        <v>343</v>
      </c>
      <c r="DE335" s="486">
        <v>164</v>
      </c>
      <c r="DF335" s="486">
        <v>107</v>
      </c>
      <c r="DG335" s="240">
        <f t="shared" si="652"/>
        <v>11822</v>
      </c>
      <c r="DH335" s="240">
        <f t="shared" si="653"/>
        <v>115</v>
      </c>
      <c r="DI335" s="486">
        <v>66</v>
      </c>
      <c r="DJ335" s="486">
        <v>49</v>
      </c>
      <c r="DK335" s="486">
        <v>0</v>
      </c>
      <c r="DL335" s="392">
        <f t="shared" si="654"/>
        <v>82</v>
      </c>
      <c r="DM335" s="470">
        <v>82</v>
      </c>
      <c r="DN335" s="469">
        <v>0</v>
      </c>
      <c r="DO335" s="240">
        <f t="shared" si="655"/>
        <v>12019</v>
      </c>
    </row>
    <row r="336" spans="1:134" s="4" customFormat="1" ht="16.5" customHeight="1" x14ac:dyDescent="0.15">
      <c r="A336" s="139" t="s">
        <v>278</v>
      </c>
      <c r="B336" s="240"/>
      <c r="C336" s="486"/>
      <c r="D336" s="486"/>
      <c r="E336" s="486"/>
      <c r="F336" s="486"/>
      <c r="G336" s="486"/>
      <c r="H336" s="486"/>
      <c r="I336" s="486"/>
      <c r="J336" s="486"/>
      <c r="K336" s="486"/>
      <c r="L336" s="486"/>
      <c r="M336" s="486"/>
      <c r="N336" s="486"/>
      <c r="O336" s="240"/>
      <c r="P336" s="486"/>
      <c r="Q336" s="486"/>
      <c r="R336" s="486"/>
      <c r="S336" s="486"/>
      <c r="T336" s="486"/>
      <c r="U336" s="486"/>
      <c r="V336" s="486"/>
      <c r="W336" s="486"/>
      <c r="X336" s="240"/>
      <c r="Y336" s="486"/>
      <c r="Z336" s="486"/>
      <c r="AA336" s="486"/>
      <c r="AB336" s="486"/>
      <c r="AC336" s="240"/>
      <c r="AD336" s="486"/>
      <c r="AE336" s="486"/>
      <c r="AF336" s="486"/>
      <c r="AG336" s="486"/>
      <c r="AH336" s="486"/>
      <c r="AI336" s="486"/>
      <c r="AJ336" s="240"/>
      <c r="AK336" s="394"/>
      <c r="AL336" s="394"/>
      <c r="AM336" s="240"/>
      <c r="AN336" s="486"/>
      <c r="AO336" s="486"/>
      <c r="AP336" s="486"/>
      <c r="AQ336" s="486"/>
      <c r="AR336" s="486"/>
      <c r="AS336" s="486"/>
      <c r="AT336" s="486"/>
      <c r="AU336" s="486"/>
      <c r="AV336" s="486"/>
      <c r="AW336" s="486"/>
      <c r="AX336" s="240"/>
      <c r="AY336" s="486"/>
      <c r="AZ336" s="486"/>
      <c r="BA336" s="486"/>
      <c r="BB336" s="486"/>
      <c r="BC336" s="486"/>
      <c r="BD336" s="240"/>
      <c r="BE336" s="486"/>
      <c r="BF336" s="486"/>
      <c r="BG336" s="486"/>
      <c r="BH336" s="486"/>
      <c r="BI336" s="486"/>
      <c r="BJ336" s="486"/>
      <c r="BK336" s="486"/>
      <c r="BL336" s="486"/>
      <c r="BM336" s="240"/>
      <c r="BN336" s="486"/>
      <c r="BO336" s="486"/>
      <c r="BP336" s="486"/>
      <c r="BQ336" s="486"/>
      <c r="BR336" s="486"/>
      <c r="BS336" s="240"/>
      <c r="BT336" s="486"/>
      <c r="BU336" s="486"/>
      <c r="BV336" s="486"/>
      <c r="BW336" s="486"/>
      <c r="BX336" s="486"/>
      <c r="BY336" s="486"/>
      <c r="BZ336" s="486"/>
      <c r="CA336" s="486"/>
      <c r="CB336" s="486"/>
      <c r="CC336" s="486"/>
      <c r="CD336" s="486"/>
      <c r="CE336" s="486"/>
      <c r="CF336" s="240"/>
      <c r="CG336" s="486"/>
      <c r="CH336" s="486"/>
      <c r="CI336" s="486"/>
      <c r="CJ336" s="486"/>
      <c r="CK336" s="486"/>
      <c r="CL336" s="486"/>
      <c r="CM336" s="486"/>
      <c r="CN336" s="486"/>
      <c r="CO336" s="486"/>
      <c r="CP336" s="486"/>
      <c r="CQ336" s="486"/>
      <c r="CR336" s="486"/>
      <c r="CS336" s="486"/>
      <c r="CT336" s="240"/>
      <c r="CU336" s="486"/>
      <c r="CV336" s="486"/>
      <c r="CW336" s="486"/>
      <c r="CX336" s="486"/>
      <c r="CY336" s="486"/>
      <c r="CZ336" s="240"/>
      <c r="DA336" s="486"/>
      <c r="DB336" s="486"/>
      <c r="DC336" s="486"/>
      <c r="DD336" s="486"/>
      <c r="DE336" s="486"/>
      <c r="DF336" s="486"/>
      <c r="DG336" s="240"/>
      <c r="DH336" s="240"/>
      <c r="DI336" s="486"/>
      <c r="DJ336" s="486"/>
      <c r="DK336" s="486"/>
      <c r="DL336" s="392"/>
      <c r="DM336" s="470"/>
      <c r="DN336" s="469"/>
      <c r="DO336" s="240"/>
    </row>
    <row r="337" spans="1:119" s="25" customFormat="1" ht="16.5" customHeight="1" x14ac:dyDescent="0.15">
      <c r="A337" s="136" t="s">
        <v>191</v>
      </c>
      <c r="B337" s="240">
        <f t="shared" ref="B337:B340" si="656">SUM(C337:N337)</f>
        <v>291</v>
      </c>
      <c r="C337" s="486">
        <v>43</v>
      </c>
      <c r="D337" s="486">
        <v>12</v>
      </c>
      <c r="E337" s="486">
        <v>17</v>
      </c>
      <c r="F337" s="486">
        <v>1</v>
      </c>
      <c r="G337" s="486">
        <v>21</v>
      </c>
      <c r="H337" s="486">
        <v>38</v>
      </c>
      <c r="I337" s="486">
        <v>30</v>
      </c>
      <c r="J337" s="486">
        <v>2</v>
      </c>
      <c r="K337" s="486">
        <v>15</v>
      </c>
      <c r="L337" s="486">
        <v>79</v>
      </c>
      <c r="M337" s="486">
        <v>17</v>
      </c>
      <c r="N337" s="486">
        <v>16</v>
      </c>
      <c r="O337" s="240">
        <f t="shared" ref="O337:O340" si="657">SUM(P337:W337)</f>
        <v>84</v>
      </c>
      <c r="P337" s="486">
        <v>8</v>
      </c>
      <c r="Q337" s="486">
        <v>16</v>
      </c>
      <c r="R337" s="486">
        <v>12</v>
      </c>
      <c r="S337" s="486">
        <v>4</v>
      </c>
      <c r="T337" s="486">
        <v>10</v>
      </c>
      <c r="U337" s="486">
        <v>29</v>
      </c>
      <c r="V337" s="486">
        <v>1</v>
      </c>
      <c r="W337" s="486">
        <v>4</v>
      </c>
      <c r="X337" s="240">
        <f t="shared" ref="X337:X340" si="658">SUM(Y337:AB337)</f>
        <v>86</v>
      </c>
      <c r="Y337" s="486">
        <v>23</v>
      </c>
      <c r="Z337" s="486">
        <v>11</v>
      </c>
      <c r="AA337" s="486">
        <v>23</v>
      </c>
      <c r="AB337" s="486">
        <v>29</v>
      </c>
      <c r="AC337" s="240">
        <f t="shared" ref="AC337:AC340" si="659">SUM(AD337:AI337)</f>
        <v>87</v>
      </c>
      <c r="AD337" s="486">
        <v>16</v>
      </c>
      <c r="AE337" s="486">
        <v>7</v>
      </c>
      <c r="AF337" s="486">
        <v>7</v>
      </c>
      <c r="AG337" s="486">
        <v>29</v>
      </c>
      <c r="AH337" s="486">
        <v>12</v>
      </c>
      <c r="AI337" s="486">
        <v>16</v>
      </c>
      <c r="AJ337" s="240">
        <f t="shared" ref="AJ337:AJ340" si="660">SUM(AK337:AL337)</f>
        <v>1</v>
      </c>
      <c r="AK337" s="394">
        <v>0</v>
      </c>
      <c r="AL337" s="394">
        <v>1</v>
      </c>
      <c r="AM337" s="240">
        <f t="shared" ref="AM337:AM340" si="661">SUM(AN337:AW337)</f>
        <v>199</v>
      </c>
      <c r="AN337" s="486">
        <v>7</v>
      </c>
      <c r="AO337" s="486">
        <v>10</v>
      </c>
      <c r="AP337" s="486">
        <v>33</v>
      </c>
      <c r="AQ337" s="486">
        <v>5</v>
      </c>
      <c r="AR337" s="486">
        <v>44</v>
      </c>
      <c r="AS337" s="486">
        <v>8</v>
      </c>
      <c r="AT337" s="486">
        <v>41</v>
      </c>
      <c r="AU337" s="486">
        <v>12</v>
      </c>
      <c r="AV337" s="486">
        <v>29</v>
      </c>
      <c r="AW337" s="486">
        <v>10</v>
      </c>
      <c r="AX337" s="240">
        <f t="shared" ref="AX337:AX340" si="662">SUM(AY337:BC337)</f>
        <v>219</v>
      </c>
      <c r="AY337" s="486">
        <v>10</v>
      </c>
      <c r="AZ337" s="486">
        <v>74</v>
      </c>
      <c r="BA337" s="486">
        <v>49</v>
      </c>
      <c r="BB337" s="486">
        <v>75</v>
      </c>
      <c r="BC337" s="486">
        <v>11</v>
      </c>
      <c r="BD337" s="240">
        <f t="shared" ref="BD337:BD340" si="663">SUM(BE337:BL337)</f>
        <v>433</v>
      </c>
      <c r="BE337" s="486">
        <v>134</v>
      </c>
      <c r="BF337" s="486">
        <v>32</v>
      </c>
      <c r="BG337" s="486">
        <v>40</v>
      </c>
      <c r="BH337" s="486">
        <v>46</v>
      </c>
      <c r="BI337" s="486">
        <v>48</v>
      </c>
      <c r="BJ337" s="486">
        <v>42</v>
      </c>
      <c r="BK337" s="486">
        <v>55</v>
      </c>
      <c r="BL337" s="486">
        <v>36</v>
      </c>
      <c r="BM337" s="240">
        <f t="shared" ref="BM337:BM340" si="664">SUM(BN337:BR337)</f>
        <v>231</v>
      </c>
      <c r="BN337" s="486">
        <v>43</v>
      </c>
      <c r="BO337" s="486">
        <v>31</v>
      </c>
      <c r="BP337" s="486">
        <v>31</v>
      </c>
      <c r="BQ337" s="486">
        <v>22</v>
      </c>
      <c r="BR337" s="486">
        <v>104</v>
      </c>
      <c r="BS337" s="240">
        <f t="shared" ref="BS337:BS340" si="665">SUM(BT337:CE337)</f>
        <v>255</v>
      </c>
      <c r="BT337" s="486">
        <v>7</v>
      </c>
      <c r="BU337" s="486">
        <v>19</v>
      </c>
      <c r="BV337" s="486">
        <v>10</v>
      </c>
      <c r="BW337" s="486">
        <v>3</v>
      </c>
      <c r="BX337" s="486">
        <v>22</v>
      </c>
      <c r="BY337" s="486">
        <v>95</v>
      </c>
      <c r="BZ337" s="486">
        <v>2</v>
      </c>
      <c r="CA337" s="486">
        <v>19</v>
      </c>
      <c r="CB337" s="486">
        <v>18</v>
      </c>
      <c r="CC337" s="486">
        <v>16</v>
      </c>
      <c r="CD337" s="486">
        <v>34</v>
      </c>
      <c r="CE337" s="486">
        <v>10</v>
      </c>
      <c r="CF337" s="240">
        <f t="shared" ref="CF337:CF340" si="666">SUM(CG337:CS337)</f>
        <v>117</v>
      </c>
      <c r="CG337" s="486">
        <v>4</v>
      </c>
      <c r="CH337" s="486">
        <v>6</v>
      </c>
      <c r="CI337" s="486">
        <v>7</v>
      </c>
      <c r="CJ337" s="486">
        <v>20</v>
      </c>
      <c r="CK337" s="486">
        <v>24</v>
      </c>
      <c r="CL337" s="486">
        <v>3</v>
      </c>
      <c r="CM337" s="486">
        <v>7</v>
      </c>
      <c r="CN337" s="486">
        <v>18</v>
      </c>
      <c r="CO337" s="486">
        <v>1</v>
      </c>
      <c r="CP337" s="486">
        <v>3</v>
      </c>
      <c r="CQ337" s="486">
        <v>9</v>
      </c>
      <c r="CR337" s="486">
        <v>9</v>
      </c>
      <c r="CS337" s="486">
        <v>6</v>
      </c>
      <c r="CT337" s="240">
        <f t="shared" ref="CT337:CT340" si="667">SUM(CU337:CY337)</f>
        <v>172</v>
      </c>
      <c r="CU337" s="486">
        <v>22</v>
      </c>
      <c r="CV337" s="486">
        <v>49</v>
      </c>
      <c r="CW337" s="486">
        <v>12</v>
      </c>
      <c r="CX337" s="486">
        <v>40</v>
      </c>
      <c r="CY337" s="486">
        <v>49</v>
      </c>
      <c r="CZ337" s="240">
        <f t="shared" ref="CZ337:CZ340" si="668">SUM(DA337:DF337)</f>
        <v>127</v>
      </c>
      <c r="DA337" s="486">
        <v>5</v>
      </c>
      <c r="DB337" s="486">
        <v>1</v>
      </c>
      <c r="DC337" s="486">
        <v>23</v>
      </c>
      <c r="DD337" s="486">
        <v>46</v>
      </c>
      <c r="DE337" s="486">
        <v>36</v>
      </c>
      <c r="DF337" s="486">
        <v>16</v>
      </c>
      <c r="DG337" s="240">
        <f t="shared" ref="DG337:DG340" si="669">AM337+BS337+B337+O337+X337+AC337+AJ337+BD337+CF337+AX337+BM337+CT337+CZ337</f>
        <v>2302</v>
      </c>
      <c r="DH337" s="240">
        <f t="shared" ref="DH337:DH340" si="670">SUM(DI337:DK337)</f>
        <v>6</v>
      </c>
      <c r="DI337" s="486">
        <v>2</v>
      </c>
      <c r="DJ337" s="486">
        <v>2</v>
      </c>
      <c r="DK337" s="486">
        <v>2</v>
      </c>
      <c r="DL337" s="392">
        <f t="shared" ref="DL337:DL340" si="671">SUM(DM337:DN337)</f>
        <v>0</v>
      </c>
      <c r="DM337" s="470">
        <v>0</v>
      </c>
      <c r="DN337" s="469">
        <v>0</v>
      </c>
      <c r="DO337" s="240">
        <f t="shared" ref="DO337:DO340" si="672">DG337+DH337+DL337</f>
        <v>2308</v>
      </c>
    </row>
    <row r="338" spans="1:119" s="25" customFormat="1" ht="16.5" customHeight="1" x14ac:dyDescent="0.15">
      <c r="A338" s="136" t="s">
        <v>192</v>
      </c>
      <c r="B338" s="240">
        <f t="shared" si="656"/>
        <v>13507</v>
      </c>
      <c r="C338" s="486">
        <v>1158</v>
      </c>
      <c r="D338" s="486">
        <v>444</v>
      </c>
      <c r="E338" s="486">
        <v>487</v>
      </c>
      <c r="F338" s="486">
        <v>65</v>
      </c>
      <c r="G338" s="486">
        <v>615</v>
      </c>
      <c r="H338" s="486">
        <v>2049</v>
      </c>
      <c r="I338" s="486">
        <v>1726</v>
      </c>
      <c r="J338" s="486">
        <v>52</v>
      </c>
      <c r="K338" s="486">
        <v>788</v>
      </c>
      <c r="L338" s="486">
        <v>4479</v>
      </c>
      <c r="M338" s="486">
        <v>906</v>
      </c>
      <c r="N338" s="486">
        <v>738</v>
      </c>
      <c r="O338" s="240">
        <f t="shared" si="657"/>
        <v>4590</v>
      </c>
      <c r="P338" s="486">
        <v>343</v>
      </c>
      <c r="Q338" s="486">
        <v>732</v>
      </c>
      <c r="R338" s="486">
        <v>604</v>
      </c>
      <c r="S338" s="486">
        <v>253</v>
      </c>
      <c r="T338" s="486">
        <v>460</v>
      </c>
      <c r="U338" s="486">
        <v>2046</v>
      </c>
      <c r="V338" s="486">
        <v>32</v>
      </c>
      <c r="W338" s="486">
        <v>120</v>
      </c>
      <c r="X338" s="240">
        <f t="shared" si="658"/>
        <v>3752</v>
      </c>
      <c r="Y338" s="486">
        <v>805</v>
      </c>
      <c r="Z338" s="486">
        <v>453</v>
      </c>
      <c r="AA338" s="486">
        <v>1076</v>
      </c>
      <c r="AB338" s="486">
        <v>1418</v>
      </c>
      <c r="AC338" s="240">
        <f t="shared" si="659"/>
        <v>4067</v>
      </c>
      <c r="AD338" s="486">
        <v>681</v>
      </c>
      <c r="AE338" s="486">
        <v>346</v>
      </c>
      <c r="AF338" s="486">
        <v>264</v>
      </c>
      <c r="AG338" s="486">
        <v>1459</v>
      </c>
      <c r="AH338" s="486">
        <v>453</v>
      </c>
      <c r="AI338" s="486">
        <v>864</v>
      </c>
      <c r="AJ338" s="240">
        <f t="shared" si="660"/>
        <v>0</v>
      </c>
      <c r="AK338" s="394">
        <v>0</v>
      </c>
      <c r="AL338" s="394">
        <v>0</v>
      </c>
      <c r="AM338" s="240">
        <f t="shared" si="661"/>
        <v>11222</v>
      </c>
      <c r="AN338" s="486">
        <v>336</v>
      </c>
      <c r="AO338" s="486">
        <v>408</v>
      </c>
      <c r="AP338" s="486">
        <v>2207</v>
      </c>
      <c r="AQ338" s="486">
        <v>216</v>
      </c>
      <c r="AR338" s="486">
        <v>2396</v>
      </c>
      <c r="AS338" s="486">
        <v>383</v>
      </c>
      <c r="AT338" s="486">
        <v>2241</v>
      </c>
      <c r="AU338" s="486">
        <v>885</v>
      </c>
      <c r="AV338" s="486">
        <v>1588</v>
      </c>
      <c r="AW338" s="486">
        <v>562</v>
      </c>
      <c r="AX338" s="240">
        <f t="shared" si="662"/>
        <v>11571</v>
      </c>
      <c r="AY338" s="486">
        <v>508</v>
      </c>
      <c r="AZ338" s="486">
        <v>4940</v>
      </c>
      <c r="BA338" s="486">
        <v>2609</v>
      </c>
      <c r="BB338" s="486">
        <v>3190</v>
      </c>
      <c r="BC338" s="486">
        <v>324</v>
      </c>
      <c r="BD338" s="240">
        <f t="shared" si="663"/>
        <v>26229</v>
      </c>
      <c r="BE338" s="486">
        <v>6581</v>
      </c>
      <c r="BF338" s="486">
        <v>2099</v>
      </c>
      <c r="BG338" s="486">
        <v>2718</v>
      </c>
      <c r="BH338" s="486">
        <v>3021</v>
      </c>
      <c r="BI338" s="486">
        <v>3126</v>
      </c>
      <c r="BJ338" s="486">
        <v>2728</v>
      </c>
      <c r="BK338" s="486">
        <v>3459</v>
      </c>
      <c r="BL338" s="486">
        <v>2497</v>
      </c>
      <c r="BM338" s="240">
        <f t="shared" si="664"/>
        <v>12480</v>
      </c>
      <c r="BN338" s="486">
        <v>2250</v>
      </c>
      <c r="BO338" s="486">
        <v>2076</v>
      </c>
      <c r="BP338" s="486">
        <v>1605</v>
      </c>
      <c r="BQ338" s="486">
        <v>1015</v>
      </c>
      <c r="BR338" s="486">
        <v>5534</v>
      </c>
      <c r="BS338" s="240">
        <f t="shared" si="665"/>
        <v>11531</v>
      </c>
      <c r="BT338" s="486">
        <v>468</v>
      </c>
      <c r="BU338" s="486">
        <v>949</v>
      </c>
      <c r="BV338" s="486">
        <v>480</v>
      </c>
      <c r="BW338" s="486">
        <v>73</v>
      </c>
      <c r="BX338" s="486">
        <v>1110</v>
      </c>
      <c r="BY338" s="486">
        <v>4556</v>
      </c>
      <c r="BZ338" s="486">
        <v>22</v>
      </c>
      <c r="CA338" s="486">
        <v>668</v>
      </c>
      <c r="CB338" s="486">
        <v>567</v>
      </c>
      <c r="CC338" s="486">
        <v>678</v>
      </c>
      <c r="CD338" s="486">
        <v>1475</v>
      </c>
      <c r="CE338" s="486">
        <v>485</v>
      </c>
      <c r="CF338" s="240">
        <f t="shared" si="666"/>
        <v>5154</v>
      </c>
      <c r="CG338" s="486">
        <v>116</v>
      </c>
      <c r="CH338" s="486">
        <v>242</v>
      </c>
      <c r="CI338" s="486">
        <v>368</v>
      </c>
      <c r="CJ338" s="486">
        <v>831</v>
      </c>
      <c r="CK338" s="486">
        <v>1233</v>
      </c>
      <c r="CL338" s="486">
        <v>115</v>
      </c>
      <c r="CM338" s="486">
        <v>360</v>
      </c>
      <c r="CN338" s="486">
        <v>657</v>
      </c>
      <c r="CO338" s="486">
        <v>66</v>
      </c>
      <c r="CP338" s="486">
        <v>206</v>
      </c>
      <c r="CQ338" s="486">
        <v>545</v>
      </c>
      <c r="CR338" s="486">
        <v>280</v>
      </c>
      <c r="CS338" s="486">
        <v>135</v>
      </c>
      <c r="CT338" s="240">
        <f t="shared" si="667"/>
        <v>8301</v>
      </c>
      <c r="CU338" s="486">
        <v>1304</v>
      </c>
      <c r="CV338" s="486">
        <v>3360</v>
      </c>
      <c r="CW338" s="486">
        <v>415</v>
      </c>
      <c r="CX338" s="486">
        <v>1973</v>
      </c>
      <c r="CY338" s="486">
        <v>1249</v>
      </c>
      <c r="CZ338" s="240">
        <f t="shared" si="668"/>
        <v>7678</v>
      </c>
      <c r="DA338" s="486">
        <v>306</v>
      </c>
      <c r="DB338" s="486">
        <v>57</v>
      </c>
      <c r="DC338" s="486">
        <v>1413</v>
      </c>
      <c r="DD338" s="486">
        <v>3058</v>
      </c>
      <c r="DE338" s="486">
        <v>1759</v>
      </c>
      <c r="DF338" s="486">
        <v>1085</v>
      </c>
      <c r="DG338" s="240">
        <f t="shared" si="669"/>
        <v>120082</v>
      </c>
      <c r="DH338" s="240">
        <f t="shared" si="670"/>
        <v>287</v>
      </c>
      <c r="DI338" s="486">
        <v>139</v>
      </c>
      <c r="DJ338" s="486">
        <v>62</v>
      </c>
      <c r="DK338" s="486">
        <v>86</v>
      </c>
      <c r="DL338" s="392">
        <f t="shared" si="671"/>
        <v>0</v>
      </c>
      <c r="DM338" s="470">
        <v>0</v>
      </c>
      <c r="DN338" s="469">
        <v>0</v>
      </c>
      <c r="DO338" s="240">
        <f t="shared" si="672"/>
        <v>120369</v>
      </c>
    </row>
    <row r="339" spans="1:119" s="25" customFormat="1" ht="16.5" customHeight="1" x14ac:dyDescent="0.15">
      <c r="A339" s="138" t="s">
        <v>338</v>
      </c>
      <c r="B339" s="240">
        <f t="shared" si="656"/>
        <v>61</v>
      </c>
      <c r="C339" s="486">
        <v>8</v>
      </c>
      <c r="D339" s="486">
        <v>0</v>
      </c>
      <c r="E339" s="486">
        <v>0</v>
      </c>
      <c r="F339" s="486">
        <v>0</v>
      </c>
      <c r="G339" s="486">
        <v>12</v>
      </c>
      <c r="H339" s="486">
        <v>16</v>
      </c>
      <c r="I339" s="486">
        <v>0</v>
      </c>
      <c r="J339" s="486">
        <v>0</v>
      </c>
      <c r="K339" s="486">
        <v>1</v>
      </c>
      <c r="L339" s="486">
        <v>18</v>
      </c>
      <c r="M339" s="486">
        <v>0</v>
      </c>
      <c r="N339" s="486">
        <v>6</v>
      </c>
      <c r="O339" s="240">
        <f t="shared" si="657"/>
        <v>23</v>
      </c>
      <c r="P339" s="486">
        <v>3</v>
      </c>
      <c r="Q339" s="486">
        <v>8</v>
      </c>
      <c r="R339" s="486">
        <v>6</v>
      </c>
      <c r="S339" s="486">
        <v>0</v>
      </c>
      <c r="T339" s="486">
        <v>2</v>
      </c>
      <c r="U339" s="486">
        <v>1</v>
      </c>
      <c r="V339" s="486">
        <v>0</v>
      </c>
      <c r="W339" s="486">
        <v>3</v>
      </c>
      <c r="X339" s="240">
        <f t="shared" si="658"/>
        <v>71</v>
      </c>
      <c r="Y339" s="486">
        <v>15</v>
      </c>
      <c r="Z339" s="486">
        <v>13</v>
      </c>
      <c r="AA339" s="486">
        <v>29</v>
      </c>
      <c r="AB339" s="486">
        <v>14</v>
      </c>
      <c r="AC339" s="240">
        <f t="shared" si="659"/>
        <v>42</v>
      </c>
      <c r="AD339" s="486">
        <v>1</v>
      </c>
      <c r="AE339" s="486">
        <v>3</v>
      </c>
      <c r="AF339" s="486">
        <v>2</v>
      </c>
      <c r="AG339" s="486">
        <v>22</v>
      </c>
      <c r="AH339" s="486">
        <v>1</v>
      </c>
      <c r="AI339" s="486">
        <v>13</v>
      </c>
      <c r="AJ339" s="240">
        <f t="shared" si="660"/>
        <v>0</v>
      </c>
      <c r="AK339" s="394">
        <v>0</v>
      </c>
      <c r="AL339" s="394">
        <v>0</v>
      </c>
      <c r="AM339" s="240">
        <f t="shared" si="661"/>
        <v>26</v>
      </c>
      <c r="AN339" s="486">
        <v>4</v>
      </c>
      <c r="AO339" s="486">
        <v>5</v>
      </c>
      <c r="AP339" s="486">
        <v>0</v>
      </c>
      <c r="AQ339" s="486">
        <v>9</v>
      </c>
      <c r="AR339" s="486">
        <v>0</v>
      </c>
      <c r="AS339" s="486">
        <v>6</v>
      </c>
      <c r="AT339" s="486">
        <v>2</v>
      </c>
      <c r="AU339" s="486">
        <v>0</v>
      </c>
      <c r="AV339" s="486">
        <v>0</v>
      </c>
      <c r="AW339" s="486">
        <v>0</v>
      </c>
      <c r="AX339" s="240">
        <f t="shared" si="662"/>
        <v>121</v>
      </c>
      <c r="AY339" s="486">
        <v>0</v>
      </c>
      <c r="AZ339" s="486">
        <v>118</v>
      </c>
      <c r="BA339" s="486">
        <v>1</v>
      </c>
      <c r="BB339" s="486">
        <v>2</v>
      </c>
      <c r="BC339" s="486">
        <v>0</v>
      </c>
      <c r="BD339" s="240">
        <f t="shared" si="663"/>
        <v>18</v>
      </c>
      <c r="BE339" s="486">
        <v>0</v>
      </c>
      <c r="BF339" s="486">
        <v>6</v>
      </c>
      <c r="BG339" s="486">
        <v>2</v>
      </c>
      <c r="BH339" s="486">
        <v>5</v>
      </c>
      <c r="BI339" s="486">
        <v>1</v>
      </c>
      <c r="BJ339" s="486">
        <v>0</v>
      </c>
      <c r="BK339" s="486">
        <v>4</v>
      </c>
      <c r="BL339" s="486">
        <v>0</v>
      </c>
      <c r="BM339" s="240">
        <f t="shared" si="664"/>
        <v>6</v>
      </c>
      <c r="BN339" s="486">
        <v>0</v>
      </c>
      <c r="BO339" s="486">
        <v>0</v>
      </c>
      <c r="BP339" s="486">
        <v>6</v>
      </c>
      <c r="BQ339" s="486">
        <v>0</v>
      </c>
      <c r="BR339" s="486">
        <v>0</v>
      </c>
      <c r="BS339" s="240">
        <f t="shared" si="665"/>
        <v>60</v>
      </c>
      <c r="BT339" s="486">
        <v>0</v>
      </c>
      <c r="BU339" s="486">
        <v>18</v>
      </c>
      <c r="BV339" s="486">
        <v>4</v>
      </c>
      <c r="BW339" s="486">
        <v>0</v>
      </c>
      <c r="BX339" s="486">
        <v>0</v>
      </c>
      <c r="BY339" s="486">
        <v>0</v>
      </c>
      <c r="BZ339" s="486">
        <v>0</v>
      </c>
      <c r="CA339" s="486">
        <v>5</v>
      </c>
      <c r="CB339" s="486">
        <v>1</v>
      </c>
      <c r="CC339" s="486">
        <v>7</v>
      </c>
      <c r="CD339" s="486">
        <v>23</v>
      </c>
      <c r="CE339" s="486">
        <v>2</v>
      </c>
      <c r="CF339" s="240">
        <f t="shared" si="666"/>
        <v>68</v>
      </c>
      <c r="CG339" s="486">
        <v>0</v>
      </c>
      <c r="CH339" s="486">
        <v>0</v>
      </c>
      <c r="CI339" s="486">
        <v>1</v>
      </c>
      <c r="CJ339" s="486">
        <v>42</v>
      </c>
      <c r="CK339" s="486">
        <v>3</v>
      </c>
      <c r="CL339" s="486">
        <v>0</v>
      </c>
      <c r="CM339" s="486">
        <v>0</v>
      </c>
      <c r="CN339" s="486">
        <v>17</v>
      </c>
      <c r="CO339" s="486">
        <v>0</v>
      </c>
      <c r="CP339" s="486">
        <v>0</v>
      </c>
      <c r="CQ339" s="486">
        <v>5</v>
      </c>
      <c r="CR339" s="486">
        <v>0</v>
      </c>
      <c r="CS339" s="486">
        <v>0</v>
      </c>
      <c r="CT339" s="240">
        <f t="shared" si="667"/>
        <v>199</v>
      </c>
      <c r="CU339" s="486">
        <v>7</v>
      </c>
      <c r="CV339" s="486">
        <v>31</v>
      </c>
      <c r="CW339" s="486">
        <v>7</v>
      </c>
      <c r="CX339" s="486">
        <v>15</v>
      </c>
      <c r="CY339" s="486">
        <v>139</v>
      </c>
      <c r="CZ339" s="240">
        <f t="shared" si="668"/>
        <v>36</v>
      </c>
      <c r="DA339" s="486">
        <v>2</v>
      </c>
      <c r="DB339" s="486">
        <v>0</v>
      </c>
      <c r="DC339" s="486">
        <v>0</v>
      </c>
      <c r="DD339" s="486">
        <v>2</v>
      </c>
      <c r="DE339" s="486">
        <v>18</v>
      </c>
      <c r="DF339" s="486">
        <v>14</v>
      </c>
      <c r="DG339" s="240">
        <f t="shared" si="669"/>
        <v>731</v>
      </c>
      <c r="DH339" s="240">
        <f t="shared" si="670"/>
        <v>0</v>
      </c>
      <c r="DI339" s="486">
        <v>0</v>
      </c>
      <c r="DJ339" s="486">
        <v>0</v>
      </c>
      <c r="DK339" s="486">
        <v>0</v>
      </c>
      <c r="DL339" s="392">
        <f t="shared" si="671"/>
        <v>0</v>
      </c>
      <c r="DM339" s="470">
        <v>0</v>
      </c>
      <c r="DN339" s="469">
        <v>0</v>
      </c>
      <c r="DO339" s="240">
        <f t="shared" si="672"/>
        <v>731</v>
      </c>
    </row>
    <row r="340" spans="1:119" s="25" customFormat="1" ht="16.5" customHeight="1" x14ac:dyDescent="0.15">
      <c r="A340" s="138" t="s">
        <v>379</v>
      </c>
      <c r="B340" s="240">
        <f t="shared" si="656"/>
        <v>2</v>
      </c>
      <c r="C340" s="486">
        <v>2</v>
      </c>
      <c r="D340" s="486">
        <v>0</v>
      </c>
      <c r="E340" s="486">
        <v>0</v>
      </c>
      <c r="F340" s="486">
        <v>0</v>
      </c>
      <c r="G340" s="486">
        <v>0</v>
      </c>
      <c r="H340" s="486">
        <v>0</v>
      </c>
      <c r="I340" s="486">
        <v>0</v>
      </c>
      <c r="J340" s="486">
        <v>0</v>
      </c>
      <c r="K340" s="486">
        <v>0</v>
      </c>
      <c r="L340" s="486">
        <v>0</v>
      </c>
      <c r="M340" s="486">
        <v>0</v>
      </c>
      <c r="N340" s="486">
        <v>0</v>
      </c>
      <c r="O340" s="240">
        <f t="shared" si="657"/>
        <v>0</v>
      </c>
      <c r="P340" s="486">
        <v>0</v>
      </c>
      <c r="Q340" s="486">
        <v>0</v>
      </c>
      <c r="R340" s="486">
        <v>0</v>
      </c>
      <c r="S340" s="486">
        <v>0</v>
      </c>
      <c r="T340" s="486">
        <v>0</v>
      </c>
      <c r="U340" s="486">
        <v>0</v>
      </c>
      <c r="V340" s="486">
        <v>0</v>
      </c>
      <c r="W340" s="486">
        <v>0</v>
      </c>
      <c r="X340" s="240">
        <f t="shared" si="658"/>
        <v>3</v>
      </c>
      <c r="Y340" s="486">
        <v>0</v>
      </c>
      <c r="Z340" s="486">
        <v>0</v>
      </c>
      <c r="AA340" s="486">
        <v>3</v>
      </c>
      <c r="AB340" s="486">
        <v>0</v>
      </c>
      <c r="AC340" s="240">
        <f t="shared" si="659"/>
        <v>1</v>
      </c>
      <c r="AD340" s="486">
        <v>0</v>
      </c>
      <c r="AE340" s="486">
        <v>0</v>
      </c>
      <c r="AF340" s="486">
        <v>0</v>
      </c>
      <c r="AG340" s="486">
        <v>1</v>
      </c>
      <c r="AH340" s="486">
        <v>0</v>
      </c>
      <c r="AI340" s="486">
        <v>0</v>
      </c>
      <c r="AJ340" s="240">
        <f t="shared" si="660"/>
        <v>0</v>
      </c>
      <c r="AK340" s="394">
        <v>0</v>
      </c>
      <c r="AL340" s="394">
        <v>0</v>
      </c>
      <c r="AM340" s="240">
        <f t="shared" si="661"/>
        <v>0</v>
      </c>
      <c r="AN340" s="486">
        <v>0</v>
      </c>
      <c r="AO340" s="486">
        <v>0</v>
      </c>
      <c r="AP340" s="486">
        <v>0</v>
      </c>
      <c r="AQ340" s="486">
        <v>0</v>
      </c>
      <c r="AR340" s="486">
        <v>0</v>
      </c>
      <c r="AS340" s="486">
        <v>0</v>
      </c>
      <c r="AT340" s="486">
        <v>0</v>
      </c>
      <c r="AU340" s="486">
        <v>0</v>
      </c>
      <c r="AV340" s="486">
        <v>0</v>
      </c>
      <c r="AW340" s="486">
        <v>0</v>
      </c>
      <c r="AX340" s="240">
        <f t="shared" si="662"/>
        <v>0</v>
      </c>
      <c r="AY340" s="486">
        <v>0</v>
      </c>
      <c r="AZ340" s="486">
        <v>0</v>
      </c>
      <c r="BA340" s="486">
        <v>0</v>
      </c>
      <c r="BB340" s="486">
        <v>0</v>
      </c>
      <c r="BC340" s="486">
        <v>0</v>
      </c>
      <c r="BD340" s="240">
        <f t="shared" si="663"/>
        <v>4</v>
      </c>
      <c r="BE340" s="486">
        <v>0</v>
      </c>
      <c r="BF340" s="486">
        <v>0</v>
      </c>
      <c r="BG340" s="486">
        <v>0</v>
      </c>
      <c r="BH340" s="486">
        <v>0</v>
      </c>
      <c r="BI340" s="486">
        <v>0</v>
      </c>
      <c r="BJ340" s="486">
        <v>0</v>
      </c>
      <c r="BK340" s="486">
        <v>4</v>
      </c>
      <c r="BL340" s="486">
        <v>0</v>
      </c>
      <c r="BM340" s="240">
        <f t="shared" si="664"/>
        <v>6</v>
      </c>
      <c r="BN340" s="486">
        <v>0</v>
      </c>
      <c r="BO340" s="486">
        <v>0</v>
      </c>
      <c r="BP340" s="486">
        <v>6</v>
      </c>
      <c r="BQ340" s="486">
        <v>0</v>
      </c>
      <c r="BR340" s="486">
        <v>0</v>
      </c>
      <c r="BS340" s="240">
        <f t="shared" si="665"/>
        <v>0</v>
      </c>
      <c r="BT340" s="486">
        <v>0</v>
      </c>
      <c r="BU340" s="486">
        <v>0</v>
      </c>
      <c r="BV340" s="486">
        <v>0</v>
      </c>
      <c r="BW340" s="486">
        <v>0</v>
      </c>
      <c r="BX340" s="486">
        <v>0</v>
      </c>
      <c r="BY340" s="486">
        <v>0</v>
      </c>
      <c r="BZ340" s="486">
        <v>0</v>
      </c>
      <c r="CA340" s="486">
        <v>0</v>
      </c>
      <c r="CB340" s="486">
        <v>0</v>
      </c>
      <c r="CC340" s="486">
        <v>0</v>
      </c>
      <c r="CD340" s="486">
        <v>0</v>
      </c>
      <c r="CE340" s="486">
        <v>0</v>
      </c>
      <c r="CF340" s="240">
        <f t="shared" si="666"/>
        <v>40</v>
      </c>
      <c r="CG340" s="486">
        <v>0</v>
      </c>
      <c r="CH340" s="486">
        <v>0</v>
      </c>
      <c r="CI340" s="486">
        <v>0</v>
      </c>
      <c r="CJ340" s="486">
        <v>40</v>
      </c>
      <c r="CK340" s="486">
        <v>0</v>
      </c>
      <c r="CL340" s="486">
        <v>0</v>
      </c>
      <c r="CM340" s="486">
        <v>0</v>
      </c>
      <c r="CN340" s="486">
        <v>0</v>
      </c>
      <c r="CO340" s="486">
        <v>0</v>
      </c>
      <c r="CP340" s="486">
        <v>0</v>
      </c>
      <c r="CQ340" s="486">
        <v>0</v>
      </c>
      <c r="CR340" s="486">
        <v>0</v>
      </c>
      <c r="CS340" s="486">
        <v>0</v>
      </c>
      <c r="CT340" s="240">
        <f t="shared" si="667"/>
        <v>2</v>
      </c>
      <c r="CU340" s="486">
        <v>0</v>
      </c>
      <c r="CV340" s="486">
        <v>2</v>
      </c>
      <c r="CW340" s="486">
        <v>0</v>
      </c>
      <c r="CX340" s="486">
        <v>0</v>
      </c>
      <c r="CY340" s="486">
        <v>0</v>
      </c>
      <c r="CZ340" s="240">
        <f t="shared" si="668"/>
        <v>0</v>
      </c>
      <c r="DA340" s="486">
        <v>0</v>
      </c>
      <c r="DB340" s="486">
        <v>0</v>
      </c>
      <c r="DC340" s="486">
        <v>0</v>
      </c>
      <c r="DD340" s="486">
        <v>0</v>
      </c>
      <c r="DE340" s="486">
        <v>0</v>
      </c>
      <c r="DF340" s="486">
        <v>0</v>
      </c>
      <c r="DG340" s="240">
        <f t="shared" si="669"/>
        <v>58</v>
      </c>
      <c r="DH340" s="240">
        <f t="shared" si="670"/>
        <v>0</v>
      </c>
      <c r="DI340" s="486">
        <v>0</v>
      </c>
      <c r="DJ340" s="486">
        <v>0</v>
      </c>
      <c r="DK340" s="486">
        <v>0</v>
      </c>
      <c r="DL340" s="392">
        <f t="shared" si="671"/>
        <v>0</v>
      </c>
      <c r="DM340" s="470">
        <v>0</v>
      </c>
      <c r="DN340" s="469">
        <v>0</v>
      </c>
      <c r="DO340" s="240">
        <f t="shared" si="672"/>
        <v>58</v>
      </c>
    </row>
    <row r="341" spans="1:119" s="4" customFormat="1" ht="16.5" customHeight="1" x14ac:dyDescent="0.15">
      <c r="A341" s="139" t="s">
        <v>613</v>
      </c>
      <c r="B341" s="240"/>
      <c r="C341" s="486"/>
      <c r="D341" s="486"/>
      <c r="E341" s="486"/>
      <c r="F341" s="486"/>
      <c r="G341" s="486"/>
      <c r="H341" s="486"/>
      <c r="I341" s="486"/>
      <c r="J341" s="486"/>
      <c r="K341" s="486"/>
      <c r="L341" s="486"/>
      <c r="M341" s="486"/>
      <c r="N341" s="486"/>
      <c r="O341" s="240"/>
      <c r="P341" s="486"/>
      <c r="Q341" s="486"/>
      <c r="R341" s="486"/>
      <c r="S341" s="486"/>
      <c r="T341" s="486"/>
      <c r="U341" s="486"/>
      <c r="V341" s="486"/>
      <c r="W341" s="486"/>
      <c r="X341" s="240"/>
      <c r="Y341" s="486"/>
      <c r="Z341" s="486"/>
      <c r="AA341" s="486"/>
      <c r="AB341" s="486"/>
      <c r="AC341" s="240"/>
      <c r="AD341" s="486"/>
      <c r="AE341" s="486"/>
      <c r="AF341" s="486"/>
      <c r="AG341" s="486"/>
      <c r="AH341" s="486"/>
      <c r="AI341" s="486"/>
      <c r="AJ341" s="240"/>
      <c r="AK341" s="394"/>
      <c r="AL341" s="394"/>
      <c r="AM341" s="240"/>
      <c r="AN341" s="486"/>
      <c r="AO341" s="486"/>
      <c r="AP341" s="486"/>
      <c r="AQ341" s="486"/>
      <c r="AR341" s="486"/>
      <c r="AS341" s="486"/>
      <c r="AT341" s="486"/>
      <c r="AU341" s="486"/>
      <c r="AV341" s="486"/>
      <c r="AW341" s="486"/>
      <c r="AX341" s="240"/>
      <c r="AY341" s="486"/>
      <c r="AZ341" s="486"/>
      <c r="BA341" s="486"/>
      <c r="BB341" s="486"/>
      <c r="BC341" s="486"/>
      <c r="BD341" s="240"/>
      <c r="BE341" s="486"/>
      <c r="BF341" s="486"/>
      <c r="BG341" s="486"/>
      <c r="BH341" s="486"/>
      <c r="BI341" s="486"/>
      <c r="BJ341" s="486"/>
      <c r="BK341" s="486"/>
      <c r="BL341" s="486"/>
      <c r="BM341" s="240"/>
      <c r="BN341" s="486"/>
      <c r="BO341" s="486"/>
      <c r="BP341" s="486"/>
      <c r="BQ341" s="486"/>
      <c r="BR341" s="486"/>
      <c r="BS341" s="240"/>
      <c r="BT341" s="486"/>
      <c r="BU341" s="486"/>
      <c r="BV341" s="486"/>
      <c r="BW341" s="486"/>
      <c r="BX341" s="486"/>
      <c r="BY341" s="486"/>
      <c r="BZ341" s="486"/>
      <c r="CA341" s="486"/>
      <c r="CB341" s="486"/>
      <c r="CC341" s="486"/>
      <c r="CD341" s="486"/>
      <c r="CE341" s="486"/>
      <c r="CF341" s="240"/>
      <c r="CG341" s="486"/>
      <c r="CH341" s="486"/>
      <c r="CI341" s="486"/>
      <c r="CJ341" s="486"/>
      <c r="CK341" s="486"/>
      <c r="CL341" s="486"/>
      <c r="CM341" s="486"/>
      <c r="CN341" s="486"/>
      <c r="CO341" s="486"/>
      <c r="CP341" s="486"/>
      <c r="CQ341" s="486"/>
      <c r="CR341" s="486"/>
      <c r="CS341" s="486"/>
      <c r="CT341" s="240"/>
      <c r="CU341" s="486"/>
      <c r="CV341" s="486"/>
      <c r="CW341" s="486"/>
      <c r="CX341" s="486"/>
      <c r="CY341" s="486"/>
      <c r="CZ341" s="240"/>
      <c r="DA341" s="486"/>
      <c r="DB341" s="486"/>
      <c r="DC341" s="486"/>
      <c r="DD341" s="486"/>
      <c r="DE341" s="486"/>
      <c r="DF341" s="486"/>
      <c r="DG341" s="240"/>
      <c r="DH341" s="240"/>
      <c r="DI341" s="486"/>
      <c r="DJ341" s="486"/>
      <c r="DK341" s="486"/>
      <c r="DL341" s="392"/>
      <c r="DM341" s="470"/>
      <c r="DN341" s="469"/>
      <c r="DO341" s="240"/>
    </row>
    <row r="342" spans="1:119" s="25" customFormat="1" ht="16.5" customHeight="1" x14ac:dyDescent="0.15">
      <c r="A342" s="136" t="s">
        <v>612</v>
      </c>
      <c r="B342" s="240">
        <f t="shared" ref="B342:B343" si="673">SUM(C342:N342)</f>
        <v>75</v>
      </c>
      <c r="C342" s="486">
        <v>6</v>
      </c>
      <c r="D342" s="486">
        <v>4</v>
      </c>
      <c r="E342" s="486">
        <v>2</v>
      </c>
      <c r="F342" s="486">
        <v>5</v>
      </c>
      <c r="G342" s="486">
        <v>4</v>
      </c>
      <c r="H342" s="486">
        <v>9</v>
      </c>
      <c r="I342" s="486">
        <v>6</v>
      </c>
      <c r="J342" s="486">
        <v>5</v>
      </c>
      <c r="K342" s="486">
        <v>8</v>
      </c>
      <c r="L342" s="486">
        <v>14</v>
      </c>
      <c r="M342" s="486">
        <v>5</v>
      </c>
      <c r="N342" s="486">
        <v>7</v>
      </c>
      <c r="O342" s="240">
        <f t="shared" ref="O342:O343" si="674">SUM(P342:W342)</f>
        <v>29</v>
      </c>
      <c r="P342" s="486">
        <v>5</v>
      </c>
      <c r="Q342" s="486">
        <v>7</v>
      </c>
      <c r="R342" s="486">
        <v>3</v>
      </c>
      <c r="S342" s="486">
        <v>7</v>
      </c>
      <c r="T342" s="486">
        <v>1</v>
      </c>
      <c r="U342" s="486">
        <v>3</v>
      </c>
      <c r="V342" s="486">
        <v>2</v>
      </c>
      <c r="W342" s="486">
        <v>1</v>
      </c>
      <c r="X342" s="240">
        <f t="shared" ref="X342:X343" si="675">SUM(Y342:AB342)</f>
        <v>37</v>
      </c>
      <c r="Y342" s="486">
        <v>6</v>
      </c>
      <c r="Z342" s="486">
        <v>11</v>
      </c>
      <c r="AA342" s="486">
        <v>10</v>
      </c>
      <c r="AB342" s="486">
        <v>10</v>
      </c>
      <c r="AC342" s="240">
        <f t="shared" ref="AC342:AC343" si="676">SUM(AD342:AI342)</f>
        <v>23</v>
      </c>
      <c r="AD342" s="486">
        <v>6</v>
      </c>
      <c r="AE342" s="486">
        <v>4</v>
      </c>
      <c r="AF342" s="486">
        <v>4</v>
      </c>
      <c r="AG342" s="486">
        <v>2</v>
      </c>
      <c r="AH342" s="486">
        <v>2</v>
      </c>
      <c r="AI342" s="486">
        <v>5</v>
      </c>
      <c r="AJ342" s="240">
        <f t="shared" ref="AJ342:AJ343" si="677">SUM(AK342:AL342)</f>
        <v>6</v>
      </c>
      <c r="AK342" s="394">
        <v>3</v>
      </c>
      <c r="AL342" s="394">
        <v>3</v>
      </c>
      <c r="AM342" s="240">
        <f t="shared" ref="AM342:AM343" si="678">SUM(AN342:AW342)</f>
        <v>70</v>
      </c>
      <c r="AN342" s="486">
        <v>3</v>
      </c>
      <c r="AO342" s="486">
        <v>4</v>
      </c>
      <c r="AP342" s="486">
        <v>5</v>
      </c>
      <c r="AQ342" s="486">
        <v>3</v>
      </c>
      <c r="AR342" s="486">
        <v>10</v>
      </c>
      <c r="AS342" s="486">
        <v>4</v>
      </c>
      <c r="AT342" s="486">
        <v>14</v>
      </c>
      <c r="AU342" s="486">
        <v>12</v>
      </c>
      <c r="AV342" s="486">
        <v>9</v>
      </c>
      <c r="AW342" s="486">
        <v>6</v>
      </c>
      <c r="AX342" s="240">
        <f t="shared" ref="AX342:AX343" si="679">SUM(AY342:BC342)</f>
        <v>51</v>
      </c>
      <c r="AY342" s="486">
        <v>6</v>
      </c>
      <c r="AZ342" s="486">
        <v>17</v>
      </c>
      <c r="BA342" s="486">
        <v>11</v>
      </c>
      <c r="BB342" s="486">
        <v>10</v>
      </c>
      <c r="BC342" s="486">
        <v>7</v>
      </c>
      <c r="BD342" s="240">
        <f t="shared" ref="BD342:BD343" si="680">SUM(BE342:BL342)</f>
        <v>51</v>
      </c>
      <c r="BE342" s="486">
        <v>7</v>
      </c>
      <c r="BF342" s="486">
        <v>6</v>
      </c>
      <c r="BG342" s="486">
        <v>9</v>
      </c>
      <c r="BH342" s="486">
        <v>5</v>
      </c>
      <c r="BI342" s="486">
        <v>7</v>
      </c>
      <c r="BJ342" s="486">
        <v>5</v>
      </c>
      <c r="BK342" s="486">
        <v>6</v>
      </c>
      <c r="BL342" s="486">
        <v>6</v>
      </c>
      <c r="BM342" s="240">
        <f t="shared" ref="BM342:BM343" si="681">SUM(BN342:BR342)</f>
        <v>25</v>
      </c>
      <c r="BN342" s="486">
        <v>6</v>
      </c>
      <c r="BO342" s="486">
        <v>5</v>
      </c>
      <c r="BP342" s="486">
        <v>4</v>
      </c>
      <c r="BQ342" s="486">
        <v>2</v>
      </c>
      <c r="BR342" s="486">
        <v>8</v>
      </c>
      <c r="BS342" s="240">
        <f t="shared" ref="BS342:BS343" si="682">SUM(BT342:CE342)</f>
        <v>63</v>
      </c>
      <c r="BT342" s="486">
        <v>6</v>
      </c>
      <c r="BU342" s="486">
        <v>4</v>
      </c>
      <c r="BV342" s="486">
        <v>6</v>
      </c>
      <c r="BW342" s="486">
        <v>5</v>
      </c>
      <c r="BX342" s="486">
        <v>5</v>
      </c>
      <c r="BY342" s="486">
        <v>5</v>
      </c>
      <c r="BZ342" s="486">
        <v>5</v>
      </c>
      <c r="CA342" s="486">
        <v>4</v>
      </c>
      <c r="CB342" s="486">
        <v>7</v>
      </c>
      <c r="CC342" s="486">
        <v>4</v>
      </c>
      <c r="CD342" s="486">
        <v>5</v>
      </c>
      <c r="CE342" s="486">
        <v>7</v>
      </c>
      <c r="CF342" s="240">
        <f t="shared" ref="CF342:CF343" si="683">SUM(CG342:CS342)</f>
        <v>63</v>
      </c>
      <c r="CG342" s="486">
        <v>1</v>
      </c>
      <c r="CH342" s="486">
        <v>5</v>
      </c>
      <c r="CI342" s="486">
        <v>7</v>
      </c>
      <c r="CJ342" s="486">
        <v>6</v>
      </c>
      <c r="CK342" s="486">
        <v>7</v>
      </c>
      <c r="CL342" s="486">
        <v>5</v>
      </c>
      <c r="CM342" s="486">
        <v>9</v>
      </c>
      <c r="CN342" s="486">
        <v>2</v>
      </c>
      <c r="CO342" s="486">
        <v>3</v>
      </c>
      <c r="CP342" s="486">
        <v>5</v>
      </c>
      <c r="CQ342" s="486">
        <v>4</v>
      </c>
      <c r="CR342" s="486">
        <v>5</v>
      </c>
      <c r="CS342" s="486">
        <v>4</v>
      </c>
      <c r="CT342" s="240">
        <f t="shared" ref="CT342:CT343" si="684">SUM(CU342:CY342)</f>
        <v>41</v>
      </c>
      <c r="CU342" s="486">
        <v>16</v>
      </c>
      <c r="CV342" s="486">
        <v>6</v>
      </c>
      <c r="CW342" s="486">
        <v>4</v>
      </c>
      <c r="CX342" s="486">
        <v>7</v>
      </c>
      <c r="CY342" s="486">
        <v>8</v>
      </c>
      <c r="CZ342" s="240">
        <f t="shared" ref="CZ342:CZ343" si="685">SUM(DA342:DF342)</f>
        <v>44</v>
      </c>
      <c r="DA342" s="486">
        <v>2</v>
      </c>
      <c r="DB342" s="486">
        <v>4</v>
      </c>
      <c r="DC342" s="486">
        <v>9</v>
      </c>
      <c r="DD342" s="486">
        <v>12</v>
      </c>
      <c r="DE342" s="486">
        <v>11</v>
      </c>
      <c r="DF342" s="486">
        <v>6</v>
      </c>
      <c r="DG342" s="240">
        <f t="shared" ref="DG342:DG343" si="686">AM342+BS342+B342+O342+X342+AC342+AJ342+BD342+CF342+AX342+BM342+CT342+CZ342</f>
        <v>578</v>
      </c>
      <c r="DH342" s="240">
        <f t="shared" ref="DH342:DH343" si="687">SUM(DI342:DK342)</f>
        <v>7</v>
      </c>
      <c r="DI342" s="486">
        <v>3</v>
      </c>
      <c r="DJ342" s="486">
        <v>3</v>
      </c>
      <c r="DK342" s="486">
        <v>1</v>
      </c>
      <c r="DL342" s="392">
        <f t="shared" ref="DL342:DL347" si="688">SUM(DM342:DN342)</f>
        <v>2</v>
      </c>
      <c r="DM342" s="470">
        <v>2</v>
      </c>
      <c r="DN342" s="469">
        <v>0</v>
      </c>
      <c r="DO342" s="240">
        <f t="shared" ref="DO342:DO343" si="689">DG342+DH342+DL342</f>
        <v>587</v>
      </c>
    </row>
    <row r="343" spans="1:119" s="25" customFormat="1" ht="16.5" customHeight="1" x14ac:dyDescent="0.15">
      <c r="A343" s="136" t="s">
        <v>194</v>
      </c>
      <c r="B343" s="240">
        <f t="shared" si="673"/>
        <v>3844</v>
      </c>
      <c r="C343" s="486">
        <v>230</v>
      </c>
      <c r="D343" s="486">
        <v>285</v>
      </c>
      <c r="E343" s="486">
        <v>130</v>
      </c>
      <c r="F343" s="486">
        <v>150</v>
      </c>
      <c r="G343" s="486">
        <v>205</v>
      </c>
      <c r="H343" s="486">
        <v>546</v>
      </c>
      <c r="I343" s="486">
        <v>450</v>
      </c>
      <c r="J343" s="486">
        <v>171</v>
      </c>
      <c r="K343" s="486">
        <v>370</v>
      </c>
      <c r="L343" s="486">
        <v>879</v>
      </c>
      <c r="M343" s="486">
        <v>173</v>
      </c>
      <c r="N343" s="486">
        <v>255</v>
      </c>
      <c r="O343" s="240">
        <f t="shared" si="674"/>
        <v>1323</v>
      </c>
      <c r="P343" s="486">
        <v>170</v>
      </c>
      <c r="Q343" s="486">
        <v>291</v>
      </c>
      <c r="R343" s="486">
        <v>143</v>
      </c>
      <c r="S343" s="486">
        <v>270</v>
      </c>
      <c r="T343" s="486">
        <v>30</v>
      </c>
      <c r="U343" s="486">
        <v>203</v>
      </c>
      <c r="V343" s="486">
        <v>93</v>
      </c>
      <c r="W343" s="486">
        <v>123</v>
      </c>
      <c r="X343" s="240">
        <f t="shared" si="675"/>
        <v>1703</v>
      </c>
      <c r="Y343" s="486">
        <v>240</v>
      </c>
      <c r="Z343" s="486">
        <v>510</v>
      </c>
      <c r="AA343" s="486">
        <v>535</v>
      </c>
      <c r="AB343" s="486">
        <v>418</v>
      </c>
      <c r="AC343" s="240">
        <f t="shared" si="676"/>
        <v>1345</v>
      </c>
      <c r="AD343" s="486">
        <v>277</v>
      </c>
      <c r="AE343" s="486">
        <v>202</v>
      </c>
      <c r="AF343" s="486">
        <v>172</v>
      </c>
      <c r="AG343" s="486">
        <v>204</v>
      </c>
      <c r="AH343" s="486">
        <v>160</v>
      </c>
      <c r="AI343" s="486">
        <v>330</v>
      </c>
      <c r="AJ343" s="240">
        <f t="shared" si="677"/>
        <v>192</v>
      </c>
      <c r="AK343" s="394">
        <v>130</v>
      </c>
      <c r="AL343" s="394">
        <v>62</v>
      </c>
      <c r="AM343" s="240">
        <f t="shared" si="678"/>
        <v>2927</v>
      </c>
      <c r="AN343" s="486">
        <v>128</v>
      </c>
      <c r="AO343" s="486">
        <v>170</v>
      </c>
      <c r="AP343" s="486">
        <v>240</v>
      </c>
      <c r="AQ343" s="486">
        <v>107</v>
      </c>
      <c r="AR343" s="486">
        <v>422</v>
      </c>
      <c r="AS343" s="486">
        <v>140</v>
      </c>
      <c r="AT343" s="486">
        <v>493</v>
      </c>
      <c r="AU343" s="486">
        <v>631</v>
      </c>
      <c r="AV343" s="486">
        <v>427</v>
      </c>
      <c r="AW343" s="486">
        <v>169</v>
      </c>
      <c r="AX343" s="240">
        <f t="shared" si="679"/>
        <v>3029</v>
      </c>
      <c r="AY343" s="486">
        <v>255</v>
      </c>
      <c r="AZ343" s="486">
        <v>1008</v>
      </c>
      <c r="BA343" s="486">
        <v>705</v>
      </c>
      <c r="BB343" s="486">
        <v>583</v>
      </c>
      <c r="BC343" s="486">
        <v>478</v>
      </c>
      <c r="BD343" s="240">
        <f t="shared" si="680"/>
        <v>3791</v>
      </c>
      <c r="BE343" s="486">
        <v>900</v>
      </c>
      <c r="BF343" s="486">
        <v>261</v>
      </c>
      <c r="BG343" s="486">
        <v>384</v>
      </c>
      <c r="BH343" s="486">
        <v>315</v>
      </c>
      <c r="BI343" s="486">
        <v>421</v>
      </c>
      <c r="BJ343" s="486">
        <v>383</v>
      </c>
      <c r="BK343" s="486">
        <v>669</v>
      </c>
      <c r="BL343" s="486">
        <v>458</v>
      </c>
      <c r="BM343" s="240">
        <f t="shared" si="681"/>
        <v>1538</v>
      </c>
      <c r="BN343" s="486">
        <v>310</v>
      </c>
      <c r="BO343" s="486">
        <v>202</v>
      </c>
      <c r="BP343" s="486">
        <v>215</v>
      </c>
      <c r="BQ343" s="486">
        <v>140</v>
      </c>
      <c r="BR343" s="486">
        <v>671</v>
      </c>
      <c r="BS343" s="240">
        <f t="shared" si="682"/>
        <v>3304</v>
      </c>
      <c r="BT343" s="486">
        <v>295</v>
      </c>
      <c r="BU343" s="486">
        <v>237</v>
      </c>
      <c r="BV343" s="486">
        <v>236</v>
      </c>
      <c r="BW343" s="486">
        <v>170</v>
      </c>
      <c r="BX343" s="486">
        <v>240</v>
      </c>
      <c r="BY343" s="486">
        <v>330</v>
      </c>
      <c r="BZ343" s="486">
        <v>400</v>
      </c>
      <c r="CA343" s="486">
        <v>134</v>
      </c>
      <c r="CB343" s="486">
        <v>402</v>
      </c>
      <c r="CC343" s="486">
        <v>191</v>
      </c>
      <c r="CD343" s="486">
        <v>207</v>
      </c>
      <c r="CE343" s="486">
        <v>462</v>
      </c>
      <c r="CF343" s="240">
        <f t="shared" si="683"/>
        <v>3256</v>
      </c>
      <c r="CG343" s="486">
        <v>20</v>
      </c>
      <c r="CH343" s="486">
        <v>210</v>
      </c>
      <c r="CI343" s="486">
        <v>280</v>
      </c>
      <c r="CJ343" s="486">
        <v>370</v>
      </c>
      <c r="CK343" s="486">
        <v>448</v>
      </c>
      <c r="CL343" s="486">
        <v>195</v>
      </c>
      <c r="CM343" s="486">
        <v>560</v>
      </c>
      <c r="CN343" s="486">
        <v>110</v>
      </c>
      <c r="CO343" s="486">
        <v>85</v>
      </c>
      <c r="CP343" s="486">
        <v>259</v>
      </c>
      <c r="CQ343" s="486">
        <v>315</v>
      </c>
      <c r="CR343" s="486">
        <v>284</v>
      </c>
      <c r="CS343" s="486">
        <v>120</v>
      </c>
      <c r="CT343" s="240">
        <f t="shared" si="684"/>
        <v>1754</v>
      </c>
      <c r="CU343" s="486">
        <v>623</v>
      </c>
      <c r="CV343" s="486">
        <v>285</v>
      </c>
      <c r="CW343" s="486">
        <v>188</v>
      </c>
      <c r="CX343" s="486">
        <v>355</v>
      </c>
      <c r="CY343" s="486">
        <v>303</v>
      </c>
      <c r="CZ343" s="240">
        <f t="shared" si="685"/>
        <v>1830</v>
      </c>
      <c r="DA343" s="486">
        <v>71</v>
      </c>
      <c r="DB343" s="486">
        <v>135</v>
      </c>
      <c r="DC343" s="486">
        <v>391</v>
      </c>
      <c r="DD343" s="486">
        <v>563</v>
      </c>
      <c r="DE343" s="486">
        <v>420</v>
      </c>
      <c r="DF343" s="486">
        <v>250</v>
      </c>
      <c r="DG343" s="240">
        <f t="shared" si="686"/>
        <v>29836</v>
      </c>
      <c r="DH343" s="240">
        <f t="shared" si="687"/>
        <v>331</v>
      </c>
      <c r="DI343" s="486">
        <v>165</v>
      </c>
      <c r="DJ343" s="486">
        <v>136</v>
      </c>
      <c r="DK343" s="486">
        <v>30</v>
      </c>
      <c r="DL343" s="392">
        <f t="shared" si="688"/>
        <v>82</v>
      </c>
      <c r="DM343" s="470">
        <v>82</v>
      </c>
      <c r="DN343" s="469">
        <v>0</v>
      </c>
      <c r="DO343" s="240">
        <f t="shared" si="689"/>
        <v>30249</v>
      </c>
    </row>
    <row r="344" spans="1:119" s="4" customFormat="1" ht="16.5" customHeight="1" x14ac:dyDescent="0.15">
      <c r="A344" s="139" t="s">
        <v>287</v>
      </c>
      <c r="B344" s="240"/>
      <c r="C344" s="486"/>
      <c r="D344" s="486"/>
      <c r="E344" s="486"/>
      <c r="F344" s="486"/>
      <c r="G344" s="486"/>
      <c r="H344" s="486"/>
      <c r="I344" s="486"/>
      <c r="J344" s="486"/>
      <c r="K344" s="486"/>
      <c r="L344" s="486"/>
      <c r="M344" s="486"/>
      <c r="N344" s="486"/>
      <c r="O344" s="240"/>
      <c r="P344" s="486"/>
      <c r="Q344" s="486"/>
      <c r="R344" s="486"/>
      <c r="S344" s="486"/>
      <c r="T344" s="486"/>
      <c r="U344" s="486"/>
      <c r="V344" s="486"/>
      <c r="W344" s="486"/>
      <c r="X344" s="240"/>
      <c r="Y344" s="486"/>
      <c r="Z344" s="486"/>
      <c r="AA344" s="486"/>
      <c r="AB344" s="486"/>
      <c r="AC344" s="240"/>
      <c r="AD344" s="486"/>
      <c r="AE344" s="486"/>
      <c r="AF344" s="486"/>
      <c r="AG344" s="486"/>
      <c r="AH344" s="486"/>
      <c r="AI344" s="486"/>
      <c r="AJ344" s="240"/>
      <c r="AK344" s="394"/>
      <c r="AL344" s="394"/>
      <c r="AM344" s="240"/>
      <c r="AN344" s="486"/>
      <c r="AO344" s="486"/>
      <c r="AP344" s="486"/>
      <c r="AQ344" s="486"/>
      <c r="AR344" s="486"/>
      <c r="AS344" s="486"/>
      <c r="AT344" s="486"/>
      <c r="AU344" s="486"/>
      <c r="AV344" s="486"/>
      <c r="AW344" s="486"/>
      <c r="AX344" s="240"/>
      <c r="AY344" s="486"/>
      <c r="AZ344" s="486"/>
      <c r="BA344" s="486"/>
      <c r="BB344" s="486"/>
      <c r="BC344" s="486"/>
      <c r="BD344" s="240"/>
      <c r="BE344" s="486"/>
      <c r="BF344" s="486"/>
      <c r="BG344" s="486"/>
      <c r="BH344" s="486"/>
      <c r="BI344" s="486"/>
      <c r="BJ344" s="486"/>
      <c r="BK344" s="486"/>
      <c r="BL344" s="486"/>
      <c r="BM344" s="240"/>
      <c r="BN344" s="486"/>
      <c r="BO344" s="486"/>
      <c r="BP344" s="486"/>
      <c r="BQ344" s="486"/>
      <c r="BR344" s="486"/>
      <c r="BS344" s="240"/>
      <c r="BT344" s="486"/>
      <c r="BU344" s="486"/>
      <c r="BV344" s="486"/>
      <c r="BW344" s="486"/>
      <c r="BX344" s="486"/>
      <c r="BY344" s="486"/>
      <c r="BZ344" s="486"/>
      <c r="CA344" s="486"/>
      <c r="CB344" s="486"/>
      <c r="CC344" s="486"/>
      <c r="CD344" s="486"/>
      <c r="CE344" s="486"/>
      <c r="CF344" s="240"/>
      <c r="CG344" s="486"/>
      <c r="CH344" s="486"/>
      <c r="CI344" s="486"/>
      <c r="CJ344" s="486"/>
      <c r="CK344" s="486"/>
      <c r="CL344" s="486"/>
      <c r="CM344" s="486"/>
      <c r="CN344" s="486"/>
      <c r="CO344" s="486"/>
      <c r="CP344" s="486"/>
      <c r="CQ344" s="486"/>
      <c r="CR344" s="486"/>
      <c r="CS344" s="486"/>
      <c r="CT344" s="240"/>
      <c r="CU344" s="486"/>
      <c r="CV344" s="486"/>
      <c r="CW344" s="486"/>
      <c r="CX344" s="486"/>
      <c r="CY344" s="486"/>
      <c r="CZ344" s="240"/>
      <c r="DA344" s="486"/>
      <c r="DB344" s="486"/>
      <c r="DC344" s="486"/>
      <c r="DD344" s="486"/>
      <c r="DE344" s="486"/>
      <c r="DF344" s="486"/>
      <c r="DG344" s="240"/>
      <c r="DH344" s="240"/>
      <c r="DI344" s="486"/>
      <c r="DJ344" s="486"/>
      <c r="DK344" s="486"/>
      <c r="DL344" s="392">
        <f t="shared" si="688"/>
        <v>0</v>
      </c>
      <c r="DM344" s="470"/>
      <c r="DN344" s="469"/>
      <c r="DO344" s="240"/>
    </row>
    <row r="345" spans="1:119" s="25" customFormat="1" ht="16.5" customHeight="1" x14ac:dyDescent="0.15">
      <c r="A345" s="136" t="s">
        <v>191</v>
      </c>
      <c r="B345" s="240">
        <f t="shared" ref="B345:B347" si="690">SUM(C345:N345)</f>
        <v>47</v>
      </c>
      <c r="C345" s="486">
        <v>6</v>
      </c>
      <c r="D345" s="486">
        <v>0</v>
      </c>
      <c r="E345" s="486">
        <v>0</v>
      </c>
      <c r="F345" s="486">
        <v>2</v>
      </c>
      <c r="G345" s="486">
        <v>2</v>
      </c>
      <c r="H345" s="486">
        <v>3</v>
      </c>
      <c r="I345" s="486">
        <v>8</v>
      </c>
      <c r="J345" s="486">
        <v>0</v>
      </c>
      <c r="K345" s="486">
        <v>2</v>
      </c>
      <c r="L345" s="486">
        <v>16</v>
      </c>
      <c r="M345" s="486">
        <v>6</v>
      </c>
      <c r="N345" s="486">
        <v>2</v>
      </c>
      <c r="O345" s="240">
        <f t="shared" ref="O345:O347" si="691">SUM(P345:W345)</f>
        <v>13</v>
      </c>
      <c r="P345" s="486">
        <v>4</v>
      </c>
      <c r="Q345" s="486">
        <v>5</v>
      </c>
      <c r="R345" s="486">
        <v>0</v>
      </c>
      <c r="S345" s="486">
        <v>1</v>
      </c>
      <c r="T345" s="486">
        <v>2</v>
      </c>
      <c r="U345" s="486">
        <v>0</v>
      </c>
      <c r="V345" s="486">
        <v>1</v>
      </c>
      <c r="W345" s="486">
        <v>0</v>
      </c>
      <c r="X345" s="240">
        <f t="shared" ref="X345:X347" si="692">SUM(Y345:AB345)</f>
        <v>17</v>
      </c>
      <c r="Y345" s="486">
        <v>4</v>
      </c>
      <c r="Z345" s="486">
        <v>6</v>
      </c>
      <c r="AA345" s="486">
        <v>7</v>
      </c>
      <c r="AB345" s="486">
        <v>0</v>
      </c>
      <c r="AC345" s="240">
        <f t="shared" ref="AC345:AC347" si="693">SUM(AD345:AI345)</f>
        <v>13</v>
      </c>
      <c r="AD345" s="486">
        <v>1</v>
      </c>
      <c r="AE345" s="486">
        <v>0</v>
      </c>
      <c r="AF345" s="486">
        <v>0</v>
      </c>
      <c r="AG345" s="486">
        <v>6</v>
      </c>
      <c r="AH345" s="486">
        <v>1</v>
      </c>
      <c r="AI345" s="486">
        <v>5</v>
      </c>
      <c r="AJ345" s="240">
        <f t="shared" ref="AJ345:AJ347" si="694">SUM(AK345:AL345)</f>
        <v>2</v>
      </c>
      <c r="AK345" s="394">
        <v>2</v>
      </c>
      <c r="AL345" s="394">
        <v>0</v>
      </c>
      <c r="AM345" s="240">
        <f t="shared" ref="AM345:AM347" si="695">SUM(AN345:AW345)</f>
        <v>23</v>
      </c>
      <c r="AN345" s="486">
        <v>1</v>
      </c>
      <c r="AO345" s="486">
        <v>1</v>
      </c>
      <c r="AP345" s="486">
        <v>0</v>
      </c>
      <c r="AQ345" s="486">
        <v>0</v>
      </c>
      <c r="AR345" s="486">
        <v>2</v>
      </c>
      <c r="AS345" s="486">
        <v>1</v>
      </c>
      <c r="AT345" s="486">
        <v>0</v>
      </c>
      <c r="AU345" s="486">
        <v>5</v>
      </c>
      <c r="AV345" s="486">
        <v>13</v>
      </c>
      <c r="AW345" s="486">
        <v>0</v>
      </c>
      <c r="AX345" s="240">
        <f t="shared" ref="AX345:AX347" si="696">SUM(AY345:BC345)</f>
        <v>20</v>
      </c>
      <c r="AY345" s="486">
        <v>1</v>
      </c>
      <c r="AZ345" s="486">
        <v>17</v>
      </c>
      <c r="BA345" s="486">
        <v>0</v>
      </c>
      <c r="BB345" s="486">
        <v>0</v>
      </c>
      <c r="BC345" s="486">
        <v>2</v>
      </c>
      <c r="BD345" s="240">
        <f t="shared" ref="BD345:BD347" si="697">SUM(BE345:BL345)</f>
        <v>50</v>
      </c>
      <c r="BE345" s="486">
        <v>19</v>
      </c>
      <c r="BF345" s="486">
        <v>2</v>
      </c>
      <c r="BG345" s="486">
        <v>6</v>
      </c>
      <c r="BH345" s="486">
        <v>3</v>
      </c>
      <c r="BI345" s="486">
        <v>6</v>
      </c>
      <c r="BJ345" s="486">
        <v>8</v>
      </c>
      <c r="BK345" s="486">
        <v>5</v>
      </c>
      <c r="BL345" s="486">
        <v>1</v>
      </c>
      <c r="BM345" s="240">
        <f t="shared" ref="BM345:BM347" si="698">SUM(BN345:BR345)</f>
        <v>3</v>
      </c>
      <c r="BN345" s="486">
        <v>0</v>
      </c>
      <c r="BO345" s="486">
        <v>0</v>
      </c>
      <c r="BP345" s="486">
        <v>1</v>
      </c>
      <c r="BQ345" s="486">
        <v>2</v>
      </c>
      <c r="BR345" s="486">
        <v>0</v>
      </c>
      <c r="BS345" s="240">
        <f t="shared" ref="BS345:BS347" si="699">SUM(BT345:CE345)</f>
        <v>21</v>
      </c>
      <c r="BT345" s="486">
        <v>0</v>
      </c>
      <c r="BU345" s="486">
        <v>3</v>
      </c>
      <c r="BV345" s="486">
        <v>1</v>
      </c>
      <c r="BW345" s="486">
        <v>0</v>
      </c>
      <c r="BX345" s="486">
        <v>2</v>
      </c>
      <c r="BY345" s="486">
        <v>2</v>
      </c>
      <c r="BZ345" s="486">
        <v>0</v>
      </c>
      <c r="CA345" s="486">
        <v>2</v>
      </c>
      <c r="CB345" s="486">
        <v>4</v>
      </c>
      <c r="CC345" s="486">
        <v>0</v>
      </c>
      <c r="CD345" s="486">
        <v>4</v>
      </c>
      <c r="CE345" s="486">
        <v>3</v>
      </c>
      <c r="CF345" s="240">
        <f t="shared" ref="CF345:CF347" si="700">SUM(CG345:CS345)</f>
        <v>39</v>
      </c>
      <c r="CG345" s="486">
        <v>1</v>
      </c>
      <c r="CH345" s="486">
        <v>1</v>
      </c>
      <c r="CI345" s="486">
        <v>1</v>
      </c>
      <c r="CJ345" s="486">
        <v>3</v>
      </c>
      <c r="CK345" s="486">
        <v>5</v>
      </c>
      <c r="CL345" s="486">
        <v>1</v>
      </c>
      <c r="CM345" s="486">
        <v>3</v>
      </c>
      <c r="CN345" s="486">
        <v>4</v>
      </c>
      <c r="CO345" s="486">
        <v>0</v>
      </c>
      <c r="CP345" s="486">
        <v>0</v>
      </c>
      <c r="CQ345" s="486">
        <v>8</v>
      </c>
      <c r="CR345" s="486">
        <v>7</v>
      </c>
      <c r="CS345" s="486">
        <v>5</v>
      </c>
      <c r="CT345" s="240">
        <f t="shared" ref="CT345:CT347" si="701">SUM(CU345:CY345)</f>
        <v>19</v>
      </c>
      <c r="CU345" s="486">
        <v>8</v>
      </c>
      <c r="CV345" s="486">
        <v>4</v>
      </c>
      <c r="CW345" s="486">
        <v>1</v>
      </c>
      <c r="CX345" s="486">
        <v>2</v>
      </c>
      <c r="CY345" s="486">
        <v>4</v>
      </c>
      <c r="CZ345" s="240">
        <f t="shared" ref="CZ345:CZ347" si="702">SUM(DA345:DF345)</f>
        <v>23</v>
      </c>
      <c r="DA345" s="486">
        <v>2</v>
      </c>
      <c r="DB345" s="486">
        <v>2</v>
      </c>
      <c r="DC345" s="486">
        <v>6</v>
      </c>
      <c r="DD345" s="486">
        <v>4</v>
      </c>
      <c r="DE345" s="486">
        <v>8</v>
      </c>
      <c r="DF345" s="486">
        <v>1</v>
      </c>
      <c r="DG345" s="240">
        <f t="shared" ref="DG345:DG347" si="703">AM345+BS345+B345+O345+X345+AC345+AJ345+BD345+CF345+AX345+BM345+CT345+CZ345</f>
        <v>290</v>
      </c>
      <c r="DH345" s="240">
        <f t="shared" ref="DH345:DH347" si="704">SUM(DI345:DK345)</f>
        <v>8</v>
      </c>
      <c r="DI345" s="486">
        <v>2</v>
      </c>
      <c r="DJ345" s="486">
        <v>5</v>
      </c>
      <c r="DK345" s="486">
        <v>1</v>
      </c>
      <c r="DL345" s="392">
        <f t="shared" si="688"/>
        <v>1</v>
      </c>
      <c r="DM345" s="470">
        <v>0</v>
      </c>
      <c r="DN345" s="469">
        <v>1</v>
      </c>
      <c r="DO345" s="240">
        <f t="shared" ref="DO345:DO347" si="705">DG345+DH345+DL345</f>
        <v>299</v>
      </c>
    </row>
    <row r="346" spans="1:119" s="25" customFormat="1" ht="16.5" customHeight="1" x14ac:dyDescent="0.15">
      <c r="A346" s="136" t="s">
        <v>192</v>
      </c>
      <c r="B346" s="240">
        <f t="shared" si="690"/>
        <v>497</v>
      </c>
      <c r="C346" s="486">
        <v>74</v>
      </c>
      <c r="D346" s="486">
        <v>0</v>
      </c>
      <c r="E346" s="486">
        <v>0</v>
      </c>
      <c r="F346" s="486">
        <v>15</v>
      </c>
      <c r="G346" s="486">
        <v>17</v>
      </c>
      <c r="H346" s="486">
        <v>44</v>
      </c>
      <c r="I346" s="486">
        <v>81</v>
      </c>
      <c r="J346" s="486">
        <v>0</v>
      </c>
      <c r="K346" s="486">
        <v>15</v>
      </c>
      <c r="L346" s="486">
        <v>182</v>
      </c>
      <c r="M346" s="486">
        <v>45</v>
      </c>
      <c r="N346" s="486">
        <v>24</v>
      </c>
      <c r="O346" s="240">
        <f t="shared" si="691"/>
        <v>160</v>
      </c>
      <c r="P346" s="486">
        <v>75</v>
      </c>
      <c r="Q346" s="486">
        <v>45</v>
      </c>
      <c r="R346" s="486">
        <v>0</v>
      </c>
      <c r="S346" s="486">
        <v>10</v>
      </c>
      <c r="T346" s="486">
        <v>20</v>
      </c>
      <c r="U346" s="486">
        <v>0</v>
      </c>
      <c r="V346" s="486">
        <v>10</v>
      </c>
      <c r="W346" s="486">
        <v>0</v>
      </c>
      <c r="X346" s="240">
        <f t="shared" si="692"/>
        <v>159</v>
      </c>
      <c r="Y346" s="486">
        <v>40</v>
      </c>
      <c r="Z346" s="486">
        <v>59</v>
      </c>
      <c r="AA346" s="486">
        <v>60</v>
      </c>
      <c r="AB346" s="486">
        <v>0</v>
      </c>
      <c r="AC346" s="240">
        <f t="shared" si="693"/>
        <v>201</v>
      </c>
      <c r="AD346" s="486">
        <v>10</v>
      </c>
      <c r="AE346" s="486">
        <v>0</v>
      </c>
      <c r="AF346" s="486">
        <v>0</v>
      </c>
      <c r="AG346" s="486">
        <v>117</v>
      </c>
      <c r="AH346" s="486">
        <v>14</v>
      </c>
      <c r="AI346" s="486">
        <v>60</v>
      </c>
      <c r="AJ346" s="240">
        <f t="shared" si="694"/>
        <v>27</v>
      </c>
      <c r="AK346" s="394">
        <v>27</v>
      </c>
      <c r="AL346" s="394">
        <v>0</v>
      </c>
      <c r="AM346" s="240">
        <f t="shared" si="695"/>
        <v>321</v>
      </c>
      <c r="AN346" s="486">
        <v>10</v>
      </c>
      <c r="AO346" s="486">
        <v>10</v>
      </c>
      <c r="AP346" s="486">
        <v>0</v>
      </c>
      <c r="AQ346" s="486">
        <v>0</v>
      </c>
      <c r="AR346" s="486">
        <v>37</v>
      </c>
      <c r="AS346" s="486">
        <v>12</v>
      </c>
      <c r="AT346" s="486">
        <v>0</v>
      </c>
      <c r="AU346" s="486">
        <v>73</v>
      </c>
      <c r="AV346" s="486">
        <v>179</v>
      </c>
      <c r="AW346" s="486">
        <v>0</v>
      </c>
      <c r="AX346" s="240">
        <f t="shared" si="696"/>
        <v>240</v>
      </c>
      <c r="AY346" s="486">
        <v>14</v>
      </c>
      <c r="AZ346" s="486">
        <v>193</v>
      </c>
      <c r="BA346" s="486">
        <v>0</v>
      </c>
      <c r="BB346" s="486">
        <v>0</v>
      </c>
      <c r="BC346" s="486">
        <v>33</v>
      </c>
      <c r="BD346" s="240">
        <f t="shared" si="697"/>
        <v>706</v>
      </c>
      <c r="BE346" s="486">
        <v>384</v>
      </c>
      <c r="BF346" s="486">
        <v>18</v>
      </c>
      <c r="BG346" s="486">
        <v>58</v>
      </c>
      <c r="BH346" s="486">
        <v>39</v>
      </c>
      <c r="BI346" s="486">
        <v>85</v>
      </c>
      <c r="BJ346" s="486">
        <v>58</v>
      </c>
      <c r="BK346" s="486">
        <v>45</v>
      </c>
      <c r="BL346" s="486">
        <v>19</v>
      </c>
      <c r="BM346" s="240">
        <f t="shared" si="698"/>
        <v>30</v>
      </c>
      <c r="BN346" s="486">
        <v>0</v>
      </c>
      <c r="BO346" s="486">
        <v>0</v>
      </c>
      <c r="BP346" s="486">
        <v>12</v>
      </c>
      <c r="BQ346" s="486">
        <v>18</v>
      </c>
      <c r="BR346" s="486">
        <v>0</v>
      </c>
      <c r="BS346" s="240">
        <f t="shared" si="699"/>
        <v>333</v>
      </c>
      <c r="BT346" s="486">
        <v>0</v>
      </c>
      <c r="BU346" s="486">
        <v>40</v>
      </c>
      <c r="BV346" s="486">
        <v>10</v>
      </c>
      <c r="BW346" s="486">
        <v>0</v>
      </c>
      <c r="BX346" s="486">
        <v>34</v>
      </c>
      <c r="BY346" s="486">
        <v>26</v>
      </c>
      <c r="BZ346" s="486">
        <v>0</v>
      </c>
      <c r="CA346" s="486">
        <v>53</v>
      </c>
      <c r="CB346" s="486">
        <v>64</v>
      </c>
      <c r="CC346" s="486">
        <v>0</v>
      </c>
      <c r="CD346" s="486">
        <v>48</v>
      </c>
      <c r="CE346" s="486">
        <v>58</v>
      </c>
      <c r="CF346" s="240">
        <f t="shared" si="700"/>
        <v>502</v>
      </c>
      <c r="CG346" s="486">
        <v>25</v>
      </c>
      <c r="CH346" s="486">
        <v>12</v>
      </c>
      <c r="CI346" s="486">
        <v>12</v>
      </c>
      <c r="CJ346" s="486">
        <v>40</v>
      </c>
      <c r="CK346" s="486">
        <v>73</v>
      </c>
      <c r="CL346" s="486">
        <v>10</v>
      </c>
      <c r="CM346" s="486">
        <v>55</v>
      </c>
      <c r="CN346" s="486">
        <v>46</v>
      </c>
      <c r="CO346" s="486">
        <v>0</v>
      </c>
      <c r="CP346" s="486">
        <v>0</v>
      </c>
      <c r="CQ346" s="486">
        <v>93</v>
      </c>
      <c r="CR346" s="486">
        <v>82</v>
      </c>
      <c r="CS346" s="486">
        <v>54</v>
      </c>
      <c r="CT346" s="240">
        <f t="shared" si="701"/>
        <v>220</v>
      </c>
      <c r="CU346" s="486">
        <v>98</v>
      </c>
      <c r="CV346" s="486">
        <v>42</v>
      </c>
      <c r="CW346" s="486">
        <v>10</v>
      </c>
      <c r="CX346" s="486">
        <v>32</v>
      </c>
      <c r="CY346" s="486">
        <v>38</v>
      </c>
      <c r="CZ346" s="240">
        <f t="shared" si="702"/>
        <v>324</v>
      </c>
      <c r="DA346" s="486">
        <v>25</v>
      </c>
      <c r="DB346" s="486">
        <v>16</v>
      </c>
      <c r="DC346" s="486">
        <v>117</v>
      </c>
      <c r="DD346" s="486">
        <v>57</v>
      </c>
      <c r="DE346" s="486">
        <v>92</v>
      </c>
      <c r="DF346" s="486">
        <v>17</v>
      </c>
      <c r="DG346" s="240">
        <f t="shared" si="703"/>
        <v>3720</v>
      </c>
      <c r="DH346" s="240">
        <f t="shared" si="704"/>
        <v>94</v>
      </c>
      <c r="DI346" s="486">
        <v>22</v>
      </c>
      <c r="DJ346" s="486">
        <v>72</v>
      </c>
      <c r="DK346" s="486">
        <v>0</v>
      </c>
      <c r="DL346" s="392">
        <f t="shared" si="688"/>
        <v>25</v>
      </c>
      <c r="DM346" s="470">
        <v>0</v>
      </c>
      <c r="DN346" s="469">
        <v>25</v>
      </c>
      <c r="DO346" s="240">
        <f t="shared" si="705"/>
        <v>3839</v>
      </c>
    </row>
    <row r="347" spans="1:119" s="25" customFormat="1" ht="16.5" customHeight="1" x14ac:dyDescent="0.15">
      <c r="A347" s="138" t="s">
        <v>193</v>
      </c>
      <c r="B347" s="240">
        <f t="shared" si="690"/>
        <v>384</v>
      </c>
      <c r="C347" s="486">
        <v>74</v>
      </c>
      <c r="D347" s="486">
        <v>0</v>
      </c>
      <c r="E347" s="486">
        <v>0</v>
      </c>
      <c r="F347" s="486">
        <v>0</v>
      </c>
      <c r="G347" s="486">
        <v>17</v>
      </c>
      <c r="H347" s="486">
        <v>0</v>
      </c>
      <c r="I347" s="486">
        <v>74</v>
      </c>
      <c r="J347" s="486">
        <v>0</v>
      </c>
      <c r="K347" s="486">
        <v>15</v>
      </c>
      <c r="L347" s="486">
        <v>172</v>
      </c>
      <c r="M347" s="486">
        <v>8</v>
      </c>
      <c r="N347" s="486">
        <v>24</v>
      </c>
      <c r="O347" s="240">
        <f t="shared" si="691"/>
        <v>32</v>
      </c>
      <c r="P347" s="486">
        <v>0</v>
      </c>
      <c r="Q347" s="486">
        <v>32</v>
      </c>
      <c r="R347" s="486">
        <v>0</v>
      </c>
      <c r="S347" s="486">
        <v>0</v>
      </c>
      <c r="T347" s="486">
        <v>0</v>
      </c>
      <c r="U347" s="486">
        <v>0</v>
      </c>
      <c r="V347" s="486">
        <v>0</v>
      </c>
      <c r="W347" s="486">
        <v>0</v>
      </c>
      <c r="X347" s="240">
        <f t="shared" si="692"/>
        <v>30</v>
      </c>
      <c r="Y347" s="486">
        <v>30</v>
      </c>
      <c r="Z347" s="486">
        <v>0</v>
      </c>
      <c r="AA347" s="486">
        <v>0</v>
      </c>
      <c r="AB347" s="486">
        <v>0</v>
      </c>
      <c r="AC347" s="240">
        <f t="shared" si="693"/>
        <v>201</v>
      </c>
      <c r="AD347" s="486">
        <v>10</v>
      </c>
      <c r="AE347" s="486">
        <v>0</v>
      </c>
      <c r="AF347" s="486">
        <v>0</v>
      </c>
      <c r="AG347" s="486">
        <v>117</v>
      </c>
      <c r="AH347" s="486">
        <v>14</v>
      </c>
      <c r="AI347" s="486">
        <v>60</v>
      </c>
      <c r="AJ347" s="240">
        <f t="shared" si="694"/>
        <v>27</v>
      </c>
      <c r="AK347" s="394">
        <v>27</v>
      </c>
      <c r="AL347" s="394">
        <v>0</v>
      </c>
      <c r="AM347" s="240">
        <f t="shared" si="695"/>
        <v>106</v>
      </c>
      <c r="AN347" s="486">
        <v>0</v>
      </c>
      <c r="AO347" s="486">
        <v>0</v>
      </c>
      <c r="AP347" s="486">
        <v>0</v>
      </c>
      <c r="AQ347" s="486">
        <v>0</v>
      </c>
      <c r="AR347" s="486">
        <v>0</v>
      </c>
      <c r="AS347" s="486">
        <v>0</v>
      </c>
      <c r="AT347" s="486">
        <v>0</v>
      </c>
      <c r="AU347" s="486">
        <v>58</v>
      </c>
      <c r="AV347" s="486">
        <v>48</v>
      </c>
      <c r="AW347" s="486">
        <v>0</v>
      </c>
      <c r="AX347" s="240">
        <f t="shared" si="696"/>
        <v>99</v>
      </c>
      <c r="AY347" s="486">
        <v>14</v>
      </c>
      <c r="AZ347" s="486">
        <v>52</v>
      </c>
      <c r="BA347" s="486">
        <v>0</v>
      </c>
      <c r="BB347" s="486">
        <v>0</v>
      </c>
      <c r="BC347" s="486">
        <v>33</v>
      </c>
      <c r="BD347" s="240">
        <f t="shared" si="697"/>
        <v>91</v>
      </c>
      <c r="BE347" s="486">
        <v>20</v>
      </c>
      <c r="BF347" s="486">
        <v>4</v>
      </c>
      <c r="BG347" s="486">
        <v>52</v>
      </c>
      <c r="BH347" s="486">
        <v>0</v>
      </c>
      <c r="BI347" s="486">
        <v>0</v>
      </c>
      <c r="BJ347" s="486">
        <v>15</v>
      </c>
      <c r="BK347" s="486">
        <v>0</v>
      </c>
      <c r="BL347" s="486">
        <v>0</v>
      </c>
      <c r="BM347" s="240">
        <f t="shared" si="698"/>
        <v>22</v>
      </c>
      <c r="BN347" s="486">
        <v>0</v>
      </c>
      <c r="BO347" s="486">
        <v>0</v>
      </c>
      <c r="BP347" s="486">
        <v>12</v>
      </c>
      <c r="BQ347" s="486">
        <v>10</v>
      </c>
      <c r="BR347" s="486">
        <v>0</v>
      </c>
      <c r="BS347" s="240">
        <f t="shared" si="699"/>
        <v>141</v>
      </c>
      <c r="BT347" s="486">
        <v>0</v>
      </c>
      <c r="BU347" s="486">
        <v>0</v>
      </c>
      <c r="BV347" s="486">
        <v>0</v>
      </c>
      <c r="BW347" s="486">
        <v>0</v>
      </c>
      <c r="BX347" s="486">
        <v>12</v>
      </c>
      <c r="BY347" s="486">
        <v>14</v>
      </c>
      <c r="BZ347" s="486">
        <v>0</v>
      </c>
      <c r="CA347" s="486">
        <v>53</v>
      </c>
      <c r="CB347" s="486">
        <v>52</v>
      </c>
      <c r="CC347" s="486">
        <v>0</v>
      </c>
      <c r="CD347" s="486">
        <v>0</v>
      </c>
      <c r="CE347" s="486">
        <v>10</v>
      </c>
      <c r="CF347" s="240">
        <f t="shared" si="700"/>
        <v>490</v>
      </c>
      <c r="CG347" s="486">
        <v>25</v>
      </c>
      <c r="CH347" s="486">
        <v>12</v>
      </c>
      <c r="CI347" s="486">
        <v>12</v>
      </c>
      <c r="CJ347" s="486">
        <v>40</v>
      </c>
      <c r="CK347" s="486">
        <v>73</v>
      </c>
      <c r="CL347" s="486">
        <v>10</v>
      </c>
      <c r="CM347" s="486">
        <v>55</v>
      </c>
      <c r="CN347" s="486">
        <v>46</v>
      </c>
      <c r="CO347" s="486">
        <v>0</v>
      </c>
      <c r="CP347" s="486">
        <v>0</v>
      </c>
      <c r="CQ347" s="486">
        <v>93</v>
      </c>
      <c r="CR347" s="486">
        <v>82</v>
      </c>
      <c r="CS347" s="486">
        <v>42</v>
      </c>
      <c r="CT347" s="240">
        <f t="shared" si="701"/>
        <v>220</v>
      </c>
      <c r="CU347" s="486">
        <v>98</v>
      </c>
      <c r="CV347" s="486">
        <v>42</v>
      </c>
      <c r="CW347" s="486">
        <v>10</v>
      </c>
      <c r="CX347" s="486">
        <v>32</v>
      </c>
      <c r="CY347" s="486">
        <v>38</v>
      </c>
      <c r="CZ347" s="240">
        <f t="shared" si="702"/>
        <v>269</v>
      </c>
      <c r="DA347" s="486">
        <v>25</v>
      </c>
      <c r="DB347" s="486">
        <v>16</v>
      </c>
      <c r="DC347" s="486">
        <v>92</v>
      </c>
      <c r="DD347" s="486">
        <v>57</v>
      </c>
      <c r="DE347" s="486">
        <v>62</v>
      </c>
      <c r="DF347" s="486">
        <v>17</v>
      </c>
      <c r="DG347" s="240">
        <f t="shared" si="703"/>
        <v>2112</v>
      </c>
      <c r="DH347" s="240">
        <f t="shared" si="704"/>
        <v>12</v>
      </c>
      <c r="DI347" s="486">
        <v>12</v>
      </c>
      <c r="DJ347" s="486">
        <v>0</v>
      </c>
      <c r="DK347" s="486">
        <v>0</v>
      </c>
      <c r="DL347" s="392">
        <f t="shared" si="688"/>
        <v>25</v>
      </c>
      <c r="DM347" s="470">
        <v>0</v>
      </c>
      <c r="DN347" s="469">
        <v>25</v>
      </c>
      <c r="DO347" s="240">
        <f t="shared" si="705"/>
        <v>2149</v>
      </c>
    </row>
    <row r="348" spans="1:119" s="4" customFormat="1" ht="16.5" customHeight="1" x14ac:dyDescent="0.15">
      <c r="A348" s="139" t="s">
        <v>383</v>
      </c>
      <c r="B348" s="240"/>
      <c r="C348" s="486"/>
      <c r="D348" s="486"/>
      <c r="E348" s="486"/>
      <c r="F348" s="486"/>
      <c r="G348" s="486"/>
      <c r="H348" s="486"/>
      <c r="I348" s="486"/>
      <c r="J348" s="486"/>
      <c r="K348" s="486"/>
      <c r="L348" s="486"/>
      <c r="M348" s="486"/>
      <c r="N348" s="486"/>
      <c r="O348" s="240"/>
      <c r="P348" s="486"/>
      <c r="Q348" s="486"/>
      <c r="R348" s="486"/>
      <c r="S348" s="486"/>
      <c r="T348" s="486"/>
      <c r="U348" s="486"/>
      <c r="V348" s="486"/>
      <c r="W348" s="486"/>
      <c r="X348" s="240"/>
      <c r="Y348" s="486"/>
      <c r="Z348" s="486"/>
      <c r="AA348" s="486"/>
      <c r="AB348" s="486"/>
      <c r="AC348" s="240"/>
      <c r="AD348" s="486"/>
      <c r="AE348" s="486"/>
      <c r="AF348" s="486"/>
      <c r="AG348" s="486"/>
      <c r="AH348" s="486"/>
      <c r="AI348" s="486"/>
      <c r="AJ348" s="240"/>
      <c r="AK348" s="394"/>
      <c r="AL348" s="394"/>
      <c r="AM348" s="240"/>
      <c r="AN348" s="486"/>
      <c r="AO348" s="486"/>
      <c r="AP348" s="486"/>
      <c r="AQ348" s="486"/>
      <c r="AR348" s="486"/>
      <c r="AS348" s="486"/>
      <c r="AT348" s="486"/>
      <c r="AU348" s="486"/>
      <c r="AV348" s="486"/>
      <c r="AW348" s="486"/>
      <c r="AX348" s="240"/>
      <c r="AY348" s="486"/>
      <c r="AZ348" s="486"/>
      <c r="BA348" s="486"/>
      <c r="BB348" s="486"/>
      <c r="BC348" s="486"/>
      <c r="BD348" s="240"/>
      <c r="BE348" s="486"/>
      <c r="BF348" s="486"/>
      <c r="BG348" s="486"/>
      <c r="BH348" s="486"/>
      <c r="BI348" s="486"/>
      <c r="BJ348" s="486"/>
      <c r="BK348" s="486"/>
      <c r="BL348" s="486"/>
      <c r="BM348" s="240"/>
      <c r="BN348" s="486"/>
      <c r="BO348" s="486"/>
      <c r="BP348" s="486"/>
      <c r="BQ348" s="486"/>
      <c r="BR348" s="486"/>
      <c r="BS348" s="240"/>
      <c r="BT348" s="486"/>
      <c r="BU348" s="486"/>
      <c r="BV348" s="486"/>
      <c r="BW348" s="486"/>
      <c r="BX348" s="486"/>
      <c r="BY348" s="486"/>
      <c r="BZ348" s="486"/>
      <c r="CA348" s="486"/>
      <c r="CB348" s="486"/>
      <c r="CC348" s="486"/>
      <c r="CD348" s="486"/>
      <c r="CE348" s="486"/>
      <c r="CF348" s="240"/>
      <c r="CG348" s="486"/>
      <c r="CH348" s="486"/>
      <c r="CI348" s="486"/>
      <c r="CJ348" s="486"/>
      <c r="CK348" s="486"/>
      <c r="CL348" s="486"/>
      <c r="CM348" s="486"/>
      <c r="CN348" s="486"/>
      <c r="CO348" s="486"/>
      <c r="CP348" s="486"/>
      <c r="CQ348" s="486"/>
      <c r="CR348" s="486"/>
      <c r="CS348" s="486"/>
      <c r="CT348" s="240"/>
      <c r="CU348" s="486"/>
      <c r="CV348" s="486"/>
      <c r="CW348" s="486"/>
      <c r="CX348" s="486"/>
      <c r="CY348" s="486"/>
      <c r="CZ348" s="240"/>
      <c r="DA348" s="486"/>
      <c r="DB348" s="486"/>
      <c r="DC348" s="486"/>
      <c r="DD348" s="486"/>
      <c r="DE348" s="486"/>
      <c r="DF348" s="486"/>
      <c r="DG348" s="240"/>
      <c r="DH348" s="240"/>
      <c r="DI348" s="486"/>
      <c r="DJ348" s="486"/>
      <c r="DK348" s="486"/>
      <c r="DL348" s="392"/>
      <c r="DM348" s="470"/>
      <c r="DN348" s="469"/>
      <c r="DO348" s="240"/>
    </row>
    <row r="349" spans="1:119" s="25" customFormat="1" ht="16.5" customHeight="1" x14ac:dyDescent="0.15">
      <c r="A349" s="136" t="s">
        <v>191</v>
      </c>
      <c r="B349" s="240">
        <f t="shared" ref="B349:B352" si="706">SUM(C349:N349)</f>
        <v>33</v>
      </c>
      <c r="C349" s="486">
        <v>1</v>
      </c>
      <c r="D349" s="486">
        <v>2</v>
      </c>
      <c r="E349" s="486">
        <v>4</v>
      </c>
      <c r="F349" s="486">
        <v>4</v>
      </c>
      <c r="G349" s="494">
        <v>1</v>
      </c>
      <c r="H349" s="486">
        <v>7</v>
      </c>
      <c r="I349" s="486">
        <v>4</v>
      </c>
      <c r="J349" s="486">
        <v>3</v>
      </c>
      <c r="K349" s="486">
        <v>1</v>
      </c>
      <c r="L349" s="494">
        <v>5</v>
      </c>
      <c r="M349" s="486">
        <v>0</v>
      </c>
      <c r="N349" s="486">
        <v>1</v>
      </c>
      <c r="O349" s="240">
        <f t="shared" ref="O349:O352" si="707">SUM(P349:W349)</f>
        <v>20</v>
      </c>
      <c r="P349" s="486">
        <v>4</v>
      </c>
      <c r="Q349" s="486">
        <v>4</v>
      </c>
      <c r="R349" s="486">
        <v>2</v>
      </c>
      <c r="S349" s="486">
        <v>0</v>
      </c>
      <c r="T349" s="486">
        <v>0</v>
      </c>
      <c r="U349" s="486">
        <v>10</v>
      </c>
      <c r="V349" s="486">
        <v>0</v>
      </c>
      <c r="W349" s="486">
        <v>0</v>
      </c>
      <c r="X349" s="240">
        <f t="shared" ref="X349:X352" si="708">SUM(Y349:AB349)</f>
        <v>7</v>
      </c>
      <c r="Y349" s="486">
        <v>5</v>
      </c>
      <c r="Z349" s="486">
        <v>0</v>
      </c>
      <c r="AA349" s="486">
        <v>0</v>
      </c>
      <c r="AB349" s="486">
        <v>2</v>
      </c>
      <c r="AC349" s="240">
        <f t="shared" ref="AC349:AC352" si="709">SUM(AD349:AI349)</f>
        <v>10</v>
      </c>
      <c r="AD349" s="486">
        <v>2</v>
      </c>
      <c r="AE349" s="486">
        <v>2</v>
      </c>
      <c r="AF349" s="486">
        <v>2</v>
      </c>
      <c r="AG349" s="486">
        <v>3</v>
      </c>
      <c r="AH349" s="486">
        <v>0</v>
      </c>
      <c r="AI349" s="486">
        <v>1</v>
      </c>
      <c r="AJ349" s="240">
        <f t="shared" ref="AJ349:AJ352" si="710">SUM(AK349:AL349)</f>
        <v>1</v>
      </c>
      <c r="AK349" s="394">
        <v>1</v>
      </c>
      <c r="AL349" s="394">
        <v>0</v>
      </c>
      <c r="AM349" s="240">
        <f t="shared" ref="AM349:AM352" si="711">SUM(AN349:AW349)</f>
        <v>21</v>
      </c>
      <c r="AN349" s="486">
        <v>2</v>
      </c>
      <c r="AO349" s="486">
        <v>1</v>
      </c>
      <c r="AP349" s="486">
        <v>1</v>
      </c>
      <c r="AQ349" s="486">
        <v>0</v>
      </c>
      <c r="AR349" s="486">
        <v>1</v>
      </c>
      <c r="AS349" s="486">
        <v>2</v>
      </c>
      <c r="AT349" s="486">
        <v>1</v>
      </c>
      <c r="AU349" s="486">
        <v>5</v>
      </c>
      <c r="AV349" s="486">
        <v>5</v>
      </c>
      <c r="AW349" s="486">
        <v>3</v>
      </c>
      <c r="AX349" s="240">
        <f t="shared" ref="AX349:AX352" si="712">SUM(AY349:BC349)</f>
        <v>9</v>
      </c>
      <c r="AY349" s="486">
        <v>0</v>
      </c>
      <c r="AZ349" s="486">
        <v>4</v>
      </c>
      <c r="BA349" s="486">
        <v>4</v>
      </c>
      <c r="BB349" s="486">
        <v>1</v>
      </c>
      <c r="BC349" s="486">
        <v>0</v>
      </c>
      <c r="BD349" s="240">
        <f t="shared" ref="BD349:BD352" si="713">SUM(BE349:BL349)</f>
        <v>26</v>
      </c>
      <c r="BE349" s="486">
        <v>17</v>
      </c>
      <c r="BF349" s="486">
        <v>0</v>
      </c>
      <c r="BG349" s="486">
        <v>1</v>
      </c>
      <c r="BH349" s="486">
        <v>4</v>
      </c>
      <c r="BI349" s="486">
        <v>1</v>
      </c>
      <c r="BJ349" s="486">
        <v>0</v>
      </c>
      <c r="BK349" s="486">
        <v>1</v>
      </c>
      <c r="BL349" s="486">
        <v>2</v>
      </c>
      <c r="BM349" s="240">
        <f t="shared" ref="BM349:BM352" si="714">SUM(BN349:BR349)</f>
        <v>13</v>
      </c>
      <c r="BN349" s="486">
        <v>1</v>
      </c>
      <c r="BO349" s="486">
        <v>0</v>
      </c>
      <c r="BP349" s="486">
        <v>7</v>
      </c>
      <c r="BQ349" s="486">
        <v>1</v>
      </c>
      <c r="BR349" s="486">
        <v>4</v>
      </c>
      <c r="BS349" s="240">
        <f t="shared" ref="BS349:BS352" si="715">SUM(BT349:CE349)</f>
        <v>27</v>
      </c>
      <c r="BT349" s="486">
        <v>5</v>
      </c>
      <c r="BU349" s="486">
        <v>5</v>
      </c>
      <c r="BV349" s="486">
        <v>1</v>
      </c>
      <c r="BW349" s="486">
        <v>0</v>
      </c>
      <c r="BX349" s="486">
        <v>4</v>
      </c>
      <c r="BY349" s="486">
        <v>0</v>
      </c>
      <c r="BZ349" s="486">
        <v>4</v>
      </c>
      <c r="CA349" s="486">
        <v>4</v>
      </c>
      <c r="CB349" s="486">
        <v>0</v>
      </c>
      <c r="CC349" s="486">
        <v>1</v>
      </c>
      <c r="CD349" s="486">
        <v>0</v>
      </c>
      <c r="CE349" s="486">
        <v>3</v>
      </c>
      <c r="CF349" s="240">
        <f t="shared" ref="CF349:CF352" si="716">SUM(CG349:CS349)</f>
        <v>54</v>
      </c>
      <c r="CG349" s="486">
        <v>0</v>
      </c>
      <c r="CH349" s="486">
        <v>3</v>
      </c>
      <c r="CI349" s="486">
        <v>5</v>
      </c>
      <c r="CJ349" s="486">
        <v>5</v>
      </c>
      <c r="CK349" s="486">
        <v>5</v>
      </c>
      <c r="CL349" s="486">
        <v>0</v>
      </c>
      <c r="CM349" s="486">
        <v>17</v>
      </c>
      <c r="CN349" s="486">
        <v>1</v>
      </c>
      <c r="CO349" s="486">
        <v>5</v>
      </c>
      <c r="CP349" s="486">
        <v>0</v>
      </c>
      <c r="CQ349" s="486">
        <v>8</v>
      </c>
      <c r="CR349" s="486">
        <v>3</v>
      </c>
      <c r="CS349" s="486">
        <v>2</v>
      </c>
      <c r="CT349" s="240">
        <f t="shared" ref="CT349:CT352" si="717">SUM(CU349:CY349)</f>
        <v>30</v>
      </c>
      <c r="CU349" s="486">
        <v>11</v>
      </c>
      <c r="CV349" s="486">
        <v>0</v>
      </c>
      <c r="CW349" s="486">
        <v>2</v>
      </c>
      <c r="CX349" s="486">
        <v>2</v>
      </c>
      <c r="CY349" s="486">
        <v>15</v>
      </c>
      <c r="CZ349" s="240">
        <f t="shared" ref="CZ349:CZ352" si="718">SUM(DA349:DF349)</f>
        <v>19</v>
      </c>
      <c r="DA349" s="486">
        <v>0</v>
      </c>
      <c r="DB349" s="486">
        <v>0</v>
      </c>
      <c r="DC349" s="486">
        <v>4</v>
      </c>
      <c r="DD349" s="486">
        <v>12</v>
      </c>
      <c r="DE349" s="486">
        <v>2</v>
      </c>
      <c r="DF349" s="486">
        <v>1</v>
      </c>
      <c r="DG349" s="240">
        <f t="shared" ref="DG349:DG352" si="719">AM349+BS349+B349+O349+X349+AC349+AJ349+BD349+CF349+AX349+BM349+CT349+CZ349</f>
        <v>270</v>
      </c>
      <c r="DH349" s="240">
        <f t="shared" ref="DH349:DH352" si="720">SUM(DI349:DK349)</f>
        <v>7</v>
      </c>
      <c r="DI349" s="486">
        <v>1</v>
      </c>
      <c r="DJ349" s="486">
        <v>6</v>
      </c>
      <c r="DK349" s="486">
        <v>0</v>
      </c>
      <c r="DL349" s="392">
        <f t="shared" ref="DL349:DL352" si="721">SUM(DM349:DN349)</f>
        <v>10</v>
      </c>
      <c r="DM349" s="470">
        <v>5</v>
      </c>
      <c r="DN349" s="469">
        <v>5</v>
      </c>
      <c r="DO349" s="240">
        <f t="shared" ref="DO349:DO352" si="722">DG349+DH349+DL349</f>
        <v>287</v>
      </c>
    </row>
    <row r="350" spans="1:119" s="25" customFormat="1" ht="16.5" customHeight="1" x14ac:dyDescent="0.15">
      <c r="A350" s="136" t="s">
        <v>192</v>
      </c>
      <c r="B350" s="240">
        <f t="shared" si="706"/>
        <v>790</v>
      </c>
      <c r="C350" s="486">
        <v>0</v>
      </c>
      <c r="D350" s="486">
        <v>44</v>
      </c>
      <c r="E350" s="486">
        <v>0</v>
      </c>
      <c r="F350" s="486">
        <v>70</v>
      </c>
      <c r="G350" s="486">
        <v>85</v>
      </c>
      <c r="H350" s="486">
        <v>223</v>
      </c>
      <c r="I350" s="486">
        <v>95</v>
      </c>
      <c r="J350" s="486">
        <v>51</v>
      </c>
      <c r="K350" s="486">
        <v>15</v>
      </c>
      <c r="L350" s="486">
        <v>195</v>
      </c>
      <c r="M350" s="486">
        <v>0</v>
      </c>
      <c r="N350" s="486">
        <v>12</v>
      </c>
      <c r="O350" s="240">
        <f t="shared" si="707"/>
        <v>594</v>
      </c>
      <c r="P350" s="486">
        <v>76</v>
      </c>
      <c r="Q350" s="486">
        <v>122</v>
      </c>
      <c r="R350" s="486">
        <v>78</v>
      </c>
      <c r="S350" s="486">
        <v>0</v>
      </c>
      <c r="T350" s="486">
        <v>0</v>
      </c>
      <c r="U350" s="486">
        <v>318</v>
      </c>
      <c r="V350" s="486">
        <v>0</v>
      </c>
      <c r="W350" s="486">
        <v>0</v>
      </c>
      <c r="X350" s="240">
        <f t="shared" si="708"/>
        <v>176</v>
      </c>
      <c r="Y350" s="486">
        <v>83</v>
      </c>
      <c r="Z350" s="486">
        <v>0</v>
      </c>
      <c r="AA350" s="486">
        <v>0</v>
      </c>
      <c r="AB350" s="486">
        <v>93</v>
      </c>
      <c r="AC350" s="240">
        <f t="shared" si="709"/>
        <v>145</v>
      </c>
      <c r="AD350" s="486">
        <v>14</v>
      </c>
      <c r="AE350" s="486">
        <v>46</v>
      </c>
      <c r="AF350" s="486">
        <v>22</v>
      </c>
      <c r="AG350" s="486">
        <v>63</v>
      </c>
      <c r="AH350" s="486">
        <v>0</v>
      </c>
      <c r="AI350" s="486">
        <v>0</v>
      </c>
      <c r="AJ350" s="240">
        <f t="shared" si="710"/>
        <v>24</v>
      </c>
      <c r="AK350" s="394">
        <v>24</v>
      </c>
      <c r="AL350" s="394">
        <v>0</v>
      </c>
      <c r="AM350" s="240">
        <f t="shared" si="711"/>
        <v>431</v>
      </c>
      <c r="AN350" s="486">
        <v>36</v>
      </c>
      <c r="AO350" s="486">
        <v>0</v>
      </c>
      <c r="AP350" s="486">
        <v>24</v>
      </c>
      <c r="AQ350" s="486">
        <v>0</v>
      </c>
      <c r="AR350" s="486">
        <v>10</v>
      </c>
      <c r="AS350" s="486">
        <v>25</v>
      </c>
      <c r="AT350" s="486">
        <v>50</v>
      </c>
      <c r="AU350" s="486">
        <v>71</v>
      </c>
      <c r="AV350" s="486">
        <v>153</v>
      </c>
      <c r="AW350" s="486">
        <v>62</v>
      </c>
      <c r="AX350" s="240">
        <f t="shared" si="712"/>
        <v>175</v>
      </c>
      <c r="AY350" s="486">
        <v>0</v>
      </c>
      <c r="AZ350" s="486">
        <v>88</v>
      </c>
      <c r="BA350" s="486">
        <v>63</v>
      </c>
      <c r="BB350" s="486">
        <v>24</v>
      </c>
      <c r="BC350" s="486">
        <v>0</v>
      </c>
      <c r="BD350" s="240">
        <f t="shared" si="713"/>
        <v>538</v>
      </c>
      <c r="BE350" s="486">
        <v>365</v>
      </c>
      <c r="BF350" s="486">
        <v>0</v>
      </c>
      <c r="BG350" s="486">
        <v>6</v>
      </c>
      <c r="BH350" s="486">
        <v>68</v>
      </c>
      <c r="BI350" s="486">
        <v>0</v>
      </c>
      <c r="BJ350" s="486">
        <v>0</v>
      </c>
      <c r="BK350" s="486">
        <v>50</v>
      </c>
      <c r="BL350" s="486">
        <v>49</v>
      </c>
      <c r="BM350" s="240">
        <f t="shared" si="714"/>
        <v>229</v>
      </c>
      <c r="BN350" s="486">
        <v>24</v>
      </c>
      <c r="BO350" s="486">
        <v>0</v>
      </c>
      <c r="BP350" s="486">
        <v>100</v>
      </c>
      <c r="BQ350" s="486">
        <v>14</v>
      </c>
      <c r="BR350" s="486">
        <v>91</v>
      </c>
      <c r="BS350" s="240">
        <f t="shared" si="715"/>
        <v>765</v>
      </c>
      <c r="BT350" s="486">
        <v>223</v>
      </c>
      <c r="BU350" s="486">
        <v>76</v>
      </c>
      <c r="BV350" s="486">
        <v>40</v>
      </c>
      <c r="BW350" s="486">
        <v>0</v>
      </c>
      <c r="BX350" s="486">
        <v>67</v>
      </c>
      <c r="BY350" s="486">
        <v>0</v>
      </c>
      <c r="BZ350" s="486">
        <v>168</v>
      </c>
      <c r="CA350" s="486">
        <v>102</v>
      </c>
      <c r="CB350" s="486">
        <v>0</v>
      </c>
      <c r="CC350" s="486">
        <v>16</v>
      </c>
      <c r="CD350" s="486">
        <v>0</v>
      </c>
      <c r="CE350" s="486">
        <v>73</v>
      </c>
      <c r="CF350" s="240">
        <f t="shared" si="716"/>
        <v>789</v>
      </c>
      <c r="CG350" s="486">
        <v>0</v>
      </c>
      <c r="CH350" s="486">
        <v>74</v>
      </c>
      <c r="CI350" s="486">
        <v>97</v>
      </c>
      <c r="CJ350" s="486">
        <v>99</v>
      </c>
      <c r="CK350" s="486">
        <v>0</v>
      </c>
      <c r="CL350" s="486">
        <v>0</v>
      </c>
      <c r="CM350" s="486">
        <v>262</v>
      </c>
      <c r="CN350" s="486">
        <v>8</v>
      </c>
      <c r="CO350" s="486">
        <v>80</v>
      </c>
      <c r="CP350" s="486">
        <v>0</v>
      </c>
      <c r="CQ350" s="486">
        <v>105</v>
      </c>
      <c r="CR350" s="486">
        <v>45</v>
      </c>
      <c r="CS350" s="486">
        <v>19</v>
      </c>
      <c r="CT350" s="240">
        <f t="shared" si="717"/>
        <v>467</v>
      </c>
      <c r="CU350" s="486">
        <v>235</v>
      </c>
      <c r="CV350" s="486">
        <v>0</v>
      </c>
      <c r="CW350" s="486">
        <v>46</v>
      </c>
      <c r="CX350" s="486">
        <v>36</v>
      </c>
      <c r="CY350" s="486">
        <v>150</v>
      </c>
      <c r="CZ350" s="240">
        <f t="shared" si="718"/>
        <v>659</v>
      </c>
      <c r="DA350" s="486">
        <v>0</v>
      </c>
      <c r="DB350" s="486">
        <v>0</v>
      </c>
      <c r="DC350" s="486">
        <v>74</v>
      </c>
      <c r="DD350" s="486">
        <v>523</v>
      </c>
      <c r="DE350" s="486">
        <v>44</v>
      </c>
      <c r="DF350" s="486">
        <v>18</v>
      </c>
      <c r="DG350" s="240">
        <f t="shared" si="719"/>
        <v>5782</v>
      </c>
      <c r="DH350" s="240">
        <f t="shared" si="720"/>
        <v>104</v>
      </c>
      <c r="DI350" s="486">
        <v>18</v>
      </c>
      <c r="DJ350" s="486">
        <v>86</v>
      </c>
      <c r="DK350" s="486">
        <v>0</v>
      </c>
      <c r="DL350" s="392">
        <f t="shared" si="721"/>
        <v>146</v>
      </c>
      <c r="DM350" s="470">
        <v>146</v>
      </c>
      <c r="DN350" s="469">
        <v>0</v>
      </c>
      <c r="DO350" s="240">
        <f t="shared" si="722"/>
        <v>6032</v>
      </c>
    </row>
    <row r="351" spans="1:119" s="25" customFormat="1" ht="16.5" customHeight="1" x14ac:dyDescent="0.15">
      <c r="A351" s="138" t="s">
        <v>338</v>
      </c>
      <c r="B351" s="240">
        <f t="shared" si="706"/>
        <v>194</v>
      </c>
      <c r="C351" s="486">
        <v>0</v>
      </c>
      <c r="D351" s="486">
        <v>44</v>
      </c>
      <c r="E351" s="486">
        <v>0</v>
      </c>
      <c r="F351" s="486">
        <v>10</v>
      </c>
      <c r="G351" s="486">
        <v>0</v>
      </c>
      <c r="H351" s="486">
        <v>48</v>
      </c>
      <c r="I351" s="486">
        <v>4</v>
      </c>
      <c r="J351" s="486">
        <v>51</v>
      </c>
      <c r="K351" s="486">
        <v>0</v>
      </c>
      <c r="L351" s="486">
        <v>37</v>
      </c>
      <c r="M351" s="486">
        <v>0</v>
      </c>
      <c r="N351" s="486">
        <v>0</v>
      </c>
      <c r="O351" s="240">
        <f t="shared" si="707"/>
        <v>128</v>
      </c>
      <c r="P351" s="486">
        <v>19</v>
      </c>
      <c r="Q351" s="486">
        <v>0</v>
      </c>
      <c r="R351" s="486">
        <v>7</v>
      </c>
      <c r="S351" s="486">
        <v>0</v>
      </c>
      <c r="T351" s="486">
        <v>0</v>
      </c>
      <c r="U351" s="486">
        <v>102</v>
      </c>
      <c r="V351" s="486">
        <v>0</v>
      </c>
      <c r="W351" s="486">
        <v>0</v>
      </c>
      <c r="X351" s="240">
        <f t="shared" si="708"/>
        <v>51</v>
      </c>
      <c r="Y351" s="486">
        <v>51</v>
      </c>
      <c r="Z351" s="486">
        <v>0</v>
      </c>
      <c r="AA351" s="486">
        <v>0</v>
      </c>
      <c r="AB351" s="486">
        <v>0</v>
      </c>
      <c r="AC351" s="240">
        <f t="shared" si="709"/>
        <v>79</v>
      </c>
      <c r="AD351" s="486">
        <v>7</v>
      </c>
      <c r="AE351" s="486">
        <v>24</v>
      </c>
      <c r="AF351" s="486">
        <v>22</v>
      </c>
      <c r="AG351" s="486">
        <v>26</v>
      </c>
      <c r="AH351" s="486">
        <v>0</v>
      </c>
      <c r="AI351" s="486">
        <v>0</v>
      </c>
      <c r="AJ351" s="240">
        <f t="shared" si="710"/>
        <v>0</v>
      </c>
      <c r="AK351" s="394">
        <v>0</v>
      </c>
      <c r="AL351" s="394">
        <v>0</v>
      </c>
      <c r="AM351" s="240">
        <f t="shared" si="711"/>
        <v>7</v>
      </c>
      <c r="AN351" s="486">
        <v>2</v>
      </c>
      <c r="AO351" s="486">
        <v>0</v>
      </c>
      <c r="AP351" s="486">
        <v>0</v>
      </c>
      <c r="AQ351" s="486">
        <v>0</v>
      </c>
      <c r="AR351" s="486">
        <v>0</v>
      </c>
      <c r="AS351" s="486">
        <v>0</v>
      </c>
      <c r="AT351" s="486">
        <v>0</v>
      </c>
      <c r="AU351" s="486">
        <v>0</v>
      </c>
      <c r="AV351" s="486">
        <v>0</v>
      </c>
      <c r="AW351" s="486">
        <v>5</v>
      </c>
      <c r="AX351" s="240">
        <f t="shared" si="712"/>
        <v>20</v>
      </c>
      <c r="AY351" s="486">
        <v>0</v>
      </c>
      <c r="AZ351" s="486">
        <v>0</v>
      </c>
      <c r="BA351" s="486">
        <v>12</v>
      </c>
      <c r="BB351" s="486">
        <v>8</v>
      </c>
      <c r="BC351" s="486">
        <v>0</v>
      </c>
      <c r="BD351" s="240">
        <f t="shared" si="713"/>
        <v>107</v>
      </c>
      <c r="BE351" s="486">
        <v>76</v>
      </c>
      <c r="BF351" s="486">
        <v>0</v>
      </c>
      <c r="BG351" s="486">
        <v>6</v>
      </c>
      <c r="BH351" s="486">
        <v>25</v>
      </c>
      <c r="BI351" s="486">
        <v>0</v>
      </c>
      <c r="BJ351" s="486">
        <v>0</v>
      </c>
      <c r="BK351" s="486">
        <v>0</v>
      </c>
      <c r="BL351" s="486">
        <v>0</v>
      </c>
      <c r="BM351" s="240">
        <f t="shared" si="714"/>
        <v>2</v>
      </c>
      <c r="BN351" s="486">
        <v>0</v>
      </c>
      <c r="BO351" s="486">
        <v>0</v>
      </c>
      <c r="BP351" s="486">
        <v>2</v>
      </c>
      <c r="BQ351" s="486">
        <v>0</v>
      </c>
      <c r="BR351" s="486">
        <v>0</v>
      </c>
      <c r="BS351" s="240">
        <f t="shared" si="715"/>
        <v>140</v>
      </c>
      <c r="BT351" s="486">
        <v>0</v>
      </c>
      <c r="BU351" s="486">
        <v>0</v>
      </c>
      <c r="BV351" s="486">
        <v>0</v>
      </c>
      <c r="BW351" s="486">
        <v>0</v>
      </c>
      <c r="BX351" s="486">
        <v>0</v>
      </c>
      <c r="BY351" s="486">
        <v>0</v>
      </c>
      <c r="BZ351" s="486">
        <v>31</v>
      </c>
      <c r="CA351" s="486">
        <v>102</v>
      </c>
      <c r="CB351" s="486">
        <v>0</v>
      </c>
      <c r="CC351" s="486">
        <v>0</v>
      </c>
      <c r="CD351" s="486">
        <v>0</v>
      </c>
      <c r="CE351" s="486">
        <v>7</v>
      </c>
      <c r="CF351" s="240">
        <f t="shared" si="716"/>
        <v>43</v>
      </c>
      <c r="CG351" s="486">
        <v>0</v>
      </c>
      <c r="CH351" s="486">
        <v>0</v>
      </c>
      <c r="CI351" s="486">
        <v>12</v>
      </c>
      <c r="CJ351" s="486">
        <v>13</v>
      </c>
      <c r="CK351" s="486">
        <v>0</v>
      </c>
      <c r="CL351" s="486">
        <v>0</v>
      </c>
      <c r="CM351" s="486">
        <v>10</v>
      </c>
      <c r="CN351" s="486">
        <v>8</v>
      </c>
      <c r="CO351" s="486">
        <v>0</v>
      </c>
      <c r="CP351" s="486">
        <v>0</v>
      </c>
      <c r="CQ351" s="486">
        <v>0</v>
      </c>
      <c r="CR351" s="486">
        <v>0</v>
      </c>
      <c r="CS351" s="486">
        <v>0</v>
      </c>
      <c r="CT351" s="240">
        <f t="shared" si="717"/>
        <v>131</v>
      </c>
      <c r="CU351" s="486">
        <v>61</v>
      </c>
      <c r="CV351" s="486">
        <v>0</v>
      </c>
      <c r="CW351" s="486">
        <v>24</v>
      </c>
      <c r="CX351" s="486">
        <v>0</v>
      </c>
      <c r="CY351" s="486">
        <v>46</v>
      </c>
      <c r="CZ351" s="240">
        <f t="shared" si="718"/>
        <v>42</v>
      </c>
      <c r="DA351" s="486">
        <v>0</v>
      </c>
      <c r="DB351" s="486">
        <v>0</v>
      </c>
      <c r="DC351" s="486">
        <v>0</v>
      </c>
      <c r="DD351" s="486">
        <v>0</v>
      </c>
      <c r="DE351" s="486">
        <v>42</v>
      </c>
      <c r="DF351" s="486">
        <v>0</v>
      </c>
      <c r="DG351" s="240">
        <f t="shared" si="719"/>
        <v>944</v>
      </c>
      <c r="DH351" s="240">
        <f t="shared" si="720"/>
        <v>0</v>
      </c>
      <c r="DI351" s="486">
        <v>0</v>
      </c>
      <c r="DJ351" s="486">
        <v>0</v>
      </c>
      <c r="DK351" s="486">
        <v>0</v>
      </c>
      <c r="DL351" s="392">
        <f t="shared" si="721"/>
        <v>0</v>
      </c>
      <c r="DM351" s="470">
        <v>0</v>
      </c>
      <c r="DN351" s="469">
        <v>0</v>
      </c>
      <c r="DO351" s="240">
        <f t="shared" si="722"/>
        <v>944</v>
      </c>
    </row>
    <row r="352" spans="1:119" s="25" customFormat="1" ht="16.5" customHeight="1" x14ac:dyDescent="0.15">
      <c r="A352" s="138" t="s">
        <v>379</v>
      </c>
      <c r="B352" s="240">
        <f t="shared" si="706"/>
        <v>2</v>
      </c>
      <c r="C352" s="486">
        <v>0</v>
      </c>
      <c r="D352" s="486">
        <v>0</v>
      </c>
      <c r="E352" s="486">
        <v>0</v>
      </c>
      <c r="F352" s="486">
        <v>0</v>
      </c>
      <c r="G352" s="486">
        <v>0</v>
      </c>
      <c r="H352" s="486">
        <v>0</v>
      </c>
      <c r="I352" s="486">
        <v>0</v>
      </c>
      <c r="J352" s="486">
        <v>2</v>
      </c>
      <c r="K352" s="486">
        <v>0</v>
      </c>
      <c r="L352" s="486">
        <v>0</v>
      </c>
      <c r="M352" s="486">
        <v>0</v>
      </c>
      <c r="N352" s="486">
        <v>0</v>
      </c>
      <c r="O352" s="240">
        <f t="shared" si="707"/>
        <v>0</v>
      </c>
      <c r="P352" s="486">
        <v>0</v>
      </c>
      <c r="Q352" s="486">
        <v>0</v>
      </c>
      <c r="R352" s="486">
        <v>0</v>
      </c>
      <c r="S352" s="486">
        <v>0</v>
      </c>
      <c r="T352" s="486">
        <v>0</v>
      </c>
      <c r="U352" s="486">
        <v>0</v>
      </c>
      <c r="V352" s="486">
        <v>0</v>
      </c>
      <c r="W352" s="486">
        <v>0</v>
      </c>
      <c r="X352" s="240">
        <f t="shared" si="708"/>
        <v>0</v>
      </c>
      <c r="Y352" s="486">
        <v>0</v>
      </c>
      <c r="Z352" s="486">
        <v>0</v>
      </c>
      <c r="AA352" s="486">
        <v>0</v>
      </c>
      <c r="AB352" s="486">
        <v>0</v>
      </c>
      <c r="AC352" s="240">
        <f t="shared" si="709"/>
        <v>0</v>
      </c>
      <c r="AD352" s="486">
        <v>0</v>
      </c>
      <c r="AE352" s="486">
        <v>0</v>
      </c>
      <c r="AF352" s="486">
        <v>0</v>
      </c>
      <c r="AG352" s="486">
        <v>0</v>
      </c>
      <c r="AH352" s="486">
        <v>0</v>
      </c>
      <c r="AI352" s="486">
        <v>0</v>
      </c>
      <c r="AJ352" s="240">
        <f t="shared" si="710"/>
        <v>0</v>
      </c>
      <c r="AK352" s="394">
        <v>0</v>
      </c>
      <c r="AL352" s="394">
        <v>0</v>
      </c>
      <c r="AM352" s="240">
        <f t="shared" si="711"/>
        <v>0</v>
      </c>
      <c r="AN352" s="486">
        <v>0</v>
      </c>
      <c r="AO352" s="486">
        <v>0</v>
      </c>
      <c r="AP352" s="486">
        <v>0</v>
      </c>
      <c r="AQ352" s="486">
        <v>0</v>
      </c>
      <c r="AR352" s="486">
        <v>0</v>
      </c>
      <c r="AS352" s="486">
        <v>0</v>
      </c>
      <c r="AT352" s="486">
        <v>0</v>
      </c>
      <c r="AU352" s="486">
        <v>0</v>
      </c>
      <c r="AV352" s="486">
        <v>0</v>
      </c>
      <c r="AW352" s="486">
        <v>0</v>
      </c>
      <c r="AX352" s="240">
        <f t="shared" si="712"/>
        <v>0</v>
      </c>
      <c r="AY352" s="486">
        <v>0</v>
      </c>
      <c r="AZ352" s="486">
        <v>0</v>
      </c>
      <c r="BA352" s="486">
        <v>0</v>
      </c>
      <c r="BB352" s="486">
        <v>0</v>
      </c>
      <c r="BC352" s="486">
        <v>0</v>
      </c>
      <c r="BD352" s="240">
        <f t="shared" si="713"/>
        <v>0</v>
      </c>
      <c r="BE352" s="486">
        <v>0</v>
      </c>
      <c r="BF352" s="486">
        <v>0</v>
      </c>
      <c r="BG352" s="486">
        <v>0</v>
      </c>
      <c r="BH352" s="486">
        <v>0</v>
      </c>
      <c r="BI352" s="486">
        <v>0</v>
      </c>
      <c r="BJ352" s="486">
        <v>0</v>
      </c>
      <c r="BK352" s="486">
        <v>0</v>
      </c>
      <c r="BL352" s="486">
        <v>0</v>
      </c>
      <c r="BM352" s="240">
        <f t="shared" si="714"/>
        <v>0</v>
      </c>
      <c r="BN352" s="486">
        <v>0</v>
      </c>
      <c r="BO352" s="486">
        <v>0</v>
      </c>
      <c r="BP352" s="486">
        <v>0</v>
      </c>
      <c r="BQ352" s="486">
        <v>0</v>
      </c>
      <c r="BR352" s="486">
        <v>0</v>
      </c>
      <c r="BS352" s="240">
        <f t="shared" si="715"/>
        <v>67</v>
      </c>
      <c r="BT352" s="486">
        <v>0</v>
      </c>
      <c r="BU352" s="486">
        <v>0</v>
      </c>
      <c r="BV352" s="486">
        <v>0</v>
      </c>
      <c r="BW352" s="486">
        <v>0</v>
      </c>
      <c r="BX352" s="486">
        <v>0</v>
      </c>
      <c r="BY352" s="486">
        <v>0</v>
      </c>
      <c r="BZ352" s="486">
        <v>27</v>
      </c>
      <c r="CA352" s="486">
        <v>40</v>
      </c>
      <c r="CB352" s="486">
        <v>0</v>
      </c>
      <c r="CC352" s="486">
        <v>0</v>
      </c>
      <c r="CD352" s="486">
        <v>0</v>
      </c>
      <c r="CE352" s="486">
        <v>0</v>
      </c>
      <c r="CF352" s="240">
        <f t="shared" si="716"/>
        <v>5</v>
      </c>
      <c r="CG352" s="486">
        <v>0</v>
      </c>
      <c r="CH352" s="486">
        <v>0</v>
      </c>
      <c r="CI352" s="486">
        <v>0</v>
      </c>
      <c r="CJ352" s="486">
        <v>1</v>
      </c>
      <c r="CK352" s="486">
        <v>0</v>
      </c>
      <c r="CL352" s="486">
        <v>0</v>
      </c>
      <c r="CM352" s="486">
        <v>4</v>
      </c>
      <c r="CN352" s="486">
        <v>0</v>
      </c>
      <c r="CO352" s="486">
        <v>0</v>
      </c>
      <c r="CP352" s="486">
        <v>0</v>
      </c>
      <c r="CQ352" s="486">
        <v>0</v>
      </c>
      <c r="CR352" s="486">
        <v>0</v>
      </c>
      <c r="CS352" s="486">
        <v>0</v>
      </c>
      <c r="CT352" s="240">
        <f t="shared" si="717"/>
        <v>0</v>
      </c>
      <c r="CU352" s="486">
        <v>0</v>
      </c>
      <c r="CV352" s="486">
        <v>0</v>
      </c>
      <c r="CW352" s="486">
        <v>0</v>
      </c>
      <c r="CX352" s="486">
        <v>0</v>
      </c>
      <c r="CY352" s="486">
        <v>0</v>
      </c>
      <c r="CZ352" s="240">
        <f t="shared" si="718"/>
        <v>0</v>
      </c>
      <c r="DA352" s="486">
        <v>0</v>
      </c>
      <c r="DB352" s="486">
        <v>0</v>
      </c>
      <c r="DC352" s="486">
        <v>0</v>
      </c>
      <c r="DD352" s="486">
        <v>0</v>
      </c>
      <c r="DE352" s="486">
        <v>0</v>
      </c>
      <c r="DF352" s="486">
        <v>0</v>
      </c>
      <c r="DG352" s="240">
        <f t="shared" si="719"/>
        <v>74</v>
      </c>
      <c r="DH352" s="240">
        <f t="shared" si="720"/>
        <v>0</v>
      </c>
      <c r="DI352" s="486">
        <v>0</v>
      </c>
      <c r="DJ352" s="486">
        <v>0</v>
      </c>
      <c r="DK352" s="486">
        <v>0</v>
      </c>
      <c r="DL352" s="392">
        <f t="shared" si="721"/>
        <v>0</v>
      </c>
      <c r="DM352" s="470">
        <v>0</v>
      </c>
      <c r="DN352" s="469">
        <v>0</v>
      </c>
      <c r="DO352" s="240">
        <f t="shared" si="722"/>
        <v>74</v>
      </c>
    </row>
    <row r="353" spans="1:131" s="4" customFormat="1" ht="16.5" customHeight="1" x14ac:dyDescent="0.15">
      <c r="A353" s="139" t="s">
        <v>195</v>
      </c>
      <c r="B353" s="240"/>
      <c r="C353" s="486"/>
      <c r="D353" s="486"/>
      <c r="E353" s="486"/>
      <c r="F353" s="486"/>
      <c r="G353" s="486"/>
      <c r="H353" s="486"/>
      <c r="I353" s="486"/>
      <c r="J353" s="486"/>
      <c r="K353" s="486"/>
      <c r="L353" s="486"/>
      <c r="M353" s="486"/>
      <c r="N353" s="486"/>
      <c r="O353" s="240"/>
      <c r="P353" s="486"/>
      <c r="Q353" s="486"/>
      <c r="R353" s="486"/>
      <c r="S353" s="486"/>
      <c r="T353" s="486"/>
      <c r="U353" s="486"/>
      <c r="V353" s="486"/>
      <c r="W353" s="486"/>
      <c r="X353" s="240"/>
      <c r="Y353" s="486"/>
      <c r="Z353" s="486"/>
      <c r="AA353" s="486"/>
      <c r="AB353" s="486"/>
      <c r="AC353" s="240"/>
      <c r="AD353" s="486"/>
      <c r="AE353" s="486"/>
      <c r="AF353" s="486"/>
      <c r="AG353" s="486"/>
      <c r="AH353" s="486"/>
      <c r="AI353" s="486"/>
      <c r="AJ353" s="240"/>
      <c r="AK353" s="394"/>
      <c r="AL353" s="394"/>
      <c r="AM353" s="240"/>
      <c r="AN353" s="486"/>
      <c r="AO353" s="486"/>
      <c r="AP353" s="486"/>
      <c r="AQ353" s="486"/>
      <c r="AR353" s="486"/>
      <c r="AS353" s="486"/>
      <c r="AT353" s="486"/>
      <c r="AU353" s="486"/>
      <c r="AV353" s="486"/>
      <c r="AW353" s="486"/>
      <c r="AX353" s="240"/>
      <c r="AY353" s="486"/>
      <c r="AZ353" s="486"/>
      <c r="BA353" s="486"/>
      <c r="BB353" s="486"/>
      <c r="BC353" s="486"/>
      <c r="BD353" s="240"/>
      <c r="BE353" s="486"/>
      <c r="BF353" s="486"/>
      <c r="BG353" s="486"/>
      <c r="BH353" s="486"/>
      <c r="BI353" s="486"/>
      <c r="BJ353" s="486"/>
      <c r="BK353" s="486"/>
      <c r="BL353" s="486"/>
      <c r="BM353" s="240"/>
      <c r="BN353" s="486"/>
      <c r="BO353" s="486"/>
      <c r="BP353" s="486"/>
      <c r="BQ353" s="486"/>
      <c r="BR353" s="486"/>
      <c r="BS353" s="240"/>
      <c r="BT353" s="486"/>
      <c r="BU353" s="486"/>
      <c r="BV353" s="486"/>
      <c r="BW353" s="486"/>
      <c r="BX353" s="486"/>
      <c r="BY353" s="486"/>
      <c r="BZ353" s="486"/>
      <c r="CA353" s="486"/>
      <c r="CB353" s="486"/>
      <c r="CC353" s="486"/>
      <c r="CD353" s="486"/>
      <c r="CE353" s="486"/>
      <c r="CF353" s="240"/>
      <c r="CG353" s="486"/>
      <c r="CH353" s="486"/>
      <c r="CI353" s="486"/>
      <c r="CJ353" s="486"/>
      <c r="CK353" s="486"/>
      <c r="CL353" s="486"/>
      <c r="CM353" s="486"/>
      <c r="CN353" s="486"/>
      <c r="CO353" s="486"/>
      <c r="CP353" s="486"/>
      <c r="CQ353" s="486"/>
      <c r="CR353" s="486"/>
      <c r="CS353" s="486"/>
      <c r="CT353" s="240"/>
      <c r="CU353" s="486"/>
      <c r="CV353" s="486"/>
      <c r="CW353" s="486"/>
      <c r="CX353" s="486"/>
      <c r="CY353" s="486"/>
      <c r="CZ353" s="240"/>
      <c r="DA353" s="486"/>
      <c r="DB353" s="486"/>
      <c r="DC353" s="486"/>
      <c r="DD353" s="486"/>
      <c r="DE353" s="486"/>
      <c r="DF353" s="486"/>
      <c r="DG353" s="240"/>
      <c r="DH353" s="240"/>
      <c r="DI353" s="486"/>
      <c r="DJ353" s="486"/>
      <c r="DK353" s="486"/>
      <c r="DL353" s="392"/>
      <c r="DM353" s="470"/>
      <c r="DN353" s="469"/>
      <c r="DO353" s="240"/>
    </row>
    <row r="354" spans="1:131" s="4" customFormat="1" ht="16.5" customHeight="1" x14ac:dyDescent="0.15">
      <c r="A354" s="136" t="s">
        <v>208</v>
      </c>
      <c r="B354" s="240">
        <f t="shared" ref="B354:B355" si="723">SUM(C354:N354)</f>
        <v>294</v>
      </c>
      <c r="C354" s="486">
        <v>23</v>
      </c>
      <c r="D354" s="486">
        <v>8</v>
      </c>
      <c r="E354" s="486">
        <v>21</v>
      </c>
      <c r="F354" s="486">
        <v>13</v>
      </c>
      <c r="G354" s="486">
        <v>29</v>
      </c>
      <c r="H354" s="486">
        <v>35</v>
      </c>
      <c r="I354" s="486">
        <v>41</v>
      </c>
      <c r="J354" s="486">
        <v>12</v>
      </c>
      <c r="K354" s="486">
        <v>24</v>
      </c>
      <c r="L354" s="486">
        <v>48</v>
      </c>
      <c r="M354" s="486">
        <v>23</v>
      </c>
      <c r="N354" s="486">
        <v>17</v>
      </c>
      <c r="O354" s="240">
        <f t="shared" ref="O354:O355" si="724">SUM(P354:W354)</f>
        <v>147</v>
      </c>
      <c r="P354" s="486">
        <v>28</v>
      </c>
      <c r="Q354" s="486">
        <v>20</v>
      </c>
      <c r="R354" s="486">
        <v>14</v>
      </c>
      <c r="S354" s="486">
        <v>21</v>
      </c>
      <c r="T354" s="486">
        <v>14</v>
      </c>
      <c r="U354" s="486">
        <v>26</v>
      </c>
      <c r="V354" s="486">
        <v>21</v>
      </c>
      <c r="W354" s="486">
        <v>3</v>
      </c>
      <c r="X354" s="240">
        <f t="shared" ref="X354:X355" si="725">SUM(Y354:AB354)</f>
        <v>101</v>
      </c>
      <c r="Y354" s="486">
        <v>19</v>
      </c>
      <c r="Z354" s="486">
        <v>28</v>
      </c>
      <c r="AA354" s="486">
        <v>23</v>
      </c>
      <c r="AB354" s="486">
        <v>31</v>
      </c>
      <c r="AC354" s="240">
        <f t="shared" ref="AC354:AC355" si="726">SUM(AD354:AI354)</f>
        <v>93</v>
      </c>
      <c r="AD354" s="486">
        <v>16</v>
      </c>
      <c r="AE354" s="486">
        <v>11</v>
      </c>
      <c r="AF354" s="486">
        <v>15</v>
      </c>
      <c r="AG354" s="486">
        <v>24</v>
      </c>
      <c r="AH354" s="486">
        <v>9</v>
      </c>
      <c r="AI354" s="486">
        <v>18</v>
      </c>
      <c r="AJ354" s="240">
        <f t="shared" ref="AJ354:AJ355" si="727">SUM(AK354:AL354)</f>
        <v>6</v>
      </c>
      <c r="AK354" s="394">
        <v>3</v>
      </c>
      <c r="AL354" s="394">
        <v>3</v>
      </c>
      <c r="AM354" s="240">
        <f t="shared" ref="AM354:AM355" si="728">SUM(AN354:AW354)</f>
        <v>178</v>
      </c>
      <c r="AN354" s="486">
        <v>6</v>
      </c>
      <c r="AO354" s="486">
        <v>7</v>
      </c>
      <c r="AP354" s="486">
        <v>17</v>
      </c>
      <c r="AQ354" s="486">
        <v>12</v>
      </c>
      <c r="AR354" s="486">
        <v>24</v>
      </c>
      <c r="AS354" s="486">
        <v>14</v>
      </c>
      <c r="AT354" s="486">
        <v>26</v>
      </c>
      <c r="AU354" s="486">
        <v>27</v>
      </c>
      <c r="AV354" s="486">
        <v>26</v>
      </c>
      <c r="AW354" s="486">
        <v>19</v>
      </c>
      <c r="AX354" s="240">
        <f t="shared" ref="AX354:AX355" si="729">SUM(AY354:BC354)</f>
        <v>192</v>
      </c>
      <c r="AY354" s="486">
        <v>29</v>
      </c>
      <c r="AZ354" s="486">
        <v>72</v>
      </c>
      <c r="BA354" s="486">
        <v>14</v>
      </c>
      <c r="BB354" s="486">
        <v>53</v>
      </c>
      <c r="BC354" s="486">
        <v>24</v>
      </c>
      <c r="BD354" s="240">
        <f t="shared" ref="BD354:BD355" si="730">SUM(BE354:BL354)</f>
        <v>197</v>
      </c>
      <c r="BE354" s="486">
        <v>30</v>
      </c>
      <c r="BF354" s="486">
        <v>19</v>
      </c>
      <c r="BG354" s="486">
        <v>25</v>
      </c>
      <c r="BH354" s="486">
        <v>18</v>
      </c>
      <c r="BI354" s="486">
        <v>33</v>
      </c>
      <c r="BJ354" s="486">
        <v>31</v>
      </c>
      <c r="BK354" s="486">
        <v>28</v>
      </c>
      <c r="BL354" s="486">
        <v>13</v>
      </c>
      <c r="BM354" s="240">
        <f t="shared" ref="BM354:BM355" si="731">SUM(BN354:BR354)</f>
        <v>124</v>
      </c>
      <c r="BN354" s="486">
        <v>20</v>
      </c>
      <c r="BO354" s="486">
        <v>17</v>
      </c>
      <c r="BP354" s="486">
        <v>33</v>
      </c>
      <c r="BQ354" s="486">
        <v>13</v>
      </c>
      <c r="BR354" s="486">
        <v>41</v>
      </c>
      <c r="BS354" s="240">
        <f t="shared" ref="BS354:BS355" si="732">SUM(BT354:CE354)</f>
        <v>200</v>
      </c>
      <c r="BT354" s="486">
        <v>5</v>
      </c>
      <c r="BU354" s="486">
        <v>10</v>
      </c>
      <c r="BV354" s="486">
        <v>23</v>
      </c>
      <c r="BW354" s="486">
        <v>10</v>
      </c>
      <c r="BX354" s="486">
        <v>21</v>
      </c>
      <c r="BY354" s="486">
        <v>27</v>
      </c>
      <c r="BZ354" s="486">
        <v>17</v>
      </c>
      <c r="CA354" s="486">
        <v>22</v>
      </c>
      <c r="CB354" s="486">
        <v>26</v>
      </c>
      <c r="CC354" s="486">
        <v>16</v>
      </c>
      <c r="CD354" s="486">
        <v>4</v>
      </c>
      <c r="CE354" s="486">
        <v>19</v>
      </c>
      <c r="CF354" s="240">
        <f t="shared" ref="CF354:CF355" si="733">SUM(CG354:CS354)</f>
        <v>259</v>
      </c>
      <c r="CG354" s="486">
        <v>13</v>
      </c>
      <c r="CH354" s="486">
        <v>13</v>
      </c>
      <c r="CI354" s="486">
        <v>33</v>
      </c>
      <c r="CJ354" s="486">
        <v>26</v>
      </c>
      <c r="CK354" s="486">
        <v>37</v>
      </c>
      <c r="CL354" s="486">
        <v>16</v>
      </c>
      <c r="CM354" s="486">
        <v>39</v>
      </c>
      <c r="CN354" s="486">
        <v>15</v>
      </c>
      <c r="CO354" s="486">
        <v>10</v>
      </c>
      <c r="CP354" s="486">
        <v>14</v>
      </c>
      <c r="CQ354" s="486">
        <v>17</v>
      </c>
      <c r="CR354" s="486">
        <v>15</v>
      </c>
      <c r="CS354" s="486">
        <v>11</v>
      </c>
      <c r="CT354" s="240">
        <f t="shared" ref="CT354:CT355" si="734">SUM(CU354:CY354)</f>
        <v>111</v>
      </c>
      <c r="CU354" s="486">
        <v>30</v>
      </c>
      <c r="CV354" s="486">
        <v>24</v>
      </c>
      <c r="CW354" s="486">
        <v>10</v>
      </c>
      <c r="CX354" s="486">
        <v>18</v>
      </c>
      <c r="CY354" s="486">
        <v>29</v>
      </c>
      <c r="CZ354" s="240">
        <f t="shared" ref="CZ354:CZ355" si="735">SUM(DA354:DF354)</f>
        <v>171</v>
      </c>
      <c r="DA354" s="486">
        <v>11</v>
      </c>
      <c r="DB354" s="486">
        <v>10</v>
      </c>
      <c r="DC354" s="486">
        <v>42</v>
      </c>
      <c r="DD354" s="486">
        <v>64</v>
      </c>
      <c r="DE354" s="486">
        <v>29</v>
      </c>
      <c r="DF354" s="486">
        <v>15</v>
      </c>
      <c r="DG354" s="240">
        <f t="shared" ref="DG354:DG355" si="736">AM354+BS354+B354+O354+X354+AC354+AJ354+BD354+CF354+AX354+BM354+CT354+CZ354</f>
        <v>2073</v>
      </c>
      <c r="DH354" s="240">
        <f t="shared" ref="DH354:DH355" si="737">SUM(DI354:DK354)</f>
        <v>29</v>
      </c>
      <c r="DI354" s="486">
        <v>17</v>
      </c>
      <c r="DJ354" s="486">
        <v>11</v>
      </c>
      <c r="DK354" s="486">
        <v>1</v>
      </c>
      <c r="DL354" s="392">
        <f t="shared" ref="DL354:DL355" si="738">SUM(DM354:DN354)</f>
        <v>5</v>
      </c>
      <c r="DM354" s="470">
        <v>4</v>
      </c>
      <c r="DN354" s="469">
        <v>1</v>
      </c>
      <c r="DO354" s="240">
        <f t="shared" ref="DO354:DO355" si="739">DG354+DH354+DL354</f>
        <v>2107</v>
      </c>
      <c r="DP354" s="25"/>
      <c r="DQ354" s="25"/>
      <c r="DR354" s="25"/>
      <c r="DS354" s="25"/>
      <c r="DT354" s="25"/>
      <c r="DU354" s="25"/>
      <c r="DV354" s="25"/>
      <c r="DW354" s="25"/>
      <c r="DX354" s="25"/>
      <c r="DY354" s="25"/>
      <c r="DZ354" s="25"/>
      <c r="EA354" s="25"/>
    </row>
    <row r="355" spans="1:131" s="4" customFormat="1" ht="16.5" customHeight="1" x14ac:dyDescent="0.15">
      <c r="A355" s="420" t="s">
        <v>196</v>
      </c>
      <c r="B355" s="246">
        <f t="shared" si="723"/>
        <v>13202</v>
      </c>
      <c r="C355" s="289">
        <v>894</v>
      </c>
      <c r="D355" s="289">
        <v>856</v>
      </c>
      <c r="E355" s="289">
        <v>641</v>
      </c>
      <c r="F355" s="289">
        <v>493</v>
      </c>
      <c r="G355" s="289">
        <v>899</v>
      </c>
      <c r="H355" s="289">
        <v>1823</v>
      </c>
      <c r="I355" s="289">
        <v>1481</v>
      </c>
      <c r="J355" s="289">
        <v>521</v>
      </c>
      <c r="K355" s="289">
        <v>1142</v>
      </c>
      <c r="L355" s="289">
        <v>2590</v>
      </c>
      <c r="M355" s="289">
        <v>822</v>
      </c>
      <c r="N355" s="289">
        <v>1040</v>
      </c>
      <c r="O355" s="246">
        <f t="shared" si="724"/>
        <v>6712</v>
      </c>
      <c r="P355" s="289">
        <v>1096</v>
      </c>
      <c r="Q355" s="289">
        <v>1133</v>
      </c>
      <c r="R355" s="289">
        <v>699</v>
      </c>
      <c r="S355" s="289">
        <v>711</v>
      </c>
      <c r="T355" s="289">
        <v>606</v>
      </c>
      <c r="U355" s="289">
        <v>1352</v>
      </c>
      <c r="V355" s="289">
        <v>840</v>
      </c>
      <c r="W355" s="289">
        <v>275</v>
      </c>
      <c r="X355" s="246">
        <f t="shared" si="725"/>
        <v>6714</v>
      </c>
      <c r="Y355" s="289">
        <v>1798</v>
      </c>
      <c r="Z355" s="289">
        <v>1851</v>
      </c>
      <c r="AA355" s="289">
        <v>1723</v>
      </c>
      <c r="AB355" s="289">
        <v>1342</v>
      </c>
      <c r="AC355" s="246">
        <f t="shared" si="726"/>
        <v>5685</v>
      </c>
      <c r="AD355" s="289">
        <v>775</v>
      </c>
      <c r="AE355" s="289">
        <v>695</v>
      </c>
      <c r="AF355" s="289">
        <v>711</v>
      </c>
      <c r="AG355" s="289">
        <v>1404</v>
      </c>
      <c r="AH355" s="289">
        <v>811</v>
      </c>
      <c r="AI355" s="289">
        <v>1289</v>
      </c>
      <c r="AJ355" s="246">
        <f t="shared" si="727"/>
        <v>576</v>
      </c>
      <c r="AK355" s="400">
        <v>327</v>
      </c>
      <c r="AL355" s="400">
        <v>249</v>
      </c>
      <c r="AM355" s="246">
        <f t="shared" si="728"/>
        <v>9981</v>
      </c>
      <c r="AN355" s="289">
        <v>614</v>
      </c>
      <c r="AO355" s="289">
        <v>663</v>
      </c>
      <c r="AP355" s="289">
        <v>997</v>
      </c>
      <c r="AQ355" s="289">
        <v>464</v>
      </c>
      <c r="AR355" s="289">
        <v>1388</v>
      </c>
      <c r="AS355" s="289">
        <v>557</v>
      </c>
      <c r="AT355" s="289">
        <v>1769</v>
      </c>
      <c r="AU355" s="289">
        <v>1355</v>
      </c>
      <c r="AV355" s="289">
        <v>1337</v>
      </c>
      <c r="AW355" s="289">
        <v>837</v>
      </c>
      <c r="AX355" s="246">
        <f t="shared" si="729"/>
        <v>13542</v>
      </c>
      <c r="AY355" s="289">
        <v>1477</v>
      </c>
      <c r="AZ355" s="289">
        <v>5576</v>
      </c>
      <c r="BA355" s="289">
        <v>1420</v>
      </c>
      <c r="BB355" s="289">
        <v>3609</v>
      </c>
      <c r="BC355" s="289">
        <v>1460</v>
      </c>
      <c r="BD355" s="246">
        <f t="shared" si="730"/>
        <v>18332</v>
      </c>
      <c r="BE355" s="289">
        <v>5327</v>
      </c>
      <c r="BF355" s="289">
        <v>1791</v>
      </c>
      <c r="BG355" s="289">
        <v>1828</v>
      </c>
      <c r="BH355" s="289">
        <v>1602</v>
      </c>
      <c r="BI355" s="289">
        <v>2422</v>
      </c>
      <c r="BJ355" s="289">
        <v>2002</v>
      </c>
      <c r="BK355" s="289">
        <v>1924</v>
      </c>
      <c r="BL355" s="289">
        <v>1436</v>
      </c>
      <c r="BM355" s="246">
        <f t="shared" si="731"/>
        <v>6534</v>
      </c>
      <c r="BN355" s="289">
        <v>1229</v>
      </c>
      <c r="BO355" s="289">
        <v>1015</v>
      </c>
      <c r="BP355" s="289">
        <v>1304</v>
      </c>
      <c r="BQ355" s="289">
        <v>746</v>
      </c>
      <c r="BR355" s="289">
        <v>2240</v>
      </c>
      <c r="BS355" s="246">
        <f t="shared" si="732"/>
        <v>14383</v>
      </c>
      <c r="BT355" s="289">
        <v>890</v>
      </c>
      <c r="BU355" s="289">
        <v>1594</v>
      </c>
      <c r="BV355" s="289">
        <v>863</v>
      </c>
      <c r="BW355" s="289">
        <v>593</v>
      </c>
      <c r="BX355" s="289">
        <v>1212</v>
      </c>
      <c r="BY355" s="289">
        <v>2652</v>
      </c>
      <c r="BZ355" s="289">
        <v>967</v>
      </c>
      <c r="CA355" s="289">
        <v>981</v>
      </c>
      <c r="CB355" s="289">
        <v>1508</v>
      </c>
      <c r="CC355" s="289">
        <v>888</v>
      </c>
      <c r="CD355" s="289">
        <v>925</v>
      </c>
      <c r="CE355" s="289">
        <v>1310</v>
      </c>
      <c r="CF355" s="246">
        <f t="shared" si="733"/>
        <v>12707</v>
      </c>
      <c r="CG355" s="289">
        <v>454</v>
      </c>
      <c r="CH355" s="289">
        <v>974</v>
      </c>
      <c r="CI355" s="289">
        <v>916</v>
      </c>
      <c r="CJ355" s="289">
        <v>1316</v>
      </c>
      <c r="CK355" s="289">
        <v>2087</v>
      </c>
      <c r="CL355" s="289">
        <v>585</v>
      </c>
      <c r="CM355" s="289">
        <v>1765</v>
      </c>
      <c r="CN355" s="289">
        <v>584</v>
      </c>
      <c r="CO355" s="289">
        <v>301</v>
      </c>
      <c r="CP355" s="289">
        <v>685</v>
      </c>
      <c r="CQ355" s="289">
        <v>1286</v>
      </c>
      <c r="CR355" s="289">
        <v>1096</v>
      </c>
      <c r="CS355" s="289">
        <v>658</v>
      </c>
      <c r="CT355" s="246">
        <f t="shared" si="734"/>
        <v>6982</v>
      </c>
      <c r="CU355" s="289">
        <v>2228</v>
      </c>
      <c r="CV355" s="289">
        <v>1482</v>
      </c>
      <c r="CW355" s="289">
        <v>677</v>
      </c>
      <c r="CX355" s="289">
        <v>1227</v>
      </c>
      <c r="CY355" s="289">
        <v>1368</v>
      </c>
      <c r="CZ355" s="246">
        <f t="shared" si="735"/>
        <v>10024</v>
      </c>
      <c r="DA355" s="289">
        <v>497</v>
      </c>
      <c r="DB355" s="289">
        <v>510</v>
      </c>
      <c r="DC355" s="289">
        <v>2665</v>
      </c>
      <c r="DD355" s="289">
        <v>3313</v>
      </c>
      <c r="DE355" s="289">
        <v>1953</v>
      </c>
      <c r="DF355" s="289">
        <v>1086</v>
      </c>
      <c r="DG355" s="246">
        <f t="shared" si="736"/>
        <v>125374</v>
      </c>
      <c r="DH355" s="246">
        <f t="shared" si="737"/>
        <v>1293</v>
      </c>
      <c r="DI355" s="289">
        <v>709</v>
      </c>
      <c r="DJ355" s="289">
        <v>468</v>
      </c>
      <c r="DK355" s="289">
        <v>116</v>
      </c>
      <c r="DL355" s="393">
        <f t="shared" si="738"/>
        <v>595</v>
      </c>
      <c r="DM355" s="495">
        <v>547</v>
      </c>
      <c r="DN355" s="472">
        <v>48</v>
      </c>
      <c r="DO355" s="246">
        <f t="shared" si="739"/>
        <v>127262</v>
      </c>
      <c r="DP355" s="25"/>
      <c r="DQ355" s="25"/>
      <c r="DR355" s="25"/>
      <c r="DS355" s="25"/>
      <c r="DT355" s="25"/>
      <c r="DU355" s="25"/>
      <c r="DV355" s="25"/>
      <c r="DW355" s="25"/>
      <c r="DX355" s="25"/>
      <c r="DY355" s="25"/>
      <c r="DZ355" s="25"/>
      <c r="EA355" s="25"/>
    </row>
    <row r="356" spans="1:131" s="25" customFormat="1" ht="16.5" customHeight="1" x14ac:dyDescent="0.15">
      <c r="A356" s="95" t="s">
        <v>337</v>
      </c>
      <c r="Y356"/>
      <c r="Z356"/>
      <c r="AA356"/>
      <c r="AB356"/>
      <c r="AD356"/>
      <c r="AE356"/>
      <c r="AF356"/>
      <c r="AG356"/>
      <c r="AH356"/>
      <c r="AI356"/>
      <c r="BE356"/>
      <c r="BF356"/>
      <c r="BG356"/>
      <c r="BH356"/>
      <c r="BI356"/>
      <c r="BJ356"/>
      <c r="BK356"/>
      <c r="BL356"/>
    </row>
    <row r="357" spans="1:131" s="25" customFormat="1" ht="16.5" customHeight="1" x14ac:dyDescent="0.15">
      <c r="A357" s="94" t="s">
        <v>339</v>
      </c>
      <c r="Y357"/>
      <c r="Z357"/>
      <c r="AA357"/>
      <c r="AB357"/>
      <c r="AD357"/>
      <c r="AE357"/>
      <c r="AF357"/>
      <c r="AG357"/>
      <c r="AH357"/>
      <c r="AI357"/>
      <c r="BE357"/>
      <c r="BF357"/>
      <c r="BG357"/>
      <c r="BH357"/>
      <c r="BI357"/>
      <c r="BJ357"/>
      <c r="BK357"/>
      <c r="BL357"/>
    </row>
    <row r="358" spans="1:131" s="25" customFormat="1" ht="17.25" customHeight="1" x14ac:dyDescent="0.15">
      <c r="A358" s="94" t="s">
        <v>614</v>
      </c>
      <c r="Y358"/>
      <c r="Z358"/>
      <c r="AA358"/>
      <c r="AB358"/>
      <c r="AD358"/>
      <c r="AE358"/>
      <c r="AF358"/>
      <c r="AG358"/>
      <c r="AH358"/>
      <c r="AI358"/>
      <c r="BE358"/>
      <c r="BF358"/>
      <c r="BG358"/>
      <c r="BH358"/>
      <c r="BI358"/>
      <c r="BJ358"/>
      <c r="BK358"/>
      <c r="BL358"/>
    </row>
    <row r="359" spans="1:131" s="25" customFormat="1" ht="16.5" customHeight="1" x14ac:dyDescent="0.15">
      <c r="A359" s="95" t="s">
        <v>336</v>
      </c>
      <c r="Y359"/>
      <c r="Z359"/>
      <c r="AA359"/>
      <c r="AB359"/>
      <c r="AD359"/>
      <c r="AE359"/>
      <c r="AF359"/>
      <c r="AG359"/>
      <c r="AH359"/>
      <c r="AI359"/>
      <c r="BE359"/>
      <c r="BF359"/>
      <c r="BG359"/>
      <c r="BH359"/>
      <c r="BI359"/>
      <c r="BJ359"/>
      <c r="BK359"/>
      <c r="BL359"/>
    </row>
    <row r="360" spans="1:131" s="25" customFormat="1" ht="16.5" customHeight="1" x14ac:dyDescent="0.15">
      <c r="A360" s="95" t="s">
        <v>378</v>
      </c>
      <c r="Y360"/>
      <c r="Z360"/>
      <c r="AA360"/>
      <c r="AB360"/>
      <c r="AD360"/>
      <c r="AE360"/>
      <c r="AF360"/>
      <c r="AG360"/>
      <c r="AH360"/>
      <c r="AI360"/>
      <c r="BE360"/>
      <c r="BF360"/>
      <c r="BG360"/>
      <c r="BH360"/>
      <c r="BI360"/>
      <c r="BJ360"/>
      <c r="BK360"/>
      <c r="BL360"/>
    </row>
    <row r="361" spans="1:131" s="4" customFormat="1" ht="16.5" customHeight="1" x14ac:dyDescent="0.15">
      <c r="A361" s="97"/>
      <c r="Y361"/>
      <c r="Z361"/>
      <c r="AA361"/>
      <c r="AB361"/>
      <c r="AD361"/>
      <c r="AE361"/>
      <c r="AF361"/>
      <c r="AG361"/>
      <c r="AH361"/>
      <c r="AI361"/>
      <c r="BE361"/>
      <c r="BF361"/>
      <c r="BG361"/>
      <c r="BH361"/>
      <c r="BI361"/>
      <c r="BJ361"/>
      <c r="BK361"/>
      <c r="BL361"/>
    </row>
    <row r="362" spans="1:131" ht="16.5" customHeight="1" x14ac:dyDescent="0.2">
      <c r="A362" s="91" t="s">
        <v>261</v>
      </c>
      <c r="Y362"/>
      <c r="Z362"/>
      <c r="AA362"/>
      <c r="AB362"/>
      <c r="AD362"/>
      <c r="AE362"/>
      <c r="AF362"/>
      <c r="AG362"/>
      <c r="AH362"/>
      <c r="AI362"/>
      <c r="BE362"/>
      <c r="BF362"/>
      <c r="BG362"/>
      <c r="BH362"/>
      <c r="BI362"/>
      <c r="BJ362"/>
      <c r="BK362"/>
      <c r="BL362"/>
    </row>
    <row r="363" spans="1:131" ht="16.5" customHeight="1" x14ac:dyDescent="0.2">
      <c r="A363" s="110" t="s">
        <v>253</v>
      </c>
      <c r="Y363"/>
      <c r="Z363"/>
      <c r="AA363"/>
      <c r="AB363"/>
      <c r="AD363"/>
      <c r="AE363"/>
      <c r="AF363"/>
      <c r="AG363"/>
      <c r="AH363"/>
      <c r="AI363"/>
      <c r="BE363"/>
      <c r="BF363"/>
      <c r="BG363"/>
      <c r="BH363"/>
      <c r="BI363"/>
      <c r="BJ363"/>
      <c r="BK363"/>
      <c r="BL363"/>
    </row>
    <row r="364" spans="1:131" s="111" customFormat="1" ht="16.5" customHeight="1" x14ac:dyDescent="0.2">
      <c r="A364" s="92" t="s">
        <v>733</v>
      </c>
      <c r="B364" s="1"/>
      <c r="Y364"/>
      <c r="Z364"/>
      <c r="AA364"/>
      <c r="AB364"/>
      <c r="AD364"/>
      <c r="AE364"/>
      <c r="AF364"/>
      <c r="AG364"/>
      <c r="AH364"/>
      <c r="AI364"/>
      <c r="BE364"/>
      <c r="BF364"/>
      <c r="BG364"/>
      <c r="BH364"/>
      <c r="BI364"/>
      <c r="BJ364"/>
      <c r="BK364"/>
      <c r="BL364"/>
    </row>
    <row r="365" spans="1:131" ht="16.5" customHeight="1" x14ac:dyDescent="0.2">
      <c r="A365" s="92" t="s">
        <v>734</v>
      </c>
      <c r="Y365"/>
      <c r="Z365"/>
      <c r="AA365"/>
      <c r="AB365"/>
      <c r="AD365"/>
      <c r="AE365"/>
      <c r="AF365"/>
      <c r="AG365"/>
      <c r="AH365"/>
      <c r="AI365"/>
      <c r="BE365"/>
      <c r="BF365"/>
      <c r="BG365"/>
      <c r="BH365"/>
      <c r="BI365"/>
      <c r="BJ365"/>
      <c r="BK365"/>
      <c r="BL365"/>
    </row>
    <row r="366" spans="1:131" s="442" customFormat="1" ht="32.25" customHeight="1" x14ac:dyDescent="0.15">
      <c r="A366" s="437"/>
      <c r="B366" s="438" t="s">
        <v>489</v>
      </c>
      <c r="C366" s="439" t="s">
        <v>490</v>
      </c>
      <c r="D366" s="439" t="s">
        <v>491</v>
      </c>
      <c r="E366" s="439" t="s">
        <v>492</v>
      </c>
      <c r="F366" s="439" t="s">
        <v>493</v>
      </c>
      <c r="G366" s="439" t="s">
        <v>494</v>
      </c>
      <c r="H366" s="439" t="s">
        <v>495</v>
      </c>
      <c r="I366" s="439" t="s">
        <v>496</v>
      </c>
      <c r="J366" s="439" t="s">
        <v>497</v>
      </c>
      <c r="K366" s="439" t="s">
        <v>498</v>
      </c>
      <c r="L366" s="439" t="s">
        <v>499</v>
      </c>
      <c r="M366" s="439" t="s">
        <v>500</v>
      </c>
      <c r="N366" s="439" t="s">
        <v>501</v>
      </c>
      <c r="O366" s="438" t="s">
        <v>502</v>
      </c>
      <c r="P366" s="439" t="s">
        <v>503</v>
      </c>
      <c r="Q366" s="439" t="s">
        <v>504</v>
      </c>
      <c r="R366" s="439" t="s">
        <v>505</v>
      </c>
      <c r="S366" s="439" t="s">
        <v>506</v>
      </c>
      <c r="T366" s="439" t="s">
        <v>507</v>
      </c>
      <c r="U366" s="439" t="s">
        <v>508</v>
      </c>
      <c r="V366" s="439" t="s">
        <v>509</v>
      </c>
      <c r="W366" s="439" t="s">
        <v>510</v>
      </c>
      <c r="X366" s="438" t="s">
        <v>511</v>
      </c>
      <c r="Y366" s="439" t="s">
        <v>512</v>
      </c>
      <c r="Z366" s="439" t="s">
        <v>513</v>
      </c>
      <c r="AA366" s="439" t="s">
        <v>514</v>
      </c>
      <c r="AB366" s="439" t="s">
        <v>515</v>
      </c>
      <c r="AC366" s="438" t="s">
        <v>516</v>
      </c>
      <c r="AD366" s="439" t="s">
        <v>517</v>
      </c>
      <c r="AE366" s="439" t="s">
        <v>518</v>
      </c>
      <c r="AF366" s="439" t="s">
        <v>519</v>
      </c>
      <c r="AG366" s="439" t="s">
        <v>520</v>
      </c>
      <c r="AH366" s="439" t="s">
        <v>521</v>
      </c>
      <c r="AI366" s="439" t="s">
        <v>522</v>
      </c>
      <c r="AJ366" s="438" t="s">
        <v>523</v>
      </c>
      <c r="AK366" s="439" t="s">
        <v>524</v>
      </c>
      <c r="AL366" s="439" t="s">
        <v>525</v>
      </c>
      <c r="AM366" s="438" t="s">
        <v>526</v>
      </c>
      <c r="AN366" s="439" t="s">
        <v>527</v>
      </c>
      <c r="AO366" s="439" t="s">
        <v>528</v>
      </c>
      <c r="AP366" s="439" t="s">
        <v>529</v>
      </c>
      <c r="AQ366" s="439" t="s">
        <v>530</v>
      </c>
      <c r="AR366" s="439" t="s">
        <v>531</v>
      </c>
      <c r="AS366" s="439" t="s">
        <v>532</v>
      </c>
      <c r="AT366" s="439" t="s">
        <v>533</v>
      </c>
      <c r="AU366" s="439" t="s">
        <v>534</v>
      </c>
      <c r="AV366" s="439" t="s">
        <v>535</v>
      </c>
      <c r="AW366" s="439" t="s">
        <v>536</v>
      </c>
      <c r="AX366" s="438" t="s">
        <v>537</v>
      </c>
      <c r="AY366" s="439" t="s">
        <v>538</v>
      </c>
      <c r="AZ366" s="439" t="s">
        <v>539</v>
      </c>
      <c r="BA366" s="439" t="s">
        <v>540</v>
      </c>
      <c r="BB366" s="439" t="s">
        <v>541</v>
      </c>
      <c r="BC366" s="439" t="s">
        <v>542</v>
      </c>
      <c r="BD366" s="440" t="s">
        <v>543</v>
      </c>
      <c r="BE366" s="439" t="s">
        <v>544</v>
      </c>
      <c r="BF366" s="439" t="s">
        <v>545</v>
      </c>
      <c r="BG366" s="439" t="s">
        <v>546</v>
      </c>
      <c r="BH366" s="439" t="s">
        <v>547</v>
      </c>
      <c r="BI366" s="439" t="s">
        <v>548</v>
      </c>
      <c r="BJ366" s="439" t="s">
        <v>549</v>
      </c>
      <c r="BK366" s="439" t="s">
        <v>550</v>
      </c>
      <c r="BL366" s="439" t="s">
        <v>551</v>
      </c>
      <c r="BM366" s="438" t="s">
        <v>552</v>
      </c>
      <c r="BN366" s="439" t="s">
        <v>553</v>
      </c>
      <c r="BO366" s="439" t="s">
        <v>554</v>
      </c>
      <c r="BP366" s="439" t="s">
        <v>555</v>
      </c>
      <c r="BQ366" s="439" t="s">
        <v>556</v>
      </c>
      <c r="BR366" s="439" t="s">
        <v>557</v>
      </c>
      <c r="BS366" s="438" t="s">
        <v>558</v>
      </c>
      <c r="BT366" s="439" t="s">
        <v>559</v>
      </c>
      <c r="BU366" s="439" t="s">
        <v>560</v>
      </c>
      <c r="BV366" s="439" t="s">
        <v>561</v>
      </c>
      <c r="BW366" s="439" t="s">
        <v>562</v>
      </c>
      <c r="BX366" s="439" t="s">
        <v>563</v>
      </c>
      <c r="BY366" s="439" t="s">
        <v>564</v>
      </c>
      <c r="BZ366" s="439" t="s">
        <v>565</v>
      </c>
      <c r="CA366" s="439" t="s">
        <v>566</v>
      </c>
      <c r="CB366" s="439" t="s">
        <v>567</v>
      </c>
      <c r="CC366" s="439" t="s">
        <v>568</v>
      </c>
      <c r="CD366" s="439" t="s">
        <v>569</v>
      </c>
      <c r="CE366" s="439" t="s">
        <v>570</v>
      </c>
      <c r="CF366" s="438" t="s">
        <v>571</v>
      </c>
      <c r="CG366" s="439" t="s">
        <v>572</v>
      </c>
      <c r="CH366" s="439" t="s">
        <v>573</v>
      </c>
      <c r="CI366" s="439" t="s">
        <v>574</v>
      </c>
      <c r="CJ366" s="439" t="s">
        <v>575</v>
      </c>
      <c r="CK366" s="439" t="s">
        <v>576</v>
      </c>
      <c r="CL366" s="439" t="s">
        <v>577</v>
      </c>
      <c r="CM366" s="439" t="s">
        <v>578</v>
      </c>
      <c r="CN366" s="439" t="s">
        <v>579</v>
      </c>
      <c r="CO366" s="439" t="s">
        <v>580</v>
      </c>
      <c r="CP366" s="439" t="s">
        <v>581</v>
      </c>
      <c r="CQ366" s="439" t="s">
        <v>582</v>
      </c>
      <c r="CR366" s="439" t="s">
        <v>583</v>
      </c>
      <c r="CS366" s="439" t="s">
        <v>584</v>
      </c>
      <c r="CT366" s="438" t="s">
        <v>585</v>
      </c>
      <c r="CU366" s="439" t="s">
        <v>586</v>
      </c>
      <c r="CV366" s="439" t="s">
        <v>587</v>
      </c>
      <c r="CW366" s="439" t="s">
        <v>588</v>
      </c>
      <c r="CX366" s="439" t="s">
        <v>589</v>
      </c>
      <c r="CY366" s="439" t="s">
        <v>590</v>
      </c>
      <c r="CZ366" s="438" t="s">
        <v>591</v>
      </c>
      <c r="DA366" s="439" t="s">
        <v>592</v>
      </c>
      <c r="DB366" s="439" t="s">
        <v>593</v>
      </c>
      <c r="DC366" s="439" t="s">
        <v>594</v>
      </c>
      <c r="DD366" s="439" t="s">
        <v>595</v>
      </c>
      <c r="DE366" s="439" t="s">
        <v>596</v>
      </c>
      <c r="DF366" s="439" t="s">
        <v>597</v>
      </c>
      <c r="DG366" s="438" t="s">
        <v>598</v>
      </c>
      <c r="DH366" s="438" t="s">
        <v>599</v>
      </c>
      <c r="DI366" s="439" t="s">
        <v>600</v>
      </c>
      <c r="DJ366" s="439" t="s">
        <v>601</v>
      </c>
      <c r="DK366" s="439" t="s">
        <v>602</v>
      </c>
      <c r="DL366" s="438" t="s">
        <v>603</v>
      </c>
      <c r="DM366" s="439" t="s">
        <v>604</v>
      </c>
      <c r="DN366" s="441" t="s">
        <v>605</v>
      </c>
      <c r="DO366" s="438" t="s">
        <v>606</v>
      </c>
    </row>
    <row r="367" spans="1:131" s="15" customFormat="1" ht="16.5" customHeight="1" x14ac:dyDescent="0.15">
      <c r="A367" s="142" t="s">
        <v>354</v>
      </c>
      <c r="B367" s="248">
        <f t="shared" ref="B367:AG367" si="740">(B333/B113)*1000</f>
        <v>96.886858985122743</v>
      </c>
      <c r="C367" s="249">
        <f t="shared" si="740"/>
        <v>106.55981522633024</v>
      </c>
      <c r="D367" s="249">
        <f t="shared" si="740"/>
        <v>106.68458743725981</v>
      </c>
      <c r="E367" s="249">
        <f t="shared" si="740"/>
        <v>144.20131291028446</v>
      </c>
      <c r="F367" s="249">
        <f t="shared" si="740"/>
        <v>141.62188568637029</v>
      </c>
      <c r="G367" s="249">
        <f t="shared" si="740"/>
        <v>85.016235739464136</v>
      </c>
      <c r="H367" s="249">
        <f t="shared" si="740"/>
        <v>75.40817899912625</v>
      </c>
      <c r="I367" s="249">
        <f t="shared" si="740"/>
        <v>116.7106594262724</v>
      </c>
      <c r="J367" s="249">
        <f t="shared" si="740"/>
        <v>141.21528936343753</v>
      </c>
      <c r="K367" s="249">
        <f t="shared" si="740"/>
        <v>108.7894425175535</v>
      </c>
      <c r="L367" s="249">
        <f t="shared" si="740"/>
        <v>81.160444487766839</v>
      </c>
      <c r="M367" s="249">
        <f t="shared" si="740"/>
        <v>85.590513280532093</v>
      </c>
      <c r="N367" s="249">
        <f t="shared" si="740"/>
        <v>77.657616198803495</v>
      </c>
      <c r="O367" s="248">
        <f t="shared" si="740"/>
        <v>104.80624135145797</v>
      </c>
      <c r="P367" s="249">
        <f t="shared" si="740"/>
        <v>113.52561094466303</v>
      </c>
      <c r="Q367" s="249">
        <f t="shared" si="740"/>
        <v>67.623604465709718</v>
      </c>
      <c r="R367" s="249">
        <f t="shared" si="740"/>
        <v>97.442781834255584</v>
      </c>
      <c r="S367" s="249">
        <f t="shared" si="740"/>
        <v>117.99777680466198</v>
      </c>
      <c r="T367" s="249">
        <f t="shared" si="740"/>
        <v>83.554938913939964</v>
      </c>
      <c r="U367" s="249">
        <f t="shared" si="740"/>
        <v>110.07957559681697</v>
      </c>
      <c r="V367" s="249">
        <f t="shared" si="740"/>
        <v>145.80912443793258</v>
      </c>
      <c r="W367" s="249">
        <f t="shared" si="740"/>
        <v>95.977787783280803</v>
      </c>
      <c r="X367" s="248">
        <f t="shared" si="740"/>
        <v>110.21380324147299</v>
      </c>
      <c r="Y367" s="249">
        <f t="shared" si="740"/>
        <v>120.00822326155111</v>
      </c>
      <c r="Z367" s="249">
        <f t="shared" si="740"/>
        <v>111.72743911023511</v>
      </c>
      <c r="AA367" s="249">
        <f t="shared" si="740"/>
        <v>116.13409255279055</v>
      </c>
      <c r="AB367" s="249">
        <f t="shared" si="740"/>
        <v>94.144783913373132</v>
      </c>
      <c r="AC367" s="248">
        <f t="shared" si="740"/>
        <v>103.06960113691517</v>
      </c>
      <c r="AD367" s="249">
        <f t="shared" si="740"/>
        <v>110.29123165083601</v>
      </c>
      <c r="AE367" s="249">
        <f t="shared" si="740"/>
        <v>102.10536253776435</v>
      </c>
      <c r="AF367" s="249">
        <f t="shared" si="740"/>
        <v>106.57176598257317</v>
      </c>
      <c r="AG367" s="249">
        <f t="shared" si="740"/>
        <v>97.139478830324251</v>
      </c>
      <c r="AH367" s="249">
        <f t="shared" ref="AH367:BM367" si="741">(AH333/AH113)*1000</f>
        <v>112.81320221325538</v>
      </c>
      <c r="AI367" s="249">
        <f t="shared" si="741"/>
        <v>97.751754346757252</v>
      </c>
      <c r="AJ367" s="248">
        <f t="shared" si="741"/>
        <v>45.966919006146327</v>
      </c>
      <c r="AK367" s="249">
        <f t="shared" si="741"/>
        <v>42.240453169254806</v>
      </c>
      <c r="AL367" s="249">
        <f t="shared" si="741"/>
        <v>49.489866580490279</v>
      </c>
      <c r="AM367" s="248">
        <f t="shared" si="741"/>
        <v>97.304110017481108</v>
      </c>
      <c r="AN367" s="249">
        <f t="shared" si="741"/>
        <v>89.340212178462423</v>
      </c>
      <c r="AO367" s="249">
        <f t="shared" si="741"/>
        <v>109.53878406708594</v>
      </c>
      <c r="AP367" s="249">
        <f t="shared" si="741"/>
        <v>101.74152153987167</v>
      </c>
      <c r="AQ367" s="249">
        <f t="shared" si="741"/>
        <v>102.83101469014495</v>
      </c>
      <c r="AR367" s="249">
        <f t="shared" si="741"/>
        <v>94.972720757090414</v>
      </c>
      <c r="AS367" s="249">
        <f t="shared" si="741"/>
        <v>110.75291181364392</v>
      </c>
      <c r="AT367" s="249">
        <f t="shared" si="741"/>
        <v>87.553256238587949</v>
      </c>
      <c r="AU367" s="249">
        <f t="shared" si="741"/>
        <v>91.245061807060011</v>
      </c>
      <c r="AV367" s="249">
        <f t="shared" si="741"/>
        <v>92.149201671015447</v>
      </c>
      <c r="AW367" s="249">
        <f t="shared" si="741"/>
        <v>129.07286026408283</v>
      </c>
      <c r="AX367" s="248">
        <f t="shared" si="741"/>
        <v>93.946832940038959</v>
      </c>
      <c r="AY367" s="249">
        <f t="shared" si="741"/>
        <v>112.85000098800562</v>
      </c>
      <c r="AZ367" s="249">
        <f t="shared" si="741"/>
        <v>94.531701676623626</v>
      </c>
      <c r="BA367" s="249">
        <f t="shared" si="741"/>
        <v>99.973996971411964</v>
      </c>
      <c r="BB367" s="249">
        <f t="shared" si="741"/>
        <v>82.437021803024223</v>
      </c>
      <c r="BC367" s="249">
        <f t="shared" si="741"/>
        <v>93.737329057466184</v>
      </c>
      <c r="BD367" s="248">
        <f t="shared" si="741"/>
        <v>74.36402759519504</v>
      </c>
      <c r="BE367" s="249">
        <f t="shared" si="741"/>
        <v>40.692259212368306</v>
      </c>
      <c r="BF367" s="249">
        <f t="shared" si="741"/>
        <v>101.72576856192734</v>
      </c>
      <c r="BG367" s="249">
        <f t="shared" si="741"/>
        <v>77.683030011447144</v>
      </c>
      <c r="BH367" s="249">
        <f t="shared" si="741"/>
        <v>89.274065790699836</v>
      </c>
      <c r="BI367" s="249">
        <f t="shared" si="741"/>
        <v>85.645964147444445</v>
      </c>
      <c r="BJ367" s="249">
        <f t="shared" si="741"/>
        <v>69.69269544708304</v>
      </c>
      <c r="BK367" s="249">
        <f t="shared" si="741"/>
        <v>68.505207569312006</v>
      </c>
      <c r="BL367" s="249">
        <f t="shared" si="741"/>
        <v>88.856471560248892</v>
      </c>
      <c r="BM367" s="248">
        <f t="shared" si="741"/>
        <v>98.309279537246212</v>
      </c>
      <c r="BN367" s="249">
        <f t="shared" ref="BN367:CS367" si="742">(BN333/BN113)*1000</f>
        <v>104.490161244389</v>
      </c>
      <c r="BO367" s="249">
        <f t="shared" si="742"/>
        <v>92.062000939408165</v>
      </c>
      <c r="BP367" s="249">
        <f t="shared" si="742"/>
        <v>94.69054853670238</v>
      </c>
      <c r="BQ367" s="249">
        <f t="shared" si="742"/>
        <v>129.8397212543554</v>
      </c>
      <c r="BR367" s="249">
        <f t="shared" si="742"/>
        <v>89.889940712109805</v>
      </c>
      <c r="BS367" s="248">
        <f t="shared" si="742"/>
        <v>98.453117203211704</v>
      </c>
      <c r="BT367" s="249">
        <f t="shared" si="742"/>
        <v>116.51857835218094</v>
      </c>
      <c r="BU367" s="249">
        <f t="shared" si="742"/>
        <v>93.913973098866578</v>
      </c>
      <c r="BV367" s="249">
        <f t="shared" si="742"/>
        <v>108.61074390097345</v>
      </c>
      <c r="BW367" s="249">
        <f t="shared" si="742"/>
        <v>147.52957550452331</v>
      </c>
      <c r="BX367" s="249">
        <f t="shared" si="742"/>
        <v>98.125164171263464</v>
      </c>
      <c r="BY367" s="249">
        <f t="shared" si="742"/>
        <v>87.94309866020177</v>
      </c>
      <c r="BZ367" s="249">
        <f t="shared" si="742"/>
        <v>87.302192564346996</v>
      </c>
      <c r="CA367" s="249">
        <f t="shared" si="742"/>
        <v>92.848349188584208</v>
      </c>
      <c r="CB367" s="249">
        <f t="shared" si="742"/>
        <v>88.159847238678068</v>
      </c>
      <c r="CC367" s="249">
        <f t="shared" si="742"/>
        <v>131.48695885990858</v>
      </c>
      <c r="CD367" s="249">
        <f t="shared" si="742"/>
        <v>116.84426229508196</v>
      </c>
      <c r="CE367" s="249">
        <f t="shared" si="742"/>
        <v>86.457816778422199</v>
      </c>
      <c r="CF367" s="248">
        <f t="shared" si="742"/>
        <v>88.078914229746744</v>
      </c>
      <c r="CG367" s="249">
        <f t="shared" si="742"/>
        <v>103.93985256066006</v>
      </c>
      <c r="CH367" s="249">
        <f t="shared" si="742"/>
        <v>86.261074056804603</v>
      </c>
      <c r="CI367" s="249">
        <f t="shared" si="742"/>
        <v>128.67610157583056</v>
      </c>
      <c r="CJ367" s="249">
        <f t="shared" si="742"/>
        <v>76.865374246935005</v>
      </c>
      <c r="CK367" s="249">
        <f t="shared" si="742"/>
        <v>85.625778645745655</v>
      </c>
      <c r="CL367" s="249">
        <f t="shared" si="742"/>
        <v>102.221100454316</v>
      </c>
      <c r="CM367" s="249">
        <f t="shared" si="742"/>
        <v>76.138759050499488</v>
      </c>
      <c r="CN367" s="249">
        <f t="shared" si="742"/>
        <v>88.804947598414998</v>
      </c>
      <c r="CO367" s="249">
        <f t="shared" si="742"/>
        <v>162.63578602172578</v>
      </c>
      <c r="CP367" s="249">
        <f t="shared" si="742"/>
        <v>92.014219513743413</v>
      </c>
      <c r="CQ367" s="249">
        <f t="shared" si="742"/>
        <v>65.423976608187132</v>
      </c>
      <c r="CR367" s="249">
        <f t="shared" si="742"/>
        <v>105.99814592003787</v>
      </c>
      <c r="CS367" s="249">
        <f t="shared" si="742"/>
        <v>97.52066115702479</v>
      </c>
      <c r="CT367" s="248">
        <f t="shared" ref="CT367:DO367" si="743">(CT333/CT113)*1000</f>
        <v>119.26151880053858</v>
      </c>
      <c r="CU367" s="249">
        <f t="shared" si="743"/>
        <v>118.32930293710234</v>
      </c>
      <c r="CV367" s="249">
        <f t="shared" si="743"/>
        <v>120.46149019972349</v>
      </c>
      <c r="CW367" s="249">
        <f t="shared" si="743"/>
        <v>131.25727590221186</v>
      </c>
      <c r="CX367" s="249">
        <f t="shared" si="743"/>
        <v>107.94398513106454</v>
      </c>
      <c r="CY367" s="249">
        <f t="shared" si="743"/>
        <v>122.96285683584655</v>
      </c>
      <c r="CZ367" s="248">
        <f t="shared" si="743"/>
        <v>75.873141340907637</v>
      </c>
      <c r="DA367" s="249">
        <f t="shared" si="743"/>
        <v>93.168539325842701</v>
      </c>
      <c r="DB367" s="249">
        <f t="shared" si="743"/>
        <v>86.619636868278022</v>
      </c>
      <c r="DC367" s="249">
        <f t="shared" si="743"/>
        <v>82.144177965096404</v>
      </c>
      <c r="DD367" s="249">
        <f t="shared" si="743"/>
        <v>75.612762905637567</v>
      </c>
      <c r="DE367" s="249">
        <f t="shared" si="743"/>
        <v>68.00669571686683</v>
      </c>
      <c r="DF367" s="249">
        <f t="shared" si="743"/>
        <v>72.231827049661362</v>
      </c>
      <c r="DG367" s="248">
        <f t="shared" si="743"/>
        <v>93.450889185248172</v>
      </c>
      <c r="DH367" s="248">
        <f t="shared" si="743"/>
        <v>39.823834583659917</v>
      </c>
      <c r="DI367" s="249">
        <f t="shared" si="743"/>
        <v>36.035786499736865</v>
      </c>
      <c r="DJ367" s="249">
        <f t="shared" si="743"/>
        <v>45.206899301033829</v>
      </c>
      <c r="DK367" s="249">
        <f t="shared" si="743"/>
        <v>29.929312678598286</v>
      </c>
      <c r="DL367" s="248">
        <f t="shared" si="743"/>
        <v>29.903929443263248</v>
      </c>
      <c r="DM367" s="250">
        <f t="shared" si="743"/>
        <v>31.577415599534344</v>
      </c>
      <c r="DN367" s="251">
        <f t="shared" si="743"/>
        <v>0</v>
      </c>
      <c r="DO367" s="248">
        <f t="shared" si="743"/>
        <v>92.317341396742307</v>
      </c>
    </row>
    <row r="368" spans="1:131" s="15" customFormat="1" ht="24" customHeight="1" x14ac:dyDescent="0.15">
      <c r="A368" s="107" t="s">
        <v>355</v>
      </c>
      <c r="B368" s="252">
        <f t="shared" ref="B368:AG368" si="744">((B350+B338+B343)/B113)*1000</f>
        <v>22.56402219460956</v>
      </c>
      <c r="C368" s="253">
        <f t="shared" si="744"/>
        <v>24.286539168168538</v>
      </c>
      <c r="D368" s="253">
        <f t="shared" si="744"/>
        <v>16.233698049016109</v>
      </c>
      <c r="E368" s="253">
        <f t="shared" si="744"/>
        <v>15.0012156576708</v>
      </c>
      <c r="F368" s="253">
        <f t="shared" si="744"/>
        <v>13.922813873961895</v>
      </c>
      <c r="G368" s="253">
        <f t="shared" si="744"/>
        <v>15.714806647102744</v>
      </c>
      <c r="H368" s="253">
        <f t="shared" si="744"/>
        <v>24.13952611831623</v>
      </c>
      <c r="I368" s="253">
        <f t="shared" si="744"/>
        <v>26.407283805625646</v>
      </c>
      <c r="J368" s="253">
        <f t="shared" si="744"/>
        <v>10.15830645460275</v>
      </c>
      <c r="K368" s="253">
        <f t="shared" si="744"/>
        <v>16.53836392860164</v>
      </c>
      <c r="L368" s="253">
        <f t="shared" si="744"/>
        <v>33.830051661955359</v>
      </c>
      <c r="M368" s="253">
        <f t="shared" si="744"/>
        <v>23.607403841946351</v>
      </c>
      <c r="N368" s="253">
        <f t="shared" si="744"/>
        <v>14.45294523699954</v>
      </c>
      <c r="O368" s="252">
        <f t="shared" si="744"/>
        <v>20.371425530183021</v>
      </c>
      <c r="P368" s="253">
        <f t="shared" si="744"/>
        <v>10.630617622640148</v>
      </c>
      <c r="Q368" s="253">
        <f t="shared" si="744"/>
        <v>21.484191762829536</v>
      </c>
      <c r="R368" s="253">
        <f t="shared" si="744"/>
        <v>27.012867948004324</v>
      </c>
      <c r="S368" s="253">
        <f t="shared" si="744"/>
        <v>17.617138814969515</v>
      </c>
      <c r="T368" s="253">
        <f t="shared" si="744"/>
        <v>18.884649477781629</v>
      </c>
      <c r="U368" s="253">
        <f t="shared" si="744"/>
        <v>35.836939829680304</v>
      </c>
      <c r="V368" s="253">
        <f t="shared" si="744"/>
        <v>3.1576820087909869</v>
      </c>
      <c r="W368" s="253">
        <f t="shared" si="744"/>
        <v>18.235029266096355</v>
      </c>
      <c r="X368" s="252">
        <f t="shared" si="744"/>
        <v>14.968619330279887</v>
      </c>
      <c r="Y368" s="253">
        <f t="shared" si="744"/>
        <v>14.493498483836152</v>
      </c>
      <c r="Z368" s="253">
        <f t="shared" si="744"/>
        <v>9.0384344643108552</v>
      </c>
      <c r="AA368" s="253">
        <f t="shared" si="744"/>
        <v>16.410141487812083</v>
      </c>
      <c r="AB368" s="253">
        <f t="shared" si="744"/>
        <v>20.599510908450178</v>
      </c>
      <c r="AC368" s="252">
        <f t="shared" si="744"/>
        <v>19.40367821389788</v>
      </c>
      <c r="AD368" s="253">
        <f t="shared" si="744"/>
        <v>25.433707512363608</v>
      </c>
      <c r="AE368" s="253">
        <f t="shared" si="744"/>
        <v>14.02001510574018</v>
      </c>
      <c r="AF368" s="253">
        <f t="shared" si="744"/>
        <v>14.618109859244838</v>
      </c>
      <c r="AG368" s="253">
        <f t="shared" si="744"/>
        <v>26.164597450240269</v>
      </c>
      <c r="AH368" s="253">
        <f t="shared" ref="AH368:BM368" si="745">((AH350+AH338+AH343)/AH113)*1000</f>
        <v>14.811414212192235</v>
      </c>
      <c r="AI368" s="253">
        <f t="shared" si="745"/>
        <v>17.78929960219908</v>
      </c>
      <c r="AJ368" s="252">
        <f t="shared" si="745"/>
        <v>5.1258928783312365</v>
      </c>
      <c r="AK368" s="253">
        <f t="shared" si="745"/>
        <v>7.5202656509424752</v>
      </c>
      <c r="AL368" s="253">
        <f t="shared" si="745"/>
        <v>2.8622870596925352</v>
      </c>
      <c r="AM368" s="252">
        <f t="shared" si="745"/>
        <v>27.143205541830881</v>
      </c>
      <c r="AN368" s="253">
        <f t="shared" si="745"/>
        <v>18.165964249382359</v>
      </c>
      <c r="AO368" s="253">
        <f t="shared" si="745"/>
        <v>17.819706498951781</v>
      </c>
      <c r="AP368" s="253">
        <f t="shared" si="745"/>
        <v>47.185304002444241</v>
      </c>
      <c r="AQ368" s="253">
        <f t="shared" si="745"/>
        <v>15.711645101663587</v>
      </c>
      <c r="AR368" s="253">
        <f t="shared" si="745"/>
        <v>41.364986031272402</v>
      </c>
      <c r="AS368" s="253">
        <f t="shared" si="745"/>
        <v>28.494176372712147</v>
      </c>
      <c r="AT368" s="253">
        <f t="shared" si="745"/>
        <v>28.241022519780891</v>
      </c>
      <c r="AU368" s="253">
        <f t="shared" si="745"/>
        <v>15.557145798002177</v>
      </c>
      <c r="AV368" s="253">
        <f t="shared" si="745"/>
        <v>29.310368137142238</v>
      </c>
      <c r="AW368" s="253">
        <f t="shared" si="745"/>
        <v>18.832525885817422</v>
      </c>
      <c r="AX368" s="252">
        <f t="shared" si="745"/>
        <v>29.274178688397917</v>
      </c>
      <c r="AY368" s="253">
        <f t="shared" si="745"/>
        <v>15.076965637164818</v>
      </c>
      <c r="AZ368" s="253">
        <f t="shared" si="745"/>
        <v>29.080747735594528</v>
      </c>
      <c r="BA368" s="253">
        <f t="shared" si="745"/>
        <v>51.654251495174144</v>
      </c>
      <c r="BB368" s="253">
        <f t="shared" si="745"/>
        <v>29.91907587326352</v>
      </c>
      <c r="BC368" s="253">
        <f t="shared" si="745"/>
        <v>14.781230417634266</v>
      </c>
      <c r="BD368" s="252">
        <f t="shared" si="745"/>
        <v>34.570923678786137</v>
      </c>
      <c r="BE368" s="253">
        <f t="shared" si="745"/>
        <v>43.759795200142783</v>
      </c>
      <c r="BF368" s="253">
        <f t="shared" si="745"/>
        <v>24.000081356207986</v>
      </c>
      <c r="BG368" s="253">
        <f t="shared" si="745"/>
        <v>25.780977819068632</v>
      </c>
      <c r="BH368" s="253">
        <f t="shared" si="745"/>
        <v>35.245757359260296</v>
      </c>
      <c r="BI368" s="253">
        <f t="shared" si="745"/>
        <v>28.84959495071087</v>
      </c>
      <c r="BJ368" s="253">
        <f t="shared" si="745"/>
        <v>35.967812796263331</v>
      </c>
      <c r="BK368" s="253">
        <f t="shared" si="745"/>
        <v>40.858637719426923</v>
      </c>
      <c r="BL368" s="253">
        <f t="shared" si="745"/>
        <v>38.780305181895642</v>
      </c>
      <c r="BM368" s="252">
        <f t="shared" si="745"/>
        <v>41.000330949537386</v>
      </c>
      <c r="BN368" s="253">
        <f t="shared" ref="BN368:CS368" si="746">((BN350+BN338+BN343)/BN113)*1000</f>
        <v>35.042514815769131</v>
      </c>
      <c r="BO368" s="253">
        <f t="shared" si="746"/>
        <v>42.79943635509629</v>
      </c>
      <c r="BP368" s="253">
        <f t="shared" si="746"/>
        <v>30.705261474492247</v>
      </c>
      <c r="BQ368" s="253">
        <f t="shared" si="746"/>
        <v>32.585365853658537</v>
      </c>
      <c r="BR368" s="253">
        <f t="shared" si="746"/>
        <v>51.557535458089035</v>
      </c>
      <c r="BS368" s="252">
        <f t="shared" si="746"/>
        <v>21.444389611567875</v>
      </c>
      <c r="BT368" s="254">
        <f t="shared" si="746"/>
        <v>22.123496679231735</v>
      </c>
      <c r="BU368" s="253">
        <f t="shared" si="746"/>
        <v>13.76692229652336</v>
      </c>
      <c r="BV368" s="253">
        <f t="shared" si="746"/>
        <v>22.713616151904816</v>
      </c>
      <c r="BW368" s="253">
        <f t="shared" si="746"/>
        <v>14.091858037578287</v>
      </c>
      <c r="BX368" s="253">
        <f t="shared" si="746"/>
        <v>23.263068032571578</v>
      </c>
      <c r="BY368" s="253">
        <f t="shared" si="746"/>
        <v>31.336783842892782</v>
      </c>
      <c r="BZ368" s="253">
        <f t="shared" si="746"/>
        <v>11.24880838894185</v>
      </c>
      <c r="CA368" s="253">
        <f t="shared" si="746"/>
        <v>20.235030777839956</v>
      </c>
      <c r="CB368" s="253">
        <f t="shared" si="746"/>
        <v>11.146515132343298</v>
      </c>
      <c r="CC368" s="253">
        <f t="shared" si="746"/>
        <v>19.830599623554718</v>
      </c>
      <c r="CD368" s="253">
        <f t="shared" si="746"/>
        <v>34.467213114754095</v>
      </c>
      <c r="CE368" s="253">
        <f t="shared" si="746"/>
        <v>21.991763868825597</v>
      </c>
      <c r="CF368" s="252">
        <f t="shared" si="746"/>
        <v>13.407432022760133</v>
      </c>
      <c r="CG368" s="253">
        <f t="shared" si="746"/>
        <v>6.6396523946687491</v>
      </c>
      <c r="CH368" s="253">
        <f t="shared" si="746"/>
        <v>10.66353112899629</v>
      </c>
      <c r="CI368" s="253">
        <f t="shared" si="746"/>
        <v>18.694168423165713</v>
      </c>
      <c r="CJ368" s="253">
        <f t="shared" si="746"/>
        <v>15.237112918727584</v>
      </c>
      <c r="CK368" s="253">
        <f t="shared" si="746"/>
        <v>14.150308091181522</v>
      </c>
      <c r="CL368" s="253">
        <f t="shared" si="746"/>
        <v>11.177615922694166</v>
      </c>
      <c r="CM368" s="253">
        <f t="shared" si="746"/>
        <v>9.0275868389698477</v>
      </c>
      <c r="CN368" s="253">
        <f t="shared" si="746"/>
        <v>28.700514757619523</v>
      </c>
      <c r="CO368" s="253">
        <f t="shared" si="746"/>
        <v>23.672883787661409</v>
      </c>
      <c r="CP368" s="253">
        <f t="shared" si="746"/>
        <v>14.759093505998857</v>
      </c>
      <c r="CQ368" s="253">
        <f t="shared" si="746"/>
        <v>14.696028265107213</v>
      </c>
      <c r="CR368" s="253">
        <f t="shared" si="746"/>
        <v>12.012071244008757</v>
      </c>
      <c r="CS368" s="253">
        <f t="shared" si="746"/>
        <v>9.43526170798898</v>
      </c>
      <c r="CT368" s="252">
        <f t="shared" ref="CT368:DO368" si="747">((CT350+CT338+CT343)/CT113)*1000</f>
        <v>26.680054871354059</v>
      </c>
      <c r="CU368" s="253">
        <f t="shared" si="747"/>
        <v>16.919838158069794</v>
      </c>
      <c r="CV368" s="253">
        <f t="shared" si="747"/>
        <v>42.349742648340289</v>
      </c>
      <c r="CW368" s="253">
        <f t="shared" si="747"/>
        <v>18.888242142025611</v>
      </c>
      <c r="CX368" s="253">
        <f t="shared" si="747"/>
        <v>37.877331282445688</v>
      </c>
      <c r="CY368" s="253">
        <f t="shared" si="747"/>
        <v>20.320689614002411</v>
      </c>
      <c r="CZ368" s="252">
        <f t="shared" si="747"/>
        <v>16.673199066550122</v>
      </c>
      <c r="DA368" s="253">
        <f t="shared" si="747"/>
        <v>16.943820224719104</v>
      </c>
      <c r="DB368" s="253">
        <f t="shared" si="747"/>
        <v>11.102116340927489</v>
      </c>
      <c r="DC368" s="253">
        <f t="shared" si="747"/>
        <v>13.104550307377764</v>
      </c>
      <c r="DD368" s="253">
        <f t="shared" si="747"/>
        <v>19.424666138550744</v>
      </c>
      <c r="DE368" s="253">
        <f t="shared" si="747"/>
        <v>14.766447018811775</v>
      </c>
      <c r="DF368" s="253">
        <f t="shared" si="747"/>
        <v>21.460180500261711</v>
      </c>
      <c r="DG368" s="252">
        <f t="shared" si="747"/>
        <v>23.883613632159214</v>
      </c>
      <c r="DH368" s="252">
        <f t="shared" si="747"/>
        <v>8.9824456636683703</v>
      </c>
      <c r="DI368" s="254">
        <f t="shared" si="747"/>
        <v>8.9189264050078947</v>
      </c>
      <c r="DJ368" s="253">
        <f t="shared" si="747"/>
        <v>7.5477715470274012</v>
      </c>
      <c r="DK368" s="253">
        <f t="shared" si="747"/>
        <v>17.446232516167843</v>
      </c>
      <c r="DL368" s="252">
        <f t="shared" si="747"/>
        <v>4.4885424049137725</v>
      </c>
      <c r="DM368" s="253">
        <f t="shared" si="747"/>
        <v>4.7397305837352404</v>
      </c>
      <c r="DN368" s="255">
        <f t="shared" si="747"/>
        <v>0</v>
      </c>
      <c r="DO368" s="252">
        <f t="shared" si="747"/>
        <v>23.555367293060495</v>
      </c>
    </row>
    <row r="369" spans="1:119" s="15" customFormat="1" ht="26.1" customHeight="1" x14ac:dyDescent="0.15">
      <c r="A369" s="107" t="s">
        <v>356</v>
      </c>
      <c r="B369" s="252">
        <f t="shared" ref="B369:AG369" si="748">B346/B113*1000</f>
        <v>0.61817535035119076</v>
      </c>
      <c r="C369" s="253">
        <f t="shared" si="748"/>
        <v>1.2948154887928471</v>
      </c>
      <c r="D369" s="253">
        <f t="shared" si="748"/>
        <v>0</v>
      </c>
      <c r="E369" s="253">
        <f t="shared" si="748"/>
        <v>0</v>
      </c>
      <c r="F369" s="253">
        <f t="shared" si="748"/>
        <v>0.73277967757694185</v>
      </c>
      <c r="G369" s="253">
        <f t="shared" si="748"/>
        <v>0.29519526298425047</v>
      </c>
      <c r="H369" s="253">
        <f t="shared" si="748"/>
        <v>0.37691240213126831</v>
      </c>
      <c r="I369" s="253">
        <f t="shared" si="748"/>
        <v>0.94187141710950129</v>
      </c>
      <c r="J369" s="253">
        <f t="shared" si="748"/>
        <v>0</v>
      </c>
      <c r="K369" s="253">
        <f t="shared" si="748"/>
        <v>0.2114880297775146</v>
      </c>
      <c r="L369" s="253">
        <f t="shared" si="748"/>
        <v>1.1087825324105665</v>
      </c>
      <c r="M369" s="253">
        <f t="shared" si="748"/>
        <v>0.98455345031286923</v>
      </c>
      <c r="N369" s="253">
        <f t="shared" si="748"/>
        <v>0.34514496088357111</v>
      </c>
      <c r="O369" s="252">
        <f t="shared" si="748"/>
        <v>0.50091103193933972</v>
      </c>
      <c r="P369" s="253">
        <f t="shared" si="748"/>
        <v>1.3536440096740425</v>
      </c>
      <c r="Q369" s="253">
        <f t="shared" si="748"/>
        <v>0.84435688150858434</v>
      </c>
      <c r="R369" s="253">
        <f t="shared" si="748"/>
        <v>0</v>
      </c>
      <c r="S369" s="253">
        <f t="shared" si="748"/>
        <v>0.33684777848890085</v>
      </c>
      <c r="T369" s="253">
        <f t="shared" si="748"/>
        <v>0.77080201950129112</v>
      </c>
      <c r="U369" s="253">
        <f t="shared" si="748"/>
        <v>0</v>
      </c>
      <c r="V369" s="253">
        <f t="shared" si="748"/>
        <v>0.25261456070327898</v>
      </c>
      <c r="W369" s="253">
        <f t="shared" si="748"/>
        <v>0</v>
      </c>
      <c r="X369" s="252">
        <f t="shared" si="748"/>
        <v>0.42266213346022058</v>
      </c>
      <c r="Y369" s="253">
        <f t="shared" si="748"/>
        <v>0.51395384694454438</v>
      </c>
      <c r="Z369" s="253">
        <f t="shared" si="748"/>
        <v>0.5537566286545591</v>
      </c>
      <c r="AA369" s="253">
        <f t="shared" si="748"/>
        <v>0.6111784539222378</v>
      </c>
      <c r="AB369" s="253">
        <f t="shared" si="748"/>
        <v>0</v>
      </c>
      <c r="AC369" s="252">
        <f t="shared" si="748"/>
        <v>0.70184259870316246</v>
      </c>
      <c r="AD369" s="253">
        <f t="shared" si="748"/>
        <v>0.26166365753460502</v>
      </c>
      <c r="AE369" s="253">
        <f t="shared" si="748"/>
        <v>0</v>
      </c>
      <c r="AF369" s="253">
        <f t="shared" si="748"/>
        <v>0</v>
      </c>
      <c r="AG369" s="253">
        <f t="shared" si="748"/>
        <v>1.7736140797671565</v>
      </c>
      <c r="AH369" s="253">
        <f t="shared" ref="AH369:BM369" si="749">AH346/AH113*1000</f>
        <v>0.33827047140406408</v>
      </c>
      <c r="AI369" s="253">
        <f t="shared" si="749"/>
        <v>0.8939346533768382</v>
      </c>
      <c r="AJ369" s="252">
        <f t="shared" si="749"/>
        <v>0.64073660979140457</v>
      </c>
      <c r="AK369" s="253">
        <f t="shared" si="749"/>
        <v>1.3184881336067975</v>
      </c>
      <c r="AL369" s="253">
        <f t="shared" si="749"/>
        <v>0</v>
      </c>
      <c r="AM369" s="252">
        <f t="shared" si="749"/>
        <v>0.59759732365759355</v>
      </c>
      <c r="AN369" s="253">
        <f t="shared" si="749"/>
        <v>0.36331928498764715</v>
      </c>
      <c r="AO369" s="253">
        <f t="shared" si="749"/>
        <v>0.30829942039708963</v>
      </c>
      <c r="AP369" s="253">
        <f t="shared" si="749"/>
        <v>0</v>
      </c>
      <c r="AQ369" s="253">
        <f t="shared" si="749"/>
        <v>0</v>
      </c>
      <c r="AR369" s="253">
        <f t="shared" si="749"/>
        <v>0.54119677622244655</v>
      </c>
      <c r="AS369" s="253">
        <f t="shared" si="749"/>
        <v>0.62396006655574043</v>
      </c>
      <c r="AT369" s="253">
        <f t="shared" si="749"/>
        <v>0</v>
      </c>
      <c r="AU369" s="253">
        <f t="shared" si="749"/>
        <v>0.71560910097930619</v>
      </c>
      <c r="AV369" s="253">
        <f t="shared" si="749"/>
        <v>2.4199981072640502</v>
      </c>
      <c r="AW369" s="253">
        <f t="shared" si="749"/>
        <v>0</v>
      </c>
      <c r="AX369" s="252">
        <f t="shared" si="749"/>
        <v>0.47551965382169203</v>
      </c>
      <c r="AY369" s="253">
        <f t="shared" si="749"/>
        <v>0.27664157132412509</v>
      </c>
      <c r="AZ369" s="253">
        <f t="shared" si="749"/>
        <v>0.92985160917325116</v>
      </c>
      <c r="BA369" s="253">
        <f t="shared" si="749"/>
        <v>0</v>
      </c>
      <c r="BB369" s="253">
        <f t="shared" si="749"/>
        <v>0</v>
      </c>
      <c r="BC369" s="253">
        <f t="shared" si="749"/>
        <v>0.6082052416233551</v>
      </c>
      <c r="BD369" s="252">
        <f t="shared" si="749"/>
        <v>0.79871300861388228</v>
      </c>
      <c r="BE369" s="253">
        <f t="shared" si="749"/>
        <v>2.1416978532825426</v>
      </c>
      <c r="BF369" s="253">
        <f t="shared" si="749"/>
        <v>0.18305146797107788</v>
      </c>
      <c r="BG369" s="253">
        <f t="shared" si="749"/>
        <v>0.48111219868274802</v>
      </c>
      <c r="BH369" s="253">
        <f t="shared" si="749"/>
        <v>0.40381449383406331</v>
      </c>
      <c r="BI369" s="253">
        <f t="shared" si="749"/>
        <v>0.6913491882747177</v>
      </c>
      <c r="BJ369" s="253">
        <f t="shared" si="749"/>
        <v>0.67056674451407039</v>
      </c>
      <c r="BK369" s="253">
        <f t="shared" si="749"/>
        <v>0.440076279888514</v>
      </c>
      <c r="BL369" s="253">
        <f t="shared" si="749"/>
        <v>0.24528155740879401</v>
      </c>
      <c r="BM369" s="252">
        <f t="shared" si="749"/>
        <v>8.6334661927852996E-2</v>
      </c>
      <c r="BN369" s="253">
        <f t="shared" ref="BN369:CS369" si="750">BN346/BN113*1000</f>
        <v>0</v>
      </c>
      <c r="BO369" s="253">
        <f t="shared" si="750"/>
        <v>0</v>
      </c>
      <c r="BP369" s="253">
        <f t="shared" si="750"/>
        <v>0.19190788421557653</v>
      </c>
      <c r="BQ369" s="253">
        <f t="shared" si="750"/>
        <v>0.50174216027874574</v>
      </c>
      <c r="BR369" s="253">
        <f t="shared" si="750"/>
        <v>0</v>
      </c>
      <c r="BS369" s="252">
        <f t="shared" si="750"/>
        <v>0.45775523978539118</v>
      </c>
      <c r="BT369" s="254">
        <f t="shared" si="750"/>
        <v>0</v>
      </c>
      <c r="BU369" s="253">
        <f t="shared" si="750"/>
        <v>0.43635252920834744</v>
      </c>
      <c r="BV369" s="253">
        <f t="shared" si="750"/>
        <v>0.30044465809397908</v>
      </c>
      <c r="BW369" s="253">
        <f t="shared" si="750"/>
        <v>0</v>
      </c>
      <c r="BX369" s="253">
        <f t="shared" si="750"/>
        <v>0.55818229577094824</v>
      </c>
      <c r="BY369" s="253">
        <f t="shared" si="750"/>
        <v>0.16675325008498001</v>
      </c>
      <c r="BZ369" s="253">
        <f t="shared" si="750"/>
        <v>0</v>
      </c>
      <c r="CA369" s="253">
        <f t="shared" si="750"/>
        <v>1.1863458310016788</v>
      </c>
      <c r="CB369" s="253">
        <f t="shared" si="750"/>
        <v>0.73619914186787527</v>
      </c>
      <c r="CC369" s="253">
        <f t="shared" si="750"/>
        <v>0</v>
      </c>
      <c r="CD369" s="253">
        <f t="shared" si="750"/>
        <v>0.98360655737704916</v>
      </c>
      <c r="CE369" s="253">
        <f t="shared" si="750"/>
        <v>1.2505120631292987</v>
      </c>
      <c r="CF369" s="252">
        <f t="shared" si="750"/>
        <v>0.73165897113007783</v>
      </c>
      <c r="CG369" s="253">
        <f t="shared" si="750"/>
        <v>1.2205243372552848</v>
      </c>
      <c r="CH369" s="253">
        <f t="shared" si="750"/>
        <v>0.24327447442577088</v>
      </c>
      <c r="CI369" s="253">
        <f t="shared" si="750"/>
        <v>0.30111412225233364</v>
      </c>
      <c r="CJ369" s="253">
        <f t="shared" si="750"/>
        <v>0.4688342436531564</v>
      </c>
      <c r="CK369" s="253">
        <f t="shared" si="750"/>
        <v>0.614498804673558</v>
      </c>
      <c r="CL369" s="253">
        <f t="shared" si="750"/>
        <v>0.36056825557077959</v>
      </c>
      <c r="CM369" s="253">
        <f t="shared" si="750"/>
        <v>0.42006537744783551</v>
      </c>
      <c r="CN369" s="253">
        <f t="shared" si="750"/>
        <v>1.7035144243232234</v>
      </c>
      <c r="CO369" s="253">
        <f t="shared" si="750"/>
        <v>0</v>
      </c>
      <c r="CP369" s="253">
        <f t="shared" si="750"/>
        <v>0</v>
      </c>
      <c r="CQ369" s="253">
        <f t="shared" si="750"/>
        <v>1.4163011695906431</v>
      </c>
      <c r="CR369" s="253">
        <f t="shared" si="750"/>
        <v>1.6173889031341842</v>
      </c>
      <c r="CS369" s="253">
        <f t="shared" si="750"/>
        <v>1.859504132231405</v>
      </c>
      <c r="CT369" s="252">
        <f t="shared" ref="CT369:DO369" si="751">CT346/CT113*1000</f>
        <v>0.55784186197470953</v>
      </c>
      <c r="CU369" s="253">
        <f t="shared" si="751"/>
        <v>0.76694918570344106</v>
      </c>
      <c r="CV369" s="253">
        <f t="shared" si="751"/>
        <v>0.48798057372573167</v>
      </c>
      <c r="CW369" s="253">
        <f t="shared" si="751"/>
        <v>0.29103608847497087</v>
      </c>
      <c r="CX369" s="253">
        <f t="shared" si="751"/>
        <v>0.51272191245273346</v>
      </c>
      <c r="CY369" s="253">
        <f t="shared" si="751"/>
        <v>0.45369342263930179</v>
      </c>
      <c r="CZ369" s="252">
        <f t="shared" si="751"/>
        <v>0.53133830014382211</v>
      </c>
      <c r="DA369" s="253">
        <f t="shared" si="751"/>
        <v>1.1235955056179776</v>
      </c>
      <c r="DB369" s="253">
        <f t="shared" si="751"/>
        <v>0.92517636174395745</v>
      </c>
      <c r="DC369" s="253">
        <f t="shared" si="751"/>
        <v>0.81641767090692141</v>
      </c>
      <c r="DD369" s="253">
        <f t="shared" si="751"/>
        <v>0.2671829077937723</v>
      </c>
      <c r="DE369" s="253">
        <f t="shared" si="751"/>
        <v>0.61111701562333931</v>
      </c>
      <c r="DF369" s="253">
        <f t="shared" si="751"/>
        <v>0.26964010975938585</v>
      </c>
      <c r="DG369" s="252">
        <f t="shared" si="751"/>
        <v>0.57062968986276363</v>
      </c>
      <c r="DH369" s="252">
        <f t="shared" si="751"/>
        <v>1.1694596847435277</v>
      </c>
      <c r="DI369" s="254">
        <f t="shared" si="751"/>
        <v>0.6093676425781791</v>
      </c>
      <c r="DJ369" s="253">
        <f t="shared" si="751"/>
        <v>1.913519547133707</v>
      </c>
      <c r="DK369" s="253">
        <f t="shared" si="751"/>
        <v>0</v>
      </c>
      <c r="DL369" s="252">
        <f t="shared" si="751"/>
        <v>0.49216473738089617</v>
      </c>
      <c r="DM369" s="253">
        <f t="shared" si="751"/>
        <v>0</v>
      </c>
      <c r="DN369" s="255">
        <f t="shared" si="751"/>
        <v>9.2867756315007437</v>
      </c>
      <c r="DO369" s="252">
        <f t="shared" si="751"/>
        <v>0.57726814579035579</v>
      </c>
    </row>
    <row r="370" spans="1:119" ht="22.5" customHeight="1" x14ac:dyDescent="0.2">
      <c r="A370" s="96" t="s">
        <v>357</v>
      </c>
      <c r="B370" s="256">
        <f t="shared" ref="B370:AG370" si="752">(B355/B113)*1000</f>
        <v>16.420826912145717</v>
      </c>
      <c r="C370" s="257">
        <f t="shared" si="752"/>
        <v>15.642770905146017</v>
      </c>
      <c r="D370" s="258">
        <f t="shared" si="752"/>
        <v>17.976773001239053</v>
      </c>
      <c r="E370" s="258">
        <f t="shared" si="752"/>
        <v>15.584731339654754</v>
      </c>
      <c r="F370" s="258">
        <f t="shared" si="752"/>
        <v>24.084025403028825</v>
      </c>
      <c r="G370" s="258">
        <f t="shared" si="752"/>
        <v>15.61062008369654</v>
      </c>
      <c r="H370" s="258">
        <f t="shared" si="752"/>
        <v>15.616166115575048</v>
      </c>
      <c r="I370" s="258">
        <f t="shared" si="752"/>
        <v>17.221130478261376</v>
      </c>
      <c r="J370" s="258">
        <f t="shared" si="752"/>
        <v>19.315611908204502</v>
      </c>
      <c r="K370" s="258">
        <f t="shared" si="752"/>
        <v>16.101288667061443</v>
      </c>
      <c r="L370" s="258">
        <f t="shared" si="752"/>
        <v>15.778828345842676</v>
      </c>
      <c r="M370" s="258">
        <f t="shared" si="752"/>
        <v>17.984509692381746</v>
      </c>
      <c r="N370" s="259">
        <f t="shared" si="752"/>
        <v>14.956281638288081</v>
      </c>
      <c r="O370" s="256">
        <f t="shared" si="752"/>
        <v>21.0132177898553</v>
      </c>
      <c r="P370" s="257">
        <f t="shared" si="752"/>
        <v>19.781251128036676</v>
      </c>
      <c r="Q370" s="258">
        <f t="shared" si="752"/>
        <v>21.259029927760579</v>
      </c>
      <c r="R370" s="258">
        <f t="shared" si="752"/>
        <v>22.887266297763659</v>
      </c>
      <c r="S370" s="258">
        <f t="shared" si="752"/>
        <v>23.94987705056085</v>
      </c>
      <c r="T370" s="258">
        <f t="shared" si="752"/>
        <v>23.355301190889119</v>
      </c>
      <c r="U370" s="258">
        <f t="shared" si="752"/>
        <v>18.874773139745916</v>
      </c>
      <c r="V370" s="258">
        <f t="shared" si="752"/>
        <v>21.219623099075431</v>
      </c>
      <c r="W370" s="259">
        <f t="shared" si="752"/>
        <v>20.636349992495873</v>
      </c>
      <c r="X370" s="256">
        <f t="shared" si="752"/>
        <v>17.847506692150446</v>
      </c>
      <c r="Y370" s="257">
        <f t="shared" si="752"/>
        <v>23.102225420157271</v>
      </c>
      <c r="Z370" s="258">
        <f t="shared" si="752"/>
        <v>17.372941010840492</v>
      </c>
      <c r="AA370" s="258">
        <f t="shared" si="752"/>
        <v>17.551007935133594</v>
      </c>
      <c r="AB370" s="259">
        <f t="shared" si="752"/>
        <v>14.331023141078351</v>
      </c>
      <c r="AC370" s="256">
        <f t="shared" si="752"/>
        <v>19.850622754365563</v>
      </c>
      <c r="AD370" s="257">
        <f t="shared" si="752"/>
        <v>20.278933458931888</v>
      </c>
      <c r="AE370" s="258">
        <f t="shared" si="752"/>
        <v>16.403889728096679</v>
      </c>
      <c r="AF370" s="258">
        <f t="shared" si="752"/>
        <v>22.693179279308033</v>
      </c>
      <c r="AG370" s="258">
        <f t="shared" si="752"/>
        <v>21.283368957205873</v>
      </c>
      <c r="AH370" s="258">
        <f t="shared" ref="AH370:BM370" si="753">(AH355/AH113)*1000</f>
        <v>19.595525164906853</v>
      </c>
      <c r="AI370" s="259">
        <f t="shared" si="753"/>
        <v>19.204696136712407</v>
      </c>
      <c r="AJ370" s="256">
        <f t="shared" si="753"/>
        <v>13.669047675549965</v>
      </c>
      <c r="AK370" s="257">
        <f t="shared" si="753"/>
        <v>15.968356284793439</v>
      </c>
      <c r="AL370" s="259">
        <f t="shared" si="753"/>
        <v>11.495314159087762</v>
      </c>
      <c r="AM370" s="256">
        <f t="shared" si="753"/>
        <v>18.581367250549658</v>
      </c>
      <c r="AN370" s="257">
        <f t="shared" si="753"/>
        <v>22.307804098241533</v>
      </c>
      <c r="AO370" s="258">
        <f t="shared" si="753"/>
        <v>20.440251572327043</v>
      </c>
      <c r="AP370" s="258">
        <f t="shared" si="753"/>
        <v>19.038344026886648</v>
      </c>
      <c r="AQ370" s="258">
        <f t="shared" si="753"/>
        <v>22.570288938612705</v>
      </c>
      <c r="AR370" s="258">
        <f t="shared" si="753"/>
        <v>20.302192578290697</v>
      </c>
      <c r="AS370" s="258">
        <f t="shared" si="753"/>
        <v>28.962146422628951</v>
      </c>
      <c r="AT370" s="258">
        <f t="shared" si="753"/>
        <v>17.94481639277744</v>
      </c>
      <c r="AU370" s="258">
        <f t="shared" si="753"/>
        <v>13.28288125790356</v>
      </c>
      <c r="AV370" s="258">
        <f t="shared" si="753"/>
        <v>18.075628320737628</v>
      </c>
      <c r="AW370" s="259">
        <f t="shared" si="753"/>
        <v>19.87745796523226</v>
      </c>
      <c r="AX370" s="256">
        <f t="shared" si="753"/>
        <v>26.831196466888972</v>
      </c>
      <c r="AY370" s="257">
        <f t="shared" si="753"/>
        <v>29.185685774695198</v>
      </c>
      <c r="AZ370" s="258">
        <f t="shared" si="753"/>
        <v>26.864521102331857</v>
      </c>
      <c r="BA370" s="258">
        <f t="shared" si="753"/>
        <v>21.7201768205944</v>
      </c>
      <c r="BB370" s="258">
        <f t="shared" si="753"/>
        <v>28.437699453939437</v>
      </c>
      <c r="BC370" s="259">
        <f t="shared" si="753"/>
        <v>26.908474326366619</v>
      </c>
      <c r="BD370" s="256">
        <f t="shared" si="753"/>
        <v>20.739386506954233</v>
      </c>
      <c r="BE370" s="257">
        <f t="shared" si="753"/>
        <v>29.710480376135685</v>
      </c>
      <c r="BF370" s="258">
        <f t="shared" si="753"/>
        <v>18.213621063122247</v>
      </c>
      <c r="BG370" s="258">
        <f t="shared" si="753"/>
        <v>15.163329296414885</v>
      </c>
      <c r="BH370" s="258">
        <f t="shared" si="753"/>
        <v>16.587456900568448</v>
      </c>
      <c r="BI370" s="258">
        <f t="shared" si="753"/>
        <v>19.699385105898429</v>
      </c>
      <c r="BJ370" s="258">
        <f t="shared" si="753"/>
        <v>23.1461141813305</v>
      </c>
      <c r="BK370" s="258">
        <f t="shared" si="753"/>
        <v>18.815705833455578</v>
      </c>
      <c r="BL370" s="259">
        <f t="shared" si="753"/>
        <v>18.538121917843586</v>
      </c>
      <c r="BM370" s="256">
        <f t="shared" si="753"/>
        <v>18.803689367886381</v>
      </c>
      <c r="BN370" s="257">
        <f t="shared" ref="BN370:CS370" si="754">(BN355/BN113)*1000</f>
        <v>16.666892689079049</v>
      </c>
      <c r="BO370" s="258">
        <f t="shared" si="754"/>
        <v>19.06998590887741</v>
      </c>
      <c r="BP370" s="258">
        <f t="shared" si="754"/>
        <v>20.853990084759317</v>
      </c>
      <c r="BQ370" s="258">
        <f t="shared" si="754"/>
        <v>20.794425087108014</v>
      </c>
      <c r="BR370" s="259">
        <f t="shared" si="754"/>
        <v>18.343214648367127</v>
      </c>
      <c r="BS370" s="256">
        <f t="shared" si="754"/>
        <v>19.771452293793637</v>
      </c>
      <c r="BT370" s="257">
        <f t="shared" si="754"/>
        <v>19.969484832166579</v>
      </c>
      <c r="BU370" s="258">
        <f t="shared" si="754"/>
        <v>17.388648288952645</v>
      </c>
      <c r="BV370" s="258">
        <f t="shared" si="754"/>
        <v>25.928373993510398</v>
      </c>
      <c r="BW370" s="258">
        <f t="shared" si="754"/>
        <v>34.388772906518213</v>
      </c>
      <c r="BX370" s="258">
        <f t="shared" si="754"/>
        <v>19.897557131599687</v>
      </c>
      <c r="BY370" s="258">
        <f t="shared" si="754"/>
        <v>17.00883150866796</v>
      </c>
      <c r="BZ370" s="258">
        <f t="shared" si="754"/>
        <v>18.436606291706386</v>
      </c>
      <c r="CA370" s="258">
        <f t="shared" si="754"/>
        <v>21.95858981533296</v>
      </c>
      <c r="CB370" s="258">
        <f t="shared" si="754"/>
        <v>17.346692280261809</v>
      </c>
      <c r="CC370" s="258">
        <f t="shared" si="754"/>
        <v>19.89782199515999</v>
      </c>
      <c r="CD370" s="258">
        <f t="shared" si="754"/>
        <v>18.954918032786885</v>
      </c>
      <c r="CE370" s="259">
        <f t="shared" si="754"/>
        <v>28.244324184472092</v>
      </c>
      <c r="CF370" s="256">
        <f t="shared" si="754"/>
        <v>18.520299892728886</v>
      </c>
      <c r="CG370" s="257">
        <f t="shared" si="754"/>
        <v>22.164721964555973</v>
      </c>
      <c r="CH370" s="258">
        <f t="shared" si="754"/>
        <v>19.74577817422507</v>
      </c>
      <c r="CI370" s="258">
        <f t="shared" si="754"/>
        <v>22.985044665261466</v>
      </c>
      <c r="CJ370" s="258">
        <f t="shared" si="754"/>
        <v>15.424646616188847</v>
      </c>
      <c r="CK370" s="258">
        <f t="shared" si="754"/>
        <v>17.567931580187885</v>
      </c>
      <c r="CL370" s="258">
        <f t="shared" si="754"/>
        <v>21.093242950890605</v>
      </c>
      <c r="CM370" s="258">
        <f t="shared" si="754"/>
        <v>13.480279839916903</v>
      </c>
      <c r="CN370" s="258">
        <f t="shared" si="754"/>
        <v>21.627226604451355</v>
      </c>
      <c r="CO370" s="258">
        <f t="shared" si="754"/>
        <v>30.846484935437587</v>
      </c>
      <c r="CP370" s="258">
        <f t="shared" si="754"/>
        <v>21.741890433568209</v>
      </c>
      <c r="CQ370" s="258">
        <f t="shared" si="754"/>
        <v>19.58455165692008</v>
      </c>
      <c r="CR370" s="258">
        <f t="shared" si="754"/>
        <v>21.61778338823251</v>
      </c>
      <c r="CS370" s="259">
        <f t="shared" si="754"/>
        <v>22.658402203856749</v>
      </c>
      <c r="CT370" s="256">
        <f t="shared" ref="CT370:DO370" si="755">(CT355/CT113)*1000</f>
        <v>17.703872183215552</v>
      </c>
      <c r="CU370" s="257">
        <f t="shared" si="755"/>
        <v>17.436354956604763</v>
      </c>
      <c r="CV370" s="258">
        <f t="shared" si="755"/>
        <v>17.218743101465105</v>
      </c>
      <c r="CW370" s="258">
        <f t="shared" si="755"/>
        <v>19.703143189755529</v>
      </c>
      <c r="CX370" s="258">
        <f t="shared" si="755"/>
        <v>19.659680830609496</v>
      </c>
      <c r="CY370" s="259">
        <f t="shared" si="755"/>
        <v>16.332963215014868</v>
      </c>
      <c r="CZ370" s="256">
        <f t="shared" si="755"/>
        <v>16.438688643955782</v>
      </c>
      <c r="DA370" s="257">
        <f t="shared" si="755"/>
        <v>22.337078651685392</v>
      </c>
      <c r="DB370" s="258">
        <f t="shared" si="755"/>
        <v>29.489996530588645</v>
      </c>
      <c r="DC370" s="258">
        <f t="shared" si="755"/>
        <v>18.596180281768763</v>
      </c>
      <c r="DD370" s="258">
        <f t="shared" si="755"/>
        <v>15.529420588083642</v>
      </c>
      <c r="DE370" s="258">
        <f t="shared" si="755"/>
        <v>12.972951429482409</v>
      </c>
      <c r="DF370" s="259">
        <f t="shared" si="755"/>
        <v>17.225244658746647</v>
      </c>
      <c r="DG370" s="256">
        <f t="shared" si="755"/>
        <v>19.231754499154334</v>
      </c>
      <c r="DH370" s="256">
        <f t="shared" si="755"/>
        <v>16.086291195461499</v>
      </c>
      <c r="DI370" s="257">
        <f t="shared" si="755"/>
        <v>19.638257208542228</v>
      </c>
      <c r="DJ370" s="258">
        <f t="shared" si="755"/>
        <v>12.437877056369096</v>
      </c>
      <c r="DK370" s="259">
        <f t="shared" si="755"/>
        <v>17.446232516167843</v>
      </c>
      <c r="DL370" s="260">
        <f t="shared" si="755"/>
        <v>11.713520749665328</v>
      </c>
      <c r="DM370" s="257">
        <f t="shared" si="755"/>
        <v>11.371195742557791</v>
      </c>
      <c r="DN370" s="259">
        <f t="shared" si="755"/>
        <v>17.830609212481427</v>
      </c>
      <c r="DO370" s="256">
        <f t="shared" si="755"/>
        <v>19.136311218956049</v>
      </c>
    </row>
    <row r="371" spans="1:119" s="4" customFormat="1" ht="16.5" customHeight="1" x14ac:dyDescent="0.15">
      <c r="A371" s="97" t="s">
        <v>316</v>
      </c>
    </row>
    <row r="372" spans="1:119" s="4" customFormat="1" ht="16.5" customHeight="1" x14ac:dyDescent="0.15">
      <c r="A372" s="97"/>
    </row>
    <row r="373" spans="1:119" ht="16.5" customHeight="1" x14ac:dyDescent="0.2">
      <c r="A373" s="91" t="s">
        <v>262</v>
      </c>
    </row>
    <row r="374" spans="1:119" ht="16.5" customHeight="1" x14ac:dyDescent="0.2">
      <c r="A374" s="110" t="s">
        <v>254</v>
      </c>
    </row>
    <row r="375" spans="1:119" s="111" customFormat="1" ht="16.5" customHeight="1" x14ac:dyDescent="0.2">
      <c r="A375" s="92" t="s">
        <v>735</v>
      </c>
      <c r="B375" s="1"/>
    </row>
    <row r="376" spans="1:119" ht="16.5" customHeight="1" x14ac:dyDescent="0.2">
      <c r="A376" s="92" t="s">
        <v>289</v>
      </c>
    </row>
    <row r="377" spans="1:119" s="442" customFormat="1" ht="32.25" customHeight="1" x14ac:dyDescent="0.15">
      <c r="A377" s="437"/>
      <c r="B377" s="438" t="s">
        <v>489</v>
      </c>
      <c r="C377" s="439" t="s">
        <v>490</v>
      </c>
      <c r="D377" s="439" t="s">
        <v>491</v>
      </c>
      <c r="E377" s="439" t="s">
        <v>492</v>
      </c>
      <c r="F377" s="439" t="s">
        <v>493</v>
      </c>
      <c r="G377" s="439" t="s">
        <v>494</v>
      </c>
      <c r="H377" s="439" t="s">
        <v>495</v>
      </c>
      <c r="I377" s="439" t="s">
        <v>496</v>
      </c>
      <c r="J377" s="439" t="s">
        <v>497</v>
      </c>
      <c r="K377" s="439" t="s">
        <v>498</v>
      </c>
      <c r="L377" s="439" t="s">
        <v>499</v>
      </c>
      <c r="M377" s="439" t="s">
        <v>500</v>
      </c>
      <c r="N377" s="439" t="s">
        <v>501</v>
      </c>
      <c r="O377" s="438" t="s">
        <v>502</v>
      </c>
      <c r="P377" s="439" t="s">
        <v>503</v>
      </c>
      <c r="Q377" s="439" t="s">
        <v>504</v>
      </c>
      <c r="R377" s="439" t="s">
        <v>505</v>
      </c>
      <c r="S377" s="439" t="s">
        <v>506</v>
      </c>
      <c r="T377" s="439" t="s">
        <v>507</v>
      </c>
      <c r="U377" s="439" t="s">
        <v>508</v>
      </c>
      <c r="V377" s="439" t="s">
        <v>509</v>
      </c>
      <c r="W377" s="439" t="s">
        <v>510</v>
      </c>
      <c r="X377" s="438" t="s">
        <v>511</v>
      </c>
      <c r="Y377" s="439" t="s">
        <v>512</v>
      </c>
      <c r="Z377" s="439" t="s">
        <v>513</v>
      </c>
      <c r="AA377" s="439" t="s">
        <v>514</v>
      </c>
      <c r="AB377" s="439" t="s">
        <v>515</v>
      </c>
      <c r="AC377" s="438" t="s">
        <v>516</v>
      </c>
      <c r="AD377" s="439" t="s">
        <v>517</v>
      </c>
      <c r="AE377" s="439" t="s">
        <v>518</v>
      </c>
      <c r="AF377" s="439" t="s">
        <v>519</v>
      </c>
      <c r="AG377" s="439" t="s">
        <v>520</v>
      </c>
      <c r="AH377" s="439" t="s">
        <v>521</v>
      </c>
      <c r="AI377" s="439" t="s">
        <v>522</v>
      </c>
      <c r="AJ377" s="438" t="s">
        <v>523</v>
      </c>
      <c r="AK377" s="439" t="s">
        <v>524</v>
      </c>
      <c r="AL377" s="439" t="s">
        <v>525</v>
      </c>
      <c r="AM377" s="438" t="s">
        <v>526</v>
      </c>
      <c r="AN377" s="439" t="s">
        <v>527</v>
      </c>
      <c r="AO377" s="439" t="s">
        <v>528</v>
      </c>
      <c r="AP377" s="439" t="s">
        <v>529</v>
      </c>
      <c r="AQ377" s="439" t="s">
        <v>530</v>
      </c>
      <c r="AR377" s="439" t="s">
        <v>531</v>
      </c>
      <c r="AS377" s="439" t="s">
        <v>532</v>
      </c>
      <c r="AT377" s="439" t="s">
        <v>533</v>
      </c>
      <c r="AU377" s="439" t="s">
        <v>534</v>
      </c>
      <c r="AV377" s="439" t="s">
        <v>535</v>
      </c>
      <c r="AW377" s="439" t="s">
        <v>536</v>
      </c>
      <c r="AX377" s="438" t="s">
        <v>537</v>
      </c>
      <c r="AY377" s="439" t="s">
        <v>538</v>
      </c>
      <c r="AZ377" s="439" t="s">
        <v>539</v>
      </c>
      <c r="BA377" s="439" t="s">
        <v>540</v>
      </c>
      <c r="BB377" s="439" t="s">
        <v>541</v>
      </c>
      <c r="BC377" s="439" t="s">
        <v>542</v>
      </c>
      <c r="BD377" s="440" t="s">
        <v>543</v>
      </c>
      <c r="BE377" s="439" t="s">
        <v>544</v>
      </c>
      <c r="BF377" s="439" t="s">
        <v>545</v>
      </c>
      <c r="BG377" s="439" t="s">
        <v>546</v>
      </c>
      <c r="BH377" s="439" t="s">
        <v>547</v>
      </c>
      <c r="BI377" s="439" t="s">
        <v>548</v>
      </c>
      <c r="BJ377" s="439" t="s">
        <v>549</v>
      </c>
      <c r="BK377" s="439" t="s">
        <v>550</v>
      </c>
      <c r="BL377" s="439" t="s">
        <v>551</v>
      </c>
      <c r="BM377" s="438" t="s">
        <v>552</v>
      </c>
      <c r="BN377" s="439" t="s">
        <v>553</v>
      </c>
      <c r="BO377" s="439" t="s">
        <v>554</v>
      </c>
      <c r="BP377" s="439" t="s">
        <v>555</v>
      </c>
      <c r="BQ377" s="439" t="s">
        <v>556</v>
      </c>
      <c r="BR377" s="439" t="s">
        <v>557</v>
      </c>
      <c r="BS377" s="438" t="s">
        <v>558</v>
      </c>
      <c r="BT377" s="439" t="s">
        <v>559</v>
      </c>
      <c r="BU377" s="439" t="s">
        <v>560</v>
      </c>
      <c r="BV377" s="439" t="s">
        <v>561</v>
      </c>
      <c r="BW377" s="439" t="s">
        <v>562</v>
      </c>
      <c r="BX377" s="439" t="s">
        <v>563</v>
      </c>
      <c r="BY377" s="439" t="s">
        <v>564</v>
      </c>
      <c r="BZ377" s="439" t="s">
        <v>565</v>
      </c>
      <c r="CA377" s="439" t="s">
        <v>566</v>
      </c>
      <c r="CB377" s="439" t="s">
        <v>567</v>
      </c>
      <c r="CC377" s="439" t="s">
        <v>568</v>
      </c>
      <c r="CD377" s="439" t="s">
        <v>569</v>
      </c>
      <c r="CE377" s="439" t="s">
        <v>570</v>
      </c>
      <c r="CF377" s="438" t="s">
        <v>571</v>
      </c>
      <c r="CG377" s="439" t="s">
        <v>572</v>
      </c>
      <c r="CH377" s="439" t="s">
        <v>573</v>
      </c>
      <c r="CI377" s="439" t="s">
        <v>574</v>
      </c>
      <c r="CJ377" s="439" t="s">
        <v>575</v>
      </c>
      <c r="CK377" s="439" t="s">
        <v>576</v>
      </c>
      <c r="CL377" s="439" t="s">
        <v>577</v>
      </c>
      <c r="CM377" s="439" t="s">
        <v>578</v>
      </c>
      <c r="CN377" s="439" t="s">
        <v>579</v>
      </c>
      <c r="CO377" s="439" t="s">
        <v>580</v>
      </c>
      <c r="CP377" s="439" t="s">
        <v>581</v>
      </c>
      <c r="CQ377" s="439" t="s">
        <v>582</v>
      </c>
      <c r="CR377" s="439" t="s">
        <v>583</v>
      </c>
      <c r="CS377" s="439" t="s">
        <v>584</v>
      </c>
      <c r="CT377" s="438" t="s">
        <v>585</v>
      </c>
      <c r="CU377" s="439" t="s">
        <v>586</v>
      </c>
      <c r="CV377" s="439" t="s">
        <v>587</v>
      </c>
      <c r="CW377" s="439" t="s">
        <v>588</v>
      </c>
      <c r="CX377" s="439" t="s">
        <v>589</v>
      </c>
      <c r="CY377" s="439" t="s">
        <v>590</v>
      </c>
      <c r="CZ377" s="438" t="s">
        <v>591</v>
      </c>
      <c r="DA377" s="439" t="s">
        <v>592</v>
      </c>
      <c r="DB377" s="439" t="s">
        <v>593</v>
      </c>
      <c r="DC377" s="439" t="s">
        <v>594</v>
      </c>
      <c r="DD377" s="439" t="s">
        <v>595</v>
      </c>
      <c r="DE377" s="439" t="s">
        <v>596</v>
      </c>
      <c r="DF377" s="439" t="s">
        <v>597</v>
      </c>
      <c r="DG377" s="438" t="s">
        <v>598</v>
      </c>
      <c r="DH377" s="438" t="s">
        <v>599</v>
      </c>
      <c r="DI377" s="439" t="s">
        <v>600</v>
      </c>
      <c r="DJ377" s="439" t="s">
        <v>601</v>
      </c>
      <c r="DK377" s="439" t="s">
        <v>602</v>
      </c>
      <c r="DL377" s="438" t="s">
        <v>603</v>
      </c>
      <c r="DM377" s="439" t="s">
        <v>604</v>
      </c>
      <c r="DN377" s="441" t="s">
        <v>605</v>
      </c>
      <c r="DO377" s="438" t="s">
        <v>606</v>
      </c>
    </row>
    <row r="378" spans="1:119" s="4" customFormat="1" ht="16.5" customHeight="1" x14ac:dyDescent="0.15">
      <c r="A378" s="162" t="s">
        <v>198</v>
      </c>
      <c r="B378" s="261">
        <f t="shared" ref="B378" si="756">SUM(C378:N378)</f>
        <v>2122</v>
      </c>
      <c r="C378" s="277">
        <v>145</v>
      </c>
      <c r="D378" s="277">
        <v>151</v>
      </c>
      <c r="E378" s="277">
        <v>89</v>
      </c>
      <c r="F378" s="277">
        <v>67</v>
      </c>
      <c r="G378" s="277">
        <v>143</v>
      </c>
      <c r="H378" s="277">
        <v>216</v>
      </c>
      <c r="I378" s="277">
        <v>232</v>
      </c>
      <c r="J378" s="277">
        <v>137</v>
      </c>
      <c r="K378" s="277">
        <v>157</v>
      </c>
      <c r="L378" s="277">
        <v>466</v>
      </c>
      <c r="M378" s="277">
        <v>100</v>
      </c>
      <c r="N378" s="277">
        <v>219</v>
      </c>
      <c r="O378" s="261">
        <f t="shared" ref="O378" si="757">SUM(P378:W378)</f>
        <v>896</v>
      </c>
      <c r="P378" s="277">
        <v>163</v>
      </c>
      <c r="Q378" s="277">
        <v>156</v>
      </c>
      <c r="R378" s="277">
        <v>93</v>
      </c>
      <c r="S378" s="277">
        <v>38</v>
      </c>
      <c r="T378" s="277">
        <v>23</v>
      </c>
      <c r="U378" s="277">
        <v>274</v>
      </c>
      <c r="V378" s="277">
        <v>122</v>
      </c>
      <c r="W378" s="277">
        <v>27</v>
      </c>
      <c r="X378" s="261">
        <f t="shared" ref="X378" si="758">SUM(Y378:AB378)</f>
        <v>1174</v>
      </c>
      <c r="Y378" s="277">
        <v>348</v>
      </c>
      <c r="Z378" s="277">
        <v>350</v>
      </c>
      <c r="AA378" s="277">
        <v>291</v>
      </c>
      <c r="AB378" s="277">
        <v>185</v>
      </c>
      <c r="AC378" s="261">
        <f t="shared" ref="AC378" si="759">SUM(AD378:AI378)</f>
        <v>915</v>
      </c>
      <c r="AD378" s="277">
        <v>92</v>
      </c>
      <c r="AE378" s="277">
        <v>105</v>
      </c>
      <c r="AF378" s="277">
        <v>84</v>
      </c>
      <c r="AG378" s="277">
        <v>263</v>
      </c>
      <c r="AH378" s="277">
        <v>129</v>
      </c>
      <c r="AI378" s="277">
        <v>242</v>
      </c>
      <c r="AJ378" s="261">
        <f t="shared" ref="AJ378" si="760">SUM(AK378:AL378)</f>
        <v>71</v>
      </c>
      <c r="AK378" s="278">
        <v>55</v>
      </c>
      <c r="AL378" s="278">
        <v>16</v>
      </c>
      <c r="AM378" s="261">
        <f t="shared" ref="AM378" si="761">SUM(AN378:AW378)</f>
        <v>1316</v>
      </c>
      <c r="AN378" s="277">
        <v>48</v>
      </c>
      <c r="AO378" s="277">
        <v>55</v>
      </c>
      <c r="AP378" s="277">
        <v>115</v>
      </c>
      <c r="AQ378" s="277">
        <v>48</v>
      </c>
      <c r="AR378" s="277">
        <v>112</v>
      </c>
      <c r="AS378" s="277">
        <v>53</v>
      </c>
      <c r="AT378" s="277">
        <v>254</v>
      </c>
      <c r="AU378" s="277">
        <v>316</v>
      </c>
      <c r="AV378" s="277">
        <v>206</v>
      </c>
      <c r="AW378" s="277">
        <v>109</v>
      </c>
      <c r="AX378" s="261">
        <f t="shared" ref="AX378" si="762">SUM(AY378:BC378)</f>
        <v>1454</v>
      </c>
      <c r="AY378" s="277">
        <v>195</v>
      </c>
      <c r="AZ378" s="277">
        <v>581</v>
      </c>
      <c r="BA378" s="277">
        <v>261</v>
      </c>
      <c r="BB378" s="277">
        <v>216</v>
      </c>
      <c r="BC378" s="277">
        <v>201</v>
      </c>
      <c r="BD378" s="261">
        <f t="shared" ref="BD378" si="763">SUM(BE378:BL378)</f>
        <v>1687</v>
      </c>
      <c r="BE378" s="277">
        <v>241</v>
      </c>
      <c r="BF378" s="277">
        <v>243</v>
      </c>
      <c r="BG378" s="277">
        <v>110</v>
      </c>
      <c r="BH378" s="277">
        <v>298</v>
      </c>
      <c r="BI378" s="277">
        <v>269</v>
      </c>
      <c r="BJ378" s="277">
        <v>241</v>
      </c>
      <c r="BK378" s="277">
        <v>216</v>
      </c>
      <c r="BL378" s="277">
        <v>69</v>
      </c>
      <c r="BM378" s="261">
        <f t="shared" ref="BM378" si="764">SUM(BN378:BR378)</f>
        <v>825</v>
      </c>
      <c r="BN378" s="277">
        <v>248</v>
      </c>
      <c r="BO378" s="277">
        <v>104</v>
      </c>
      <c r="BP378" s="277">
        <v>194</v>
      </c>
      <c r="BQ378" s="277">
        <v>109</v>
      </c>
      <c r="BR378" s="277">
        <v>170</v>
      </c>
      <c r="BS378" s="261">
        <f t="shared" ref="BS378" si="765">SUM(BT378:CE378)</f>
        <v>1963</v>
      </c>
      <c r="BT378" s="277">
        <v>137</v>
      </c>
      <c r="BU378" s="277">
        <v>201</v>
      </c>
      <c r="BV378" s="277">
        <v>69</v>
      </c>
      <c r="BW378" s="277">
        <v>38</v>
      </c>
      <c r="BX378" s="277">
        <v>118</v>
      </c>
      <c r="BY378" s="277">
        <v>351</v>
      </c>
      <c r="BZ378" s="277">
        <v>137</v>
      </c>
      <c r="CA378" s="277">
        <v>230</v>
      </c>
      <c r="CB378" s="277">
        <v>238</v>
      </c>
      <c r="CC378" s="277">
        <v>139</v>
      </c>
      <c r="CD378" s="277">
        <v>155</v>
      </c>
      <c r="CE378" s="277">
        <v>150</v>
      </c>
      <c r="CF378" s="261">
        <f t="shared" ref="CF378" si="766">SUM(CG378:CS378)</f>
        <v>1827</v>
      </c>
      <c r="CG378" s="277">
        <v>56</v>
      </c>
      <c r="CH378" s="277">
        <v>69</v>
      </c>
      <c r="CI378" s="277">
        <v>80</v>
      </c>
      <c r="CJ378" s="277">
        <v>307</v>
      </c>
      <c r="CK378" s="277">
        <v>284</v>
      </c>
      <c r="CL378" s="277">
        <v>87</v>
      </c>
      <c r="CM378" s="277">
        <v>231</v>
      </c>
      <c r="CN378" s="277">
        <v>120</v>
      </c>
      <c r="CO378" s="277">
        <v>9</v>
      </c>
      <c r="CP378" s="277">
        <v>62</v>
      </c>
      <c r="CQ378" s="277">
        <v>254</v>
      </c>
      <c r="CR378" s="277">
        <v>186</v>
      </c>
      <c r="CS378" s="277">
        <v>82</v>
      </c>
      <c r="CT378" s="261">
        <f t="shared" ref="CT378" si="767">SUM(CU378:CY378)</f>
        <v>2135</v>
      </c>
      <c r="CU378" s="277">
        <v>595</v>
      </c>
      <c r="CV378" s="277">
        <v>516</v>
      </c>
      <c r="CW378" s="277">
        <v>186</v>
      </c>
      <c r="CX378" s="277">
        <v>278</v>
      </c>
      <c r="CY378" s="277">
        <v>560</v>
      </c>
      <c r="CZ378" s="261">
        <f t="shared" ref="CZ378" si="768">SUM(DA378:DF378)</f>
        <v>952</v>
      </c>
      <c r="DA378" s="277">
        <v>42</v>
      </c>
      <c r="DB378" s="277">
        <v>31</v>
      </c>
      <c r="DC378" s="277">
        <v>222</v>
      </c>
      <c r="DD378" s="277">
        <v>302</v>
      </c>
      <c r="DE378" s="277">
        <v>251</v>
      </c>
      <c r="DF378" s="277">
        <v>104</v>
      </c>
      <c r="DG378" s="261">
        <f t="shared" ref="DG378:DG380" si="769">AM378+BS378+B378+O378+X378+AC378+AJ378+BD378+CF378+AX378+BM378+CT378+CZ378</f>
        <v>17337</v>
      </c>
      <c r="DH378" s="297">
        <f t="shared" ref="DH378:DH380" si="770">SUM(DI378:DK378)</f>
        <v>111</v>
      </c>
      <c r="DI378" s="298">
        <v>71</v>
      </c>
      <c r="DJ378" s="278">
        <v>40</v>
      </c>
      <c r="DK378" s="278" t="s">
        <v>607</v>
      </c>
      <c r="DL378" s="297">
        <f>SUM(DM378:DN378)</f>
        <v>22</v>
      </c>
      <c r="DM378" s="298">
        <v>22</v>
      </c>
      <c r="DN378" s="371">
        <v>0</v>
      </c>
      <c r="DO378" s="297">
        <f t="shared" ref="DO378:DO380" si="771">DG378+DH378+DL378</f>
        <v>17470</v>
      </c>
    </row>
    <row r="379" spans="1:119" s="4" customFormat="1" ht="16.5" customHeight="1" x14ac:dyDescent="0.15">
      <c r="A379" s="162" t="s">
        <v>199</v>
      </c>
      <c r="B379" s="240">
        <f t="shared" ref="B379:B380" si="772">SUM(C379:N379)</f>
        <v>1765</v>
      </c>
      <c r="C379" s="288">
        <v>128</v>
      </c>
      <c r="D379" s="288">
        <v>96</v>
      </c>
      <c r="E379" s="288">
        <v>65</v>
      </c>
      <c r="F379" s="288">
        <v>37</v>
      </c>
      <c r="G379" s="288">
        <v>141</v>
      </c>
      <c r="H379" s="288">
        <v>232</v>
      </c>
      <c r="I379" s="288">
        <v>218</v>
      </c>
      <c r="J379" s="288">
        <v>92</v>
      </c>
      <c r="K379" s="288">
        <v>111</v>
      </c>
      <c r="L379" s="288">
        <v>408</v>
      </c>
      <c r="M379" s="288">
        <v>96</v>
      </c>
      <c r="N379" s="288">
        <v>141</v>
      </c>
      <c r="O379" s="240">
        <f t="shared" ref="O379:O380" si="773">SUM(P379:W379)</f>
        <v>837</v>
      </c>
      <c r="P379" s="288">
        <v>134</v>
      </c>
      <c r="Q379" s="288">
        <v>148</v>
      </c>
      <c r="R379" s="288">
        <v>112</v>
      </c>
      <c r="S379" s="288">
        <v>77</v>
      </c>
      <c r="T379" s="288">
        <v>46</v>
      </c>
      <c r="U379" s="288">
        <v>142</v>
      </c>
      <c r="V379" s="288">
        <v>107</v>
      </c>
      <c r="W379" s="288">
        <v>71</v>
      </c>
      <c r="X379" s="240">
        <f t="shared" ref="X379:X380" si="774">SUM(Y379:AB379)</f>
        <v>891</v>
      </c>
      <c r="Y379" s="288">
        <v>180</v>
      </c>
      <c r="Z379" s="288">
        <v>266</v>
      </c>
      <c r="AA379" s="288">
        <v>281</v>
      </c>
      <c r="AB379" s="288">
        <v>164</v>
      </c>
      <c r="AC379" s="240">
        <f t="shared" ref="AC379:AC380" si="775">SUM(AD379:AI379)</f>
        <v>574</v>
      </c>
      <c r="AD379" s="288">
        <v>90</v>
      </c>
      <c r="AE379" s="288">
        <v>55</v>
      </c>
      <c r="AF379" s="288">
        <v>46</v>
      </c>
      <c r="AG379" s="288">
        <v>170</v>
      </c>
      <c r="AH379" s="288">
        <v>96</v>
      </c>
      <c r="AI379" s="288">
        <v>117</v>
      </c>
      <c r="AJ379" s="240">
        <f t="shared" ref="AJ379:AJ380" si="776">SUM(AK379:AL379)</f>
        <v>33</v>
      </c>
      <c r="AK379" s="394">
        <v>27</v>
      </c>
      <c r="AL379" s="394">
        <v>6</v>
      </c>
      <c r="AM379" s="240">
        <f t="shared" ref="AM379:AM380" si="777">SUM(AN379:AW379)</f>
        <v>1535</v>
      </c>
      <c r="AN379" s="288">
        <v>60</v>
      </c>
      <c r="AO379" s="288">
        <v>82</v>
      </c>
      <c r="AP379" s="288">
        <v>116</v>
      </c>
      <c r="AQ379" s="288">
        <v>99</v>
      </c>
      <c r="AR379" s="288">
        <v>255</v>
      </c>
      <c r="AS379" s="288">
        <v>77</v>
      </c>
      <c r="AT379" s="288">
        <v>202</v>
      </c>
      <c r="AU379" s="288">
        <v>254</v>
      </c>
      <c r="AV379" s="288">
        <v>234</v>
      </c>
      <c r="AW379" s="288">
        <v>156</v>
      </c>
      <c r="AX379" s="240">
        <f t="shared" ref="AX379:AX380" si="778">SUM(AY379:BC379)</f>
        <v>1376</v>
      </c>
      <c r="AY379" s="288">
        <v>120</v>
      </c>
      <c r="AZ379" s="288">
        <v>681</v>
      </c>
      <c r="BA379" s="288">
        <v>135</v>
      </c>
      <c r="BB379" s="288">
        <v>284</v>
      </c>
      <c r="BC379" s="288">
        <v>156</v>
      </c>
      <c r="BD379" s="240">
        <f t="shared" ref="BD379:BD380" si="779">SUM(BE379:BL379)</f>
        <v>2341</v>
      </c>
      <c r="BE379" s="288">
        <v>413</v>
      </c>
      <c r="BF379" s="288">
        <v>457</v>
      </c>
      <c r="BG379" s="288">
        <v>166</v>
      </c>
      <c r="BH379" s="288">
        <v>225</v>
      </c>
      <c r="BI379" s="288">
        <v>384</v>
      </c>
      <c r="BJ379" s="288">
        <v>159</v>
      </c>
      <c r="BK379" s="288">
        <v>281</v>
      </c>
      <c r="BL379" s="288">
        <v>256</v>
      </c>
      <c r="BM379" s="240">
        <f t="shared" ref="BM379:BM380" si="780">SUM(BN379:BR379)</f>
        <v>833</v>
      </c>
      <c r="BN379" s="288">
        <v>190</v>
      </c>
      <c r="BO379" s="288">
        <v>167</v>
      </c>
      <c r="BP379" s="288">
        <v>110</v>
      </c>
      <c r="BQ379" s="288">
        <v>69</v>
      </c>
      <c r="BR379" s="288">
        <v>297</v>
      </c>
      <c r="BS379" s="240">
        <f t="shared" ref="BS379:BS380" si="781">SUM(BT379:CE379)</f>
        <v>1772</v>
      </c>
      <c r="BT379" s="288">
        <v>134</v>
      </c>
      <c r="BU379" s="288">
        <v>194</v>
      </c>
      <c r="BV379" s="288">
        <v>57</v>
      </c>
      <c r="BW379" s="288">
        <v>33</v>
      </c>
      <c r="BX379" s="288">
        <v>116</v>
      </c>
      <c r="BY379" s="288">
        <v>361</v>
      </c>
      <c r="BZ379" s="288">
        <v>126</v>
      </c>
      <c r="CA379" s="288">
        <v>124</v>
      </c>
      <c r="CB379" s="288">
        <v>211</v>
      </c>
      <c r="CC379" s="288">
        <v>130</v>
      </c>
      <c r="CD379" s="288">
        <v>128</v>
      </c>
      <c r="CE379" s="288">
        <v>158</v>
      </c>
      <c r="CF379" s="240">
        <f t="shared" ref="CF379:CF380" si="782">SUM(CG379:CS379)</f>
        <v>1649</v>
      </c>
      <c r="CG379" s="288">
        <v>78</v>
      </c>
      <c r="CH379" s="288">
        <v>129</v>
      </c>
      <c r="CI379" s="288">
        <v>107</v>
      </c>
      <c r="CJ379" s="288">
        <v>353</v>
      </c>
      <c r="CK379" s="288">
        <v>119</v>
      </c>
      <c r="CL379" s="288">
        <v>43</v>
      </c>
      <c r="CM379" s="288">
        <v>231</v>
      </c>
      <c r="CN379" s="288">
        <v>58</v>
      </c>
      <c r="CO379" s="288">
        <v>17</v>
      </c>
      <c r="CP379" s="288">
        <v>96</v>
      </c>
      <c r="CQ379" s="288">
        <v>212</v>
      </c>
      <c r="CR379" s="288">
        <v>118</v>
      </c>
      <c r="CS379" s="288">
        <v>88</v>
      </c>
      <c r="CT379" s="240">
        <f t="shared" ref="CT379:CT380" si="783">SUM(CU379:CY379)</f>
        <v>867</v>
      </c>
      <c r="CU379" s="288">
        <v>270</v>
      </c>
      <c r="CV379" s="288">
        <v>251</v>
      </c>
      <c r="CW379" s="288">
        <v>54</v>
      </c>
      <c r="CX379" s="288">
        <v>132</v>
      </c>
      <c r="CY379" s="288">
        <v>160</v>
      </c>
      <c r="CZ379" s="240">
        <f t="shared" ref="CZ379:CZ380" si="784">SUM(DA379:DF379)</f>
        <v>1200</v>
      </c>
      <c r="DA379" s="486">
        <v>67</v>
      </c>
      <c r="DB379" s="486">
        <v>29</v>
      </c>
      <c r="DC379" s="486">
        <v>324</v>
      </c>
      <c r="DD379" s="486">
        <v>400</v>
      </c>
      <c r="DE379" s="486">
        <v>256</v>
      </c>
      <c r="DF379" s="288">
        <v>124</v>
      </c>
      <c r="DG379" s="240">
        <f t="shared" si="769"/>
        <v>15673</v>
      </c>
      <c r="DH379" s="240">
        <f t="shared" si="770"/>
        <v>209</v>
      </c>
      <c r="DI379" s="288">
        <v>88</v>
      </c>
      <c r="DJ379" s="288">
        <v>121</v>
      </c>
      <c r="DK379" s="288">
        <v>0</v>
      </c>
      <c r="DL379" s="392">
        <f>SUM(DM379:DN379)</f>
        <v>107</v>
      </c>
      <c r="DM379" s="470">
        <v>82</v>
      </c>
      <c r="DN379" s="469">
        <v>25</v>
      </c>
      <c r="DO379" s="240">
        <f t="shared" si="771"/>
        <v>15989</v>
      </c>
    </row>
    <row r="380" spans="1:119" s="4" customFormat="1" ht="16.5" customHeight="1" x14ac:dyDescent="0.15">
      <c r="A380" s="98" t="s">
        <v>200</v>
      </c>
      <c r="B380" s="246">
        <f t="shared" si="772"/>
        <v>15</v>
      </c>
      <c r="C380" s="289">
        <v>0</v>
      </c>
      <c r="D380" s="289">
        <v>6</v>
      </c>
      <c r="E380" s="289">
        <v>0</v>
      </c>
      <c r="F380" s="289">
        <v>0</v>
      </c>
      <c r="G380" s="289">
        <v>2</v>
      </c>
      <c r="H380" s="289">
        <v>0</v>
      </c>
      <c r="I380" s="289">
        <v>0</v>
      </c>
      <c r="J380" s="289">
        <v>0</v>
      </c>
      <c r="K380" s="289">
        <v>1</v>
      </c>
      <c r="L380" s="289">
        <v>2</v>
      </c>
      <c r="M380" s="289">
        <v>0</v>
      </c>
      <c r="N380" s="289">
        <v>4</v>
      </c>
      <c r="O380" s="246">
        <f t="shared" si="773"/>
        <v>0</v>
      </c>
      <c r="P380" s="289">
        <v>0</v>
      </c>
      <c r="Q380" s="289">
        <v>0</v>
      </c>
      <c r="R380" s="289">
        <v>0</v>
      </c>
      <c r="S380" s="289">
        <v>0</v>
      </c>
      <c r="T380" s="289">
        <v>0</v>
      </c>
      <c r="U380" s="289">
        <v>0</v>
      </c>
      <c r="V380" s="289">
        <v>0</v>
      </c>
      <c r="W380" s="289">
        <v>0</v>
      </c>
      <c r="X380" s="246">
        <f t="shared" si="774"/>
        <v>21</v>
      </c>
      <c r="Y380" s="289">
        <v>0</v>
      </c>
      <c r="Z380" s="289">
        <v>7</v>
      </c>
      <c r="AA380" s="289">
        <v>10</v>
      </c>
      <c r="AB380" s="289">
        <v>4</v>
      </c>
      <c r="AC380" s="246">
        <f t="shared" si="775"/>
        <v>2</v>
      </c>
      <c r="AD380" s="289">
        <v>0</v>
      </c>
      <c r="AE380" s="289">
        <v>0</v>
      </c>
      <c r="AF380" s="289">
        <v>0</v>
      </c>
      <c r="AG380" s="289">
        <v>0</v>
      </c>
      <c r="AH380" s="289">
        <v>0</v>
      </c>
      <c r="AI380" s="289">
        <v>2</v>
      </c>
      <c r="AJ380" s="246">
        <f t="shared" si="776"/>
        <v>0</v>
      </c>
      <c r="AK380" s="400">
        <v>0</v>
      </c>
      <c r="AL380" s="400">
        <v>0</v>
      </c>
      <c r="AM380" s="246">
        <f t="shared" si="777"/>
        <v>3</v>
      </c>
      <c r="AN380" s="289">
        <v>0</v>
      </c>
      <c r="AO380" s="289">
        <v>0</v>
      </c>
      <c r="AP380" s="289">
        <v>0</v>
      </c>
      <c r="AQ380" s="289">
        <v>0</v>
      </c>
      <c r="AR380" s="289">
        <v>0</v>
      </c>
      <c r="AS380" s="289">
        <v>0</v>
      </c>
      <c r="AT380" s="289">
        <v>0</v>
      </c>
      <c r="AU380" s="289">
        <v>0</v>
      </c>
      <c r="AV380" s="289">
        <v>0</v>
      </c>
      <c r="AW380" s="289">
        <v>3</v>
      </c>
      <c r="AX380" s="246">
        <f t="shared" si="778"/>
        <v>12</v>
      </c>
      <c r="AY380" s="289">
        <v>1</v>
      </c>
      <c r="AZ380" s="289">
        <v>5</v>
      </c>
      <c r="BA380" s="289">
        <v>0</v>
      </c>
      <c r="BB380" s="289">
        <v>2</v>
      </c>
      <c r="BC380" s="289">
        <v>4</v>
      </c>
      <c r="BD380" s="246">
        <f t="shared" si="779"/>
        <v>12</v>
      </c>
      <c r="BE380" s="289">
        <v>0</v>
      </c>
      <c r="BF380" s="289">
        <v>0</v>
      </c>
      <c r="BG380" s="289">
        <v>0</v>
      </c>
      <c r="BH380" s="289">
        <v>7</v>
      </c>
      <c r="BI380" s="289">
        <v>0</v>
      </c>
      <c r="BJ380" s="289">
        <v>0</v>
      </c>
      <c r="BK380" s="289">
        <v>5</v>
      </c>
      <c r="BL380" s="289">
        <v>0</v>
      </c>
      <c r="BM380" s="246">
        <f t="shared" si="780"/>
        <v>8</v>
      </c>
      <c r="BN380" s="289">
        <v>2</v>
      </c>
      <c r="BO380" s="289">
        <v>4</v>
      </c>
      <c r="BP380" s="289">
        <v>0</v>
      </c>
      <c r="BQ380" s="289">
        <v>2</v>
      </c>
      <c r="BR380" s="289">
        <v>0</v>
      </c>
      <c r="BS380" s="246">
        <f t="shared" si="781"/>
        <v>11</v>
      </c>
      <c r="BT380" s="289">
        <v>0</v>
      </c>
      <c r="BU380" s="289">
        <v>0</v>
      </c>
      <c r="BV380" s="289">
        <v>0</v>
      </c>
      <c r="BW380" s="289">
        <v>2</v>
      </c>
      <c r="BX380" s="289">
        <v>0</v>
      </c>
      <c r="BY380" s="289">
        <v>0</v>
      </c>
      <c r="BZ380" s="289">
        <v>0</v>
      </c>
      <c r="CA380" s="289">
        <v>0</v>
      </c>
      <c r="CB380" s="289">
        <v>0</v>
      </c>
      <c r="CC380" s="289">
        <v>3</v>
      </c>
      <c r="CD380" s="289">
        <v>0</v>
      </c>
      <c r="CE380" s="289">
        <v>6</v>
      </c>
      <c r="CF380" s="246">
        <f t="shared" si="782"/>
        <v>2</v>
      </c>
      <c r="CG380" s="289">
        <v>0</v>
      </c>
      <c r="CH380" s="289">
        <v>0</v>
      </c>
      <c r="CI380" s="289">
        <v>0</v>
      </c>
      <c r="CJ380" s="289">
        <v>2</v>
      </c>
      <c r="CK380" s="289">
        <v>0</v>
      </c>
      <c r="CL380" s="289">
        <v>0</v>
      </c>
      <c r="CM380" s="289">
        <v>0</v>
      </c>
      <c r="CN380" s="289">
        <v>0</v>
      </c>
      <c r="CO380" s="289">
        <v>0</v>
      </c>
      <c r="CP380" s="289">
        <v>0</v>
      </c>
      <c r="CQ380" s="289">
        <v>0</v>
      </c>
      <c r="CR380" s="289">
        <v>0</v>
      </c>
      <c r="CS380" s="289">
        <v>0</v>
      </c>
      <c r="CT380" s="246">
        <f t="shared" si="783"/>
        <v>8</v>
      </c>
      <c r="CU380" s="289">
        <v>6</v>
      </c>
      <c r="CV380" s="289">
        <v>2</v>
      </c>
      <c r="CW380" s="289">
        <v>0</v>
      </c>
      <c r="CX380" s="289">
        <v>0</v>
      </c>
      <c r="CY380" s="289">
        <v>0</v>
      </c>
      <c r="CZ380" s="246">
        <f t="shared" si="784"/>
        <v>0</v>
      </c>
      <c r="DA380" s="289">
        <v>0</v>
      </c>
      <c r="DB380" s="289">
        <v>0</v>
      </c>
      <c r="DC380" s="289">
        <v>0</v>
      </c>
      <c r="DD380" s="289">
        <v>0</v>
      </c>
      <c r="DE380" s="289">
        <v>0</v>
      </c>
      <c r="DF380" s="289">
        <v>0</v>
      </c>
      <c r="DG380" s="246">
        <f t="shared" si="769"/>
        <v>94</v>
      </c>
      <c r="DH380" s="246">
        <f t="shared" si="770"/>
        <v>0</v>
      </c>
      <c r="DI380" s="289">
        <v>0</v>
      </c>
      <c r="DJ380" s="289">
        <v>0</v>
      </c>
      <c r="DK380" s="289">
        <v>0</v>
      </c>
      <c r="DL380" s="393">
        <f>SUM(DM380:DN380)</f>
        <v>0</v>
      </c>
      <c r="DM380" s="471">
        <v>0</v>
      </c>
      <c r="DN380" s="472">
        <v>0</v>
      </c>
      <c r="DO380" s="246">
        <f t="shared" si="771"/>
        <v>94</v>
      </c>
    </row>
    <row r="381" spans="1:119" ht="16.5" customHeight="1" x14ac:dyDescent="0.2">
      <c r="A381" s="93" t="s">
        <v>751</v>
      </c>
    </row>
    <row r="382" spans="1:119" ht="15.95" customHeight="1" x14ac:dyDescent="0.2">
      <c r="A382" s="130" t="s">
        <v>750</v>
      </c>
    </row>
    <row r="383" spans="1:119" s="4" customFormat="1" ht="16.5" customHeight="1" x14ac:dyDescent="0.15">
      <c r="A383" s="97" t="s">
        <v>316</v>
      </c>
    </row>
    <row r="385" spans="1:119" ht="16.5" customHeight="1" x14ac:dyDescent="0.2">
      <c r="A385" s="91" t="s">
        <v>263</v>
      </c>
    </row>
    <row r="386" spans="1:119" s="111" customFormat="1" ht="16.5" customHeight="1" x14ac:dyDescent="0.2">
      <c r="A386" s="110" t="s">
        <v>255</v>
      </c>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row>
    <row r="387" spans="1:119" ht="16.5" customHeight="1" x14ac:dyDescent="0.2">
      <c r="A387" s="92" t="s">
        <v>736</v>
      </c>
    </row>
    <row r="388" spans="1:119" ht="16.5" customHeight="1" x14ac:dyDescent="0.2">
      <c r="A388" s="161" t="s">
        <v>289</v>
      </c>
    </row>
    <row r="389" spans="1:119" s="442" customFormat="1" ht="32.25" customHeight="1" x14ac:dyDescent="0.15">
      <c r="A389" s="437"/>
      <c r="B389" s="438" t="s">
        <v>489</v>
      </c>
      <c r="C389" s="439" t="s">
        <v>490</v>
      </c>
      <c r="D389" s="439" t="s">
        <v>491</v>
      </c>
      <c r="E389" s="439" t="s">
        <v>492</v>
      </c>
      <c r="F389" s="439" t="s">
        <v>493</v>
      </c>
      <c r="G389" s="439" t="s">
        <v>494</v>
      </c>
      <c r="H389" s="439" t="s">
        <v>495</v>
      </c>
      <c r="I389" s="439" t="s">
        <v>496</v>
      </c>
      <c r="J389" s="439" t="s">
        <v>497</v>
      </c>
      <c r="K389" s="439" t="s">
        <v>498</v>
      </c>
      <c r="L389" s="439" t="s">
        <v>499</v>
      </c>
      <c r="M389" s="439" t="s">
        <v>500</v>
      </c>
      <c r="N389" s="439" t="s">
        <v>501</v>
      </c>
      <c r="O389" s="438" t="s">
        <v>502</v>
      </c>
      <c r="P389" s="439" t="s">
        <v>503</v>
      </c>
      <c r="Q389" s="439" t="s">
        <v>504</v>
      </c>
      <c r="R389" s="439" t="s">
        <v>505</v>
      </c>
      <c r="S389" s="439" t="s">
        <v>506</v>
      </c>
      <c r="T389" s="439" t="s">
        <v>507</v>
      </c>
      <c r="U389" s="439" t="s">
        <v>508</v>
      </c>
      <c r="V389" s="439" t="s">
        <v>509</v>
      </c>
      <c r="W389" s="439" t="s">
        <v>510</v>
      </c>
      <c r="X389" s="438" t="s">
        <v>511</v>
      </c>
      <c r="Y389" s="439" t="s">
        <v>512</v>
      </c>
      <c r="Z389" s="439" t="s">
        <v>513</v>
      </c>
      <c r="AA389" s="439" t="s">
        <v>514</v>
      </c>
      <c r="AB389" s="439" t="s">
        <v>515</v>
      </c>
      <c r="AC389" s="438" t="s">
        <v>516</v>
      </c>
      <c r="AD389" s="439" t="s">
        <v>517</v>
      </c>
      <c r="AE389" s="439" t="s">
        <v>518</v>
      </c>
      <c r="AF389" s="439" t="s">
        <v>519</v>
      </c>
      <c r="AG389" s="439" t="s">
        <v>520</v>
      </c>
      <c r="AH389" s="439" t="s">
        <v>521</v>
      </c>
      <c r="AI389" s="439" t="s">
        <v>522</v>
      </c>
      <c r="AJ389" s="438" t="s">
        <v>523</v>
      </c>
      <c r="AK389" s="439" t="s">
        <v>524</v>
      </c>
      <c r="AL389" s="439" t="s">
        <v>525</v>
      </c>
      <c r="AM389" s="438" t="s">
        <v>526</v>
      </c>
      <c r="AN389" s="439" t="s">
        <v>527</v>
      </c>
      <c r="AO389" s="439" t="s">
        <v>528</v>
      </c>
      <c r="AP389" s="439" t="s">
        <v>529</v>
      </c>
      <c r="AQ389" s="439" t="s">
        <v>530</v>
      </c>
      <c r="AR389" s="439" t="s">
        <v>531</v>
      </c>
      <c r="AS389" s="439" t="s">
        <v>532</v>
      </c>
      <c r="AT389" s="439" t="s">
        <v>533</v>
      </c>
      <c r="AU389" s="439" t="s">
        <v>534</v>
      </c>
      <c r="AV389" s="439" t="s">
        <v>535</v>
      </c>
      <c r="AW389" s="439" t="s">
        <v>536</v>
      </c>
      <c r="AX389" s="438" t="s">
        <v>537</v>
      </c>
      <c r="AY389" s="439" t="s">
        <v>538</v>
      </c>
      <c r="AZ389" s="439" t="s">
        <v>539</v>
      </c>
      <c r="BA389" s="439" t="s">
        <v>540</v>
      </c>
      <c r="BB389" s="439" t="s">
        <v>541</v>
      </c>
      <c r="BC389" s="439" t="s">
        <v>542</v>
      </c>
      <c r="BD389" s="440" t="s">
        <v>543</v>
      </c>
      <c r="BE389" s="439" t="s">
        <v>544</v>
      </c>
      <c r="BF389" s="439" t="s">
        <v>545</v>
      </c>
      <c r="BG389" s="439" t="s">
        <v>546</v>
      </c>
      <c r="BH389" s="439" t="s">
        <v>547</v>
      </c>
      <c r="BI389" s="439" t="s">
        <v>548</v>
      </c>
      <c r="BJ389" s="439" t="s">
        <v>549</v>
      </c>
      <c r="BK389" s="439" t="s">
        <v>550</v>
      </c>
      <c r="BL389" s="439" t="s">
        <v>551</v>
      </c>
      <c r="BM389" s="438" t="s">
        <v>552</v>
      </c>
      <c r="BN389" s="439" t="s">
        <v>553</v>
      </c>
      <c r="BO389" s="439" t="s">
        <v>554</v>
      </c>
      <c r="BP389" s="439" t="s">
        <v>555</v>
      </c>
      <c r="BQ389" s="439" t="s">
        <v>556</v>
      </c>
      <c r="BR389" s="439" t="s">
        <v>557</v>
      </c>
      <c r="BS389" s="438" t="s">
        <v>558</v>
      </c>
      <c r="BT389" s="439" t="s">
        <v>559</v>
      </c>
      <c r="BU389" s="439" t="s">
        <v>560</v>
      </c>
      <c r="BV389" s="439" t="s">
        <v>561</v>
      </c>
      <c r="BW389" s="439" t="s">
        <v>562</v>
      </c>
      <c r="BX389" s="439" t="s">
        <v>563</v>
      </c>
      <c r="BY389" s="439" t="s">
        <v>564</v>
      </c>
      <c r="BZ389" s="439" t="s">
        <v>565</v>
      </c>
      <c r="CA389" s="439" t="s">
        <v>566</v>
      </c>
      <c r="CB389" s="439" t="s">
        <v>567</v>
      </c>
      <c r="CC389" s="439" t="s">
        <v>568</v>
      </c>
      <c r="CD389" s="439" t="s">
        <v>569</v>
      </c>
      <c r="CE389" s="439" t="s">
        <v>570</v>
      </c>
      <c r="CF389" s="438" t="s">
        <v>571</v>
      </c>
      <c r="CG389" s="439" t="s">
        <v>572</v>
      </c>
      <c r="CH389" s="439" t="s">
        <v>573</v>
      </c>
      <c r="CI389" s="439" t="s">
        <v>574</v>
      </c>
      <c r="CJ389" s="439" t="s">
        <v>575</v>
      </c>
      <c r="CK389" s="439" t="s">
        <v>576</v>
      </c>
      <c r="CL389" s="439" t="s">
        <v>577</v>
      </c>
      <c r="CM389" s="439" t="s">
        <v>578</v>
      </c>
      <c r="CN389" s="439" t="s">
        <v>579</v>
      </c>
      <c r="CO389" s="439" t="s">
        <v>580</v>
      </c>
      <c r="CP389" s="439" t="s">
        <v>581</v>
      </c>
      <c r="CQ389" s="439" t="s">
        <v>582</v>
      </c>
      <c r="CR389" s="439" t="s">
        <v>583</v>
      </c>
      <c r="CS389" s="439" t="s">
        <v>584</v>
      </c>
      <c r="CT389" s="438" t="s">
        <v>585</v>
      </c>
      <c r="CU389" s="439" t="s">
        <v>586</v>
      </c>
      <c r="CV389" s="439" t="s">
        <v>587</v>
      </c>
      <c r="CW389" s="439" t="s">
        <v>588</v>
      </c>
      <c r="CX389" s="439" t="s">
        <v>589</v>
      </c>
      <c r="CY389" s="439" t="s">
        <v>590</v>
      </c>
      <c r="CZ389" s="438" t="s">
        <v>591</v>
      </c>
      <c r="DA389" s="439" t="s">
        <v>592</v>
      </c>
      <c r="DB389" s="439" t="s">
        <v>593</v>
      </c>
      <c r="DC389" s="439" t="s">
        <v>594</v>
      </c>
      <c r="DD389" s="439" t="s">
        <v>595</v>
      </c>
      <c r="DE389" s="439" t="s">
        <v>596</v>
      </c>
      <c r="DF389" s="439" t="s">
        <v>597</v>
      </c>
      <c r="DG389" s="438" t="s">
        <v>598</v>
      </c>
      <c r="DH389" s="438" t="s">
        <v>599</v>
      </c>
      <c r="DI389" s="439" t="s">
        <v>600</v>
      </c>
      <c r="DJ389" s="439" t="s">
        <v>601</v>
      </c>
      <c r="DK389" s="439" t="s">
        <v>602</v>
      </c>
      <c r="DL389" s="438" t="s">
        <v>603</v>
      </c>
      <c r="DM389" s="439" t="s">
        <v>604</v>
      </c>
      <c r="DN389" s="441" t="s">
        <v>605</v>
      </c>
      <c r="DO389" s="438" t="s">
        <v>606</v>
      </c>
    </row>
    <row r="390" spans="1:119" s="4" customFormat="1" ht="16.5" customHeight="1" x14ac:dyDescent="0.15">
      <c r="A390" s="47" t="s">
        <v>201</v>
      </c>
      <c r="B390" s="264"/>
      <c r="C390" s="262"/>
      <c r="D390" s="262"/>
      <c r="E390" s="262"/>
      <c r="F390" s="262"/>
      <c r="G390" s="262"/>
      <c r="H390" s="262"/>
      <c r="I390" s="262"/>
      <c r="J390" s="262"/>
      <c r="K390" s="262"/>
      <c r="L390" s="262"/>
      <c r="M390" s="262"/>
      <c r="N390" s="262"/>
      <c r="O390" s="264"/>
      <c r="P390" s="262"/>
      <c r="Q390" s="262"/>
      <c r="R390" s="262"/>
      <c r="S390" s="262"/>
      <c r="T390" s="262"/>
      <c r="U390" s="262"/>
      <c r="V390" s="262"/>
      <c r="W390" s="262"/>
      <c r="X390" s="264"/>
      <c r="Y390" s="262"/>
      <c r="Z390" s="262"/>
      <c r="AA390" s="262"/>
      <c r="AB390" s="262"/>
      <c r="AC390" s="264"/>
      <c r="AD390" s="262"/>
      <c r="AE390" s="262"/>
      <c r="AF390" s="262"/>
      <c r="AG390" s="262"/>
      <c r="AH390" s="262"/>
      <c r="AI390" s="262"/>
      <c r="AJ390" s="264"/>
      <c r="AK390" s="262"/>
      <c r="AL390" s="262"/>
      <c r="AM390" s="264"/>
      <c r="AN390" s="262"/>
      <c r="AO390" s="262"/>
      <c r="AP390" s="262"/>
      <c r="AQ390" s="262"/>
      <c r="AR390" s="262"/>
      <c r="AS390" s="262"/>
      <c r="AT390" s="262"/>
      <c r="AU390" s="262"/>
      <c r="AV390" s="262"/>
      <c r="AW390" s="262"/>
      <c r="AX390" s="264"/>
      <c r="AY390" s="262"/>
      <c r="AZ390" s="262"/>
      <c r="BA390" s="262"/>
      <c r="BB390" s="262"/>
      <c r="BC390" s="262"/>
      <c r="BD390" s="264"/>
      <c r="BE390" s="262"/>
      <c r="BF390" s="262"/>
      <c r="BG390" s="262"/>
      <c r="BH390" s="262"/>
      <c r="BI390" s="262"/>
      <c r="BJ390" s="262"/>
      <c r="BK390" s="262"/>
      <c r="BL390" s="262"/>
      <c r="BM390" s="264"/>
      <c r="BN390" s="262"/>
      <c r="BO390" s="262"/>
      <c r="BP390" s="262"/>
      <c r="BQ390" s="262"/>
      <c r="BR390" s="262"/>
      <c r="BS390" s="264"/>
      <c r="BT390" s="262"/>
      <c r="BU390" s="262"/>
      <c r="BV390" s="262"/>
      <c r="BW390" s="262"/>
      <c r="BX390" s="262"/>
      <c r="BY390" s="262"/>
      <c r="BZ390" s="262"/>
      <c r="CA390" s="262"/>
      <c r="CB390" s="262"/>
      <c r="CC390" s="262"/>
      <c r="CD390" s="262"/>
      <c r="CE390" s="262"/>
      <c r="CF390" s="264"/>
      <c r="CG390" s="262"/>
      <c r="CH390" s="262"/>
      <c r="CI390" s="262"/>
      <c r="CJ390" s="262"/>
      <c r="CK390" s="262"/>
      <c r="CL390" s="262"/>
      <c r="CM390" s="262"/>
      <c r="CN390" s="262"/>
      <c r="CO390" s="262"/>
      <c r="CP390" s="262"/>
      <c r="CQ390" s="262"/>
      <c r="CR390" s="262"/>
      <c r="CS390" s="262"/>
      <c r="CT390" s="264"/>
      <c r="CU390" s="262"/>
      <c r="CV390" s="262"/>
      <c r="CW390" s="262"/>
      <c r="CX390" s="262"/>
      <c r="CY390" s="262"/>
      <c r="CZ390" s="264"/>
      <c r="DA390" s="262"/>
      <c r="DB390" s="262"/>
      <c r="DC390" s="262"/>
      <c r="DD390" s="262"/>
      <c r="DE390" s="262"/>
      <c r="DF390" s="262"/>
      <c r="DG390" s="264"/>
      <c r="DH390" s="264"/>
      <c r="DI390" s="262"/>
      <c r="DJ390" s="262"/>
      <c r="DK390" s="262"/>
      <c r="DL390" s="264"/>
      <c r="DM390" s="262"/>
      <c r="DN390" s="262"/>
      <c r="DO390" s="264"/>
    </row>
    <row r="391" spans="1:119" s="4" customFormat="1" ht="16.5" customHeight="1" x14ac:dyDescent="0.15">
      <c r="A391" s="162" t="s">
        <v>191</v>
      </c>
      <c r="B391" s="240">
        <f t="shared" ref="B391:B392" si="785">SUM(C391:N391)</f>
        <v>67</v>
      </c>
      <c r="C391" s="486">
        <v>4</v>
      </c>
      <c r="D391" s="486">
        <v>2</v>
      </c>
      <c r="E391" s="486">
        <v>4</v>
      </c>
      <c r="F391" s="486">
        <v>4</v>
      </c>
      <c r="G391" s="486">
        <v>10</v>
      </c>
      <c r="H391" s="486">
        <v>9</v>
      </c>
      <c r="I391" s="486">
        <v>6</v>
      </c>
      <c r="J391" s="486">
        <v>3</v>
      </c>
      <c r="K391" s="486">
        <v>5</v>
      </c>
      <c r="L391" s="486">
        <v>14</v>
      </c>
      <c r="M391" s="486">
        <v>4</v>
      </c>
      <c r="N391" s="486">
        <v>2</v>
      </c>
      <c r="O391" s="240">
        <f t="shared" ref="O391:O392" si="786">SUM(P391:W391)</f>
        <v>31</v>
      </c>
      <c r="P391" s="486">
        <v>5</v>
      </c>
      <c r="Q391" s="486">
        <v>7</v>
      </c>
      <c r="R391" s="486">
        <v>5</v>
      </c>
      <c r="S391" s="486">
        <v>2</v>
      </c>
      <c r="T391" s="486">
        <v>6</v>
      </c>
      <c r="U391" s="486">
        <v>3</v>
      </c>
      <c r="V391" s="486">
        <v>2</v>
      </c>
      <c r="W391" s="486">
        <v>1</v>
      </c>
      <c r="X391" s="240">
        <f t="shared" ref="X391:X392" si="787">SUM(Y391:AB391)</f>
        <v>29</v>
      </c>
      <c r="Y391" s="486">
        <v>10</v>
      </c>
      <c r="Z391" s="486">
        <v>7</v>
      </c>
      <c r="AA391" s="486">
        <v>5</v>
      </c>
      <c r="AB391" s="486">
        <v>7</v>
      </c>
      <c r="AC391" s="240">
        <f t="shared" ref="AC391:AC392" si="788">SUM(AD391:AI391)</f>
        <v>30</v>
      </c>
      <c r="AD391" s="486">
        <v>3</v>
      </c>
      <c r="AE391" s="486">
        <v>4</v>
      </c>
      <c r="AF391" s="486">
        <v>6</v>
      </c>
      <c r="AG391" s="486">
        <v>7</v>
      </c>
      <c r="AH391" s="486">
        <v>5</v>
      </c>
      <c r="AI391" s="486">
        <v>5</v>
      </c>
      <c r="AJ391" s="240">
        <f t="shared" ref="AJ391:AJ392" si="789">SUM(AK391:AL391)</f>
        <v>5</v>
      </c>
      <c r="AK391" s="481">
        <v>3</v>
      </c>
      <c r="AL391" s="394">
        <v>2</v>
      </c>
      <c r="AM391" s="240">
        <f t="shared" ref="AM391:AM392" si="790">SUM(AN391:AW391)</f>
        <v>74</v>
      </c>
      <c r="AN391" s="486">
        <v>3</v>
      </c>
      <c r="AO391" s="486">
        <v>2</v>
      </c>
      <c r="AP391" s="486">
        <v>5</v>
      </c>
      <c r="AQ391" s="486">
        <v>2</v>
      </c>
      <c r="AR391" s="486">
        <v>11</v>
      </c>
      <c r="AS391" s="486">
        <v>4</v>
      </c>
      <c r="AT391" s="486">
        <v>17</v>
      </c>
      <c r="AU391" s="486">
        <v>12</v>
      </c>
      <c r="AV391" s="486">
        <v>9</v>
      </c>
      <c r="AW391" s="486">
        <v>9</v>
      </c>
      <c r="AX391" s="240">
        <f t="shared" ref="AX391:AX392" si="791">SUM(AY391:BC391)</f>
        <v>66</v>
      </c>
      <c r="AY391" s="486">
        <v>9</v>
      </c>
      <c r="AZ391" s="486">
        <v>27</v>
      </c>
      <c r="BA391" s="486">
        <v>10</v>
      </c>
      <c r="BB391" s="486">
        <v>13</v>
      </c>
      <c r="BC391" s="486">
        <v>7</v>
      </c>
      <c r="BD391" s="240">
        <f t="shared" ref="BD391:BD392" si="792">SUM(BE391:BL391)</f>
        <v>106</v>
      </c>
      <c r="BE391" s="486">
        <v>15</v>
      </c>
      <c r="BF391" s="486">
        <v>17</v>
      </c>
      <c r="BG391" s="486">
        <v>12</v>
      </c>
      <c r="BH391" s="486">
        <v>16</v>
      </c>
      <c r="BI391" s="486">
        <v>7</v>
      </c>
      <c r="BJ391" s="486">
        <v>14</v>
      </c>
      <c r="BK391" s="486">
        <v>14</v>
      </c>
      <c r="BL391" s="486">
        <v>11</v>
      </c>
      <c r="BM391" s="240">
        <f t="shared" ref="BM391:BM392" si="793">SUM(BN391:BR391)</f>
        <v>46</v>
      </c>
      <c r="BN391" s="486">
        <v>10</v>
      </c>
      <c r="BO391" s="486">
        <v>10</v>
      </c>
      <c r="BP391" s="486">
        <v>8</v>
      </c>
      <c r="BQ391" s="486">
        <v>6</v>
      </c>
      <c r="BR391" s="486">
        <v>12</v>
      </c>
      <c r="BS391" s="240">
        <f t="shared" ref="BS391:BS392" si="794">SUM(BT391:CE391)</f>
        <v>72</v>
      </c>
      <c r="BT391" s="486">
        <v>4</v>
      </c>
      <c r="BU391" s="486">
        <v>9</v>
      </c>
      <c r="BV391" s="486">
        <v>11</v>
      </c>
      <c r="BW391" s="486">
        <v>4</v>
      </c>
      <c r="BX391" s="486">
        <v>4</v>
      </c>
      <c r="BY391" s="486">
        <v>11</v>
      </c>
      <c r="BZ391" s="486">
        <v>3</v>
      </c>
      <c r="CA391" s="486">
        <v>4</v>
      </c>
      <c r="CB391" s="486">
        <v>7</v>
      </c>
      <c r="CC391" s="486">
        <v>5</v>
      </c>
      <c r="CD391" s="486">
        <v>6</v>
      </c>
      <c r="CE391" s="486">
        <v>4</v>
      </c>
      <c r="CF391" s="240">
        <f t="shared" ref="CF391:CF392" si="795">SUM(CG391:CS391)</f>
        <v>86</v>
      </c>
      <c r="CG391" s="486">
        <v>3</v>
      </c>
      <c r="CH391" s="486">
        <v>5</v>
      </c>
      <c r="CI391" s="486">
        <v>6</v>
      </c>
      <c r="CJ391" s="486">
        <v>6</v>
      </c>
      <c r="CK391" s="486">
        <v>15</v>
      </c>
      <c r="CL391" s="486">
        <v>4</v>
      </c>
      <c r="CM391" s="486">
        <v>13</v>
      </c>
      <c r="CN391" s="486">
        <v>2</v>
      </c>
      <c r="CO391" s="486">
        <v>8</v>
      </c>
      <c r="CP391" s="486">
        <v>6</v>
      </c>
      <c r="CQ391" s="486">
        <v>11</v>
      </c>
      <c r="CR391" s="486">
        <v>4</v>
      </c>
      <c r="CS391" s="486">
        <v>3</v>
      </c>
      <c r="CT391" s="240">
        <f t="shared" ref="CT391:CT392" si="796">SUM(CU391:CY391)</f>
        <v>47</v>
      </c>
      <c r="CU391" s="486">
        <v>14</v>
      </c>
      <c r="CV391" s="486">
        <v>11</v>
      </c>
      <c r="CW391" s="486">
        <v>6</v>
      </c>
      <c r="CX391" s="486">
        <v>10</v>
      </c>
      <c r="CY391" s="486">
        <v>6</v>
      </c>
      <c r="CZ391" s="240">
        <f t="shared" ref="CZ391:CZ392" si="797">SUM(DA391:DF391)</f>
        <v>51</v>
      </c>
      <c r="DA391" s="486">
        <v>2</v>
      </c>
      <c r="DB391" s="486">
        <v>5</v>
      </c>
      <c r="DC391" s="486">
        <v>7</v>
      </c>
      <c r="DD391" s="486">
        <v>20</v>
      </c>
      <c r="DE391" s="486">
        <v>11</v>
      </c>
      <c r="DF391" s="486">
        <v>6</v>
      </c>
      <c r="DG391" s="240">
        <f t="shared" ref="DG391:DG392" si="798">AM391+BS391+B391+O391+X391+AC391+AJ391+BD391+CF391+AX391+BM391+CT391+CZ391</f>
        <v>710</v>
      </c>
      <c r="DH391" s="240">
        <f t="shared" ref="DH391:DH392" si="799">SUM(DI391:DK391)</f>
        <v>12</v>
      </c>
      <c r="DI391" s="486">
        <v>6</v>
      </c>
      <c r="DJ391" s="486">
        <v>4</v>
      </c>
      <c r="DK391" s="486">
        <v>2</v>
      </c>
      <c r="DL391" s="392">
        <f>SUM(DM391:DN391)</f>
        <v>6</v>
      </c>
      <c r="DM391" s="470">
        <v>4</v>
      </c>
      <c r="DN391" s="469">
        <v>2</v>
      </c>
      <c r="DO391" s="240">
        <f t="shared" ref="DO391:DO392" si="800">DG391+DH391+DL391</f>
        <v>728</v>
      </c>
    </row>
    <row r="392" spans="1:119" s="4" customFormat="1" ht="16.5" customHeight="1" x14ac:dyDescent="0.15">
      <c r="A392" s="136" t="s">
        <v>192</v>
      </c>
      <c r="B392" s="240">
        <f t="shared" si="785"/>
        <v>2828</v>
      </c>
      <c r="C392" s="486">
        <v>181</v>
      </c>
      <c r="D392" s="486">
        <v>167</v>
      </c>
      <c r="E392" s="486">
        <v>289</v>
      </c>
      <c r="F392" s="486">
        <v>124</v>
      </c>
      <c r="G392" s="486">
        <v>354</v>
      </c>
      <c r="H392" s="486">
        <v>371</v>
      </c>
      <c r="I392" s="486">
        <v>242</v>
      </c>
      <c r="J392" s="486">
        <v>117</v>
      </c>
      <c r="K392" s="486">
        <v>200</v>
      </c>
      <c r="L392" s="486">
        <v>488</v>
      </c>
      <c r="M392" s="486">
        <v>164</v>
      </c>
      <c r="N392" s="486">
        <v>131</v>
      </c>
      <c r="O392" s="240">
        <f t="shared" si="786"/>
        <v>1284</v>
      </c>
      <c r="P392" s="486">
        <v>149</v>
      </c>
      <c r="Q392" s="486">
        <v>286</v>
      </c>
      <c r="R392" s="486">
        <v>139</v>
      </c>
      <c r="S392" s="486">
        <v>104</v>
      </c>
      <c r="T392" s="486">
        <v>259</v>
      </c>
      <c r="U392" s="486">
        <v>176</v>
      </c>
      <c r="V392" s="486">
        <v>86</v>
      </c>
      <c r="W392" s="486">
        <v>85</v>
      </c>
      <c r="X392" s="240">
        <f t="shared" si="787"/>
        <v>1302</v>
      </c>
      <c r="Y392" s="486">
        <v>426</v>
      </c>
      <c r="Z392" s="486">
        <v>245</v>
      </c>
      <c r="AA392" s="486">
        <v>390</v>
      </c>
      <c r="AB392" s="486">
        <v>241</v>
      </c>
      <c r="AC392" s="240">
        <f t="shared" si="788"/>
        <v>934</v>
      </c>
      <c r="AD392" s="486">
        <v>99</v>
      </c>
      <c r="AE392" s="486">
        <v>101</v>
      </c>
      <c r="AF392" s="486">
        <v>189</v>
      </c>
      <c r="AG392" s="486">
        <v>199</v>
      </c>
      <c r="AH392" s="486">
        <v>159</v>
      </c>
      <c r="AI392" s="486">
        <v>187</v>
      </c>
      <c r="AJ392" s="240">
        <f t="shared" si="789"/>
        <v>114</v>
      </c>
      <c r="AK392" s="394">
        <v>53</v>
      </c>
      <c r="AL392" s="394">
        <v>61</v>
      </c>
      <c r="AM392" s="240">
        <f t="shared" si="790"/>
        <v>3292</v>
      </c>
      <c r="AN392" s="486">
        <v>170</v>
      </c>
      <c r="AO392" s="486">
        <v>128</v>
      </c>
      <c r="AP392" s="486">
        <v>297</v>
      </c>
      <c r="AQ392" s="486">
        <v>141</v>
      </c>
      <c r="AR392" s="486">
        <v>506</v>
      </c>
      <c r="AS392" s="486">
        <v>153</v>
      </c>
      <c r="AT392" s="486">
        <v>716</v>
      </c>
      <c r="AU392" s="486">
        <v>465</v>
      </c>
      <c r="AV392" s="486">
        <v>449</v>
      </c>
      <c r="AW392" s="486">
        <v>267</v>
      </c>
      <c r="AX392" s="240">
        <f t="shared" si="791"/>
        <v>3180</v>
      </c>
      <c r="AY392" s="486">
        <v>296</v>
      </c>
      <c r="AZ392" s="486">
        <v>1446</v>
      </c>
      <c r="BA392" s="486">
        <v>431</v>
      </c>
      <c r="BB392" s="486">
        <v>740</v>
      </c>
      <c r="BC392" s="486">
        <v>267</v>
      </c>
      <c r="BD392" s="240">
        <f t="shared" si="792"/>
        <v>4282</v>
      </c>
      <c r="BE392" s="486">
        <v>488</v>
      </c>
      <c r="BF392" s="486">
        <v>640</v>
      </c>
      <c r="BG392" s="486">
        <v>472</v>
      </c>
      <c r="BH392" s="486">
        <v>756</v>
      </c>
      <c r="BI392" s="486">
        <v>301</v>
      </c>
      <c r="BJ392" s="486">
        <v>531</v>
      </c>
      <c r="BK392" s="486">
        <v>617</v>
      </c>
      <c r="BL392" s="486">
        <v>477</v>
      </c>
      <c r="BM392" s="240">
        <f t="shared" si="793"/>
        <v>1774</v>
      </c>
      <c r="BN392" s="486">
        <v>386</v>
      </c>
      <c r="BO392" s="486">
        <v>347</v>
      </c>
      <c r="BP392" s="486">
        <v>356</v>
      </c>
      <c r="BQ392" s="486">
        <v>221</v>
      </c>
      <c r="BR392" s="486">
        <v>464</v>
      </c>
      <c r="BS392" s="240">
        <f t="shared" si="794"/>
        <v>3097</v>
      </c>
      <c r="BT392" s="486">
        <v>127</v>
      </c>
      <c r="BU392" s="486">
        <v>264</v>
      </c>
      <c r="BV392" s="486">
        <v>460</v>
      </c>
      <c r="BW392" s="486">
        <v>184</v>
      </c>
      <c r="BX392" s="486">
        <v>281</v>
      </c>
      <c r="BY392" s="486">
        <v>523</v>
      </c>
      <c r="BZ392" s="486">
        <v>144</v>
      </c>
      <c r="CA392" s="486">
        <v>162</v>
      </c>
      <c r="CB392" s="486">
        <v>318</v>
      </c>
      <c r="CC392" s="486">
        <v>200</v>
      </c>
      <c r="CD392" s="486">
        <v>265</v>
      </c>
      <c r="CE392" s="486">
        <v>169</v>
      </c>
      <c r="CF392" s="240">
        <f t="shared" si="795"/>
        <v>3777</v>
      </c>
      <c r="CG392" s="486">
        <v>99</v>
      </c>
      <c r="CH392" s="486">
        <v>228</v>
      </c>
      <c r="CI392" s="486">
        <v>232</v>
      </c>
      <c r="CJ392" s="486">
        <v>259</v>
      </c>
      <c r="CK392" s="486">
        <v>767</v>
      </c>
      <c r="CL392" s="486">
        <v>171</v>
      </c>
      <c r="CM392" s="486">
        <v>457</v>
      </c>
      <c r="CN392" s="486">
        <v>107</v>
      </c>
      <c r="CO392" s="486">
        <v>406</v>
      </c>
      <c r="CP392" s="486">
        <v>288</v>
      </c>
      <c r="CQ392" s="486">
        <v>425</v>
      </c>
      <c r="CR392" s="486">
        <v>206</v>
      </c>
      <c r="CS392" s="486">
        <v>132</v>
      </c>
      <c r="CT392" s="240">
        <f t="shared" si="796"/>
        <v>2016</v>
      </c>
      <c r="CU392" s="486">
        <v>655</v>
      </c>
      <c r="CV392" s="486">
        <v>472</v>
      </c>
      <c r="CW392" s="486">
        <v>142</v>
      </c>
      <c r="CX392" s="486">
        <v>434</v>
      </c>
      <c r="CY392" s="486">
        <v>313</v>
      </c>
      <c r="CZ392" s="240">
        <f t="shared" si="797"/>
        <v>2133</v>
      </c>
      <c r="DA392" s="486">
        <v>75</v>
      </c>
      <c r="DB392" s="486">
        <v>117</v>
      </c>
      <c r="DC392" s="486">
        <v>380</v>
      </c>
      <c r="DD392" s="486">
        <v>742</v>
      </c>
      <c r="DE392" s="486">
        <v>556</v>
      </c>
      <c r="DF392" s="486">
        <v>263</v>
      </c>
      <c r="DG392" s="240">
        <f t="shared" si="798"/>
        <v>30013</v>
      </c>
      <c r="DH392" s="240">
        <f t="shared" si="799"/>
        <v>470</v>
      </c>
      <c r="DI392" s="486">
        <v>211</v>
      </c>
      <c r="DJ392" s="486">
        <v>157</v>
      </c>
      <c r="DK392" s="486">
        <v>102</v>
      </c>
      <c r="DL392" s="392">
        <f>SUM(DM392:DN392)</f>
        <v>233</v>
      </c>
      <c r="DM392" s="470">
        <v>223</v>
      </c>
      <c r="DN392" s="469">
        <v>10</v>
      </c>
      <c r="DO392" s="240">
        <f t="shared" si="800"/>
        <v>30716</v>
      </c>
    </row>
    <row r="393" spans="1:119" s="4" customFormat="1" ht="16.5" customHeight="1" x14ac:dyDescent="0.15">
      <c r="A393" s="138" t="s">
        <v>323</v>
      </c>
      <c r="B393" s="240">
        <f t="shared" ref="B393:B394" si="801">SUM(C393:N393)</f>
        <v>63</v>
      </c>
      <c r="C393" s="496">
        <v>6</v>
      </c>
      <c r="D393" s="496">
        <v>4</v>
      </c>
      <c r="E393" s="496">
        <v>4</v>
      </c>
      <c r="F393" s="496">
        <v>12</v>
      </c>
      <c r="G393" s="496">
        <v>6</v>
      </c>
      <c r="H393" s="496">
        <v>11</v>
      </c>
      <c r="I393" s="496">
        <v>4</v>
      </c>
      <c r="J393" s="496">
        <v>4</v>
      </c>
      <c r="K393" s="496">
        <v>3</v>
      </c>
      <c r="L393" s="496">
        <v>1</v>
      </c>
      <c r="M393" s="496">
        <v>6</v>
      </c>
      <c r="N393" s="496">
        <v>2</v>
      </c>
      <c r="O393" s="240">
        <f t="shared" ref="O393:O394" si="802">SUM(P393:W393)</f>
        <v>30</v>
      </c>
      <c r="P393" s="496">
        <v>5</v>
      </c>
      <c r="Q393" s="496">
        <v>6</v>
      </c>
      <c r="R393" s="496">
        <v>7</v>
      </c>
      <c r="S393" s="496">
        <v>2</v>
      </c>
      <c r="T393" s="496">
        <v>4</v>
      </c>
      <c r="U393" s="496">
        <v>6</v>
      </c>
      <c r="V393" s="496">
        <v>0</v>
      </c>
      <c r="W393" s="496">
        <v>0</v>
      </c>
      <c r="X393" s="240">
        <f t="shared" ref="X393:X394" si="803">SUM(Y393:AB393)</f>
        <v>48</v>
      </c>
      <c r="Y393" s="486">
        <v>20</v>
      </c>
      <c r="Z393" s="486">
        <v>13</v>
      </c>
      <c r="AA393" s="486">
        <v>7</v>
      </c>
      <c r="AB393" s="486">
        <v>8</v>
      </c>
      <c r="AC393" s="240">
        <f t="shared" ref="AC393:AC394" si="804">SUM(AD393:AI393)</f>
        <v>52</v>
      </c>
      <c r="AD393" s="496">
        <v>3</v>
      </c>
      <c r="AE393" s="496">
        <v>5</v>
      </c>
      <c r="AF393" s="496">
        <v>3</v>
      </c>
      <c r="AG393" s="496">
        <v>20</v>
      </c>
      <c r="AH393" s="496">
        <v>7</v>
      </c>
      <c r="AI393" s="496">
        <v>14</v>
      </c>
      <c r="AJ393" s="240">
        <f t="shared" ref="AJ393:AJ394" si="805">SUM(AK393:AL393)</f>
        <v>4</v>
      </c>
      <c r="AK393" s="496">
        <v>2</v>
      </c>
      <c r="AL393" s="496">
        <v>2</v>
      </c>
      <c r="AM393" s="240">
        <f t="shared" ref="AM393:AM394" si="806">SUM(AN393:AW393)</f>
        <v>135</v>
      </c>
      <c r="AN393" s="496">
        <v>6</v>
      </c>
      <c r="AO393" s="496">
        <v>4</v>
      </c>
      <c r="AP393" s="496">
        <v>7</v>
      </c>
      <c r="AQ393" s="496">
        <v>2</v>
      </c>
      <c r="AR393" s="496">
        <v>32</v>
      </c>
      <c r="AS393" s="496">
        <v>7</v>
      </c>
      <c r="AT393" s="496">
        <v>24</v>
      </c>
      <c r="AU393" s="496">
        <v>25</v>
      </c>
      <c r="AV393" s="496">
        <v>19</v>
      </c>
      <c r="AW393" s="496">
        <v>9</v>
      </c>
      <c r="AX393" s="240">
        <f t="shared" ref="AX393:AX394" si="807">SUM(AY393:BC393)</f>
        <v>108</v>
      </c>
      <c r="AY393" s="496">
        <v>7</v>
      </c>
      <c r="AZ393" s="496">
        <v>52</v>
      </c>
      <c r="BA393" s="496">
        <v>10</v>
      </c>
      <c r="BB393" s="496">
        <v>22</v>
      </c>
      <c r="BC393" s="496">
        <v>17</v>
      </c>
      <c r="BD393" s="240">
        <f t="shared" ref="BD393:BD394" si="808">SUM(BE393:BL393)</f>
        <v>150</v>
      </c>
      <c r="BE393" s="496">
        <v>5</v>
      </c>
      <c r="BF393" s="496">
        <v>43</v>
      </c>
      <c r="BG393" s="496">
        <v>5</v>
      </c>
      <c r="BH393" s="496">
        <v>37</v>
      </c>
      <c r="BI393" s="496">
        <v>21</v>
      </c>
      <c r="BJ393" s="496">
        <v>12</v>
      </c>
      <c r="BK393" s="496">
        <v>16</v>
      </c>
      <c r="BL393" s="496">
        <v>11</v>
      </c>
      <c r="BM393" s="240">
        <f t="shared" ref="BM393:BM394" si="809">SUM(BN393:BR393)</f>
        <v>43</v>
      </c>
      <c r="BN393" s="496">
        <v>7</v>
      </c>
      <c r="BO393" s="496">
        <v>7</v>
      </c>
      <c r="BP393" s="496">
        <v>5</v>
      </c>
      <c r="BQ393" s="496">
        <v>2</v>
      </c>
      <c r="BR393" s="496">
        <v>22</v>
      </c>
      <c r="BS393" s="240">
        <f t="shared" ref="BS393:BS394" si="810">SUM(BT393:CE393)</f>
        <v>106</v>
      </c>
      <c r="BT393" s="496">
        <v>13</v>
      </c>
      <c r="BU393" s="496">
        <v>16</v>
      </c>
      <c r="BV393" s="496">
        <v>4</v>
      </c>
      <c r="BW393" s="496">
        <v>4</v>
      </c>
      <c r="BX393" s="496">
        <v>7</v>
      </c>
      <c r="BY393" s="496">
        <v>19</v>
      </c>
      <c r="BZ393" s="496">
        <v>4</v>
      </c>
      <c r="CA393" s="496">
        <v>2</v>
      </c>
      <c r="CB393" s="496">
        <v>7</v>
      </c>
      <c r="CC393" s="496">
        <v>20</v>
      </c>
      <c r="CD393" s="496">
        <v>6</v>
      </c>
      <c r="CE393" s="496">
        <v>4</v>
      </c>
      <c r="CF393" s="240">
        <f t="shared" ref="CF393:CF394" si="811">SUM(CG393:CS393)</f>
        <v>104</v>
      </c>
      <c r="CG393" s="496">
        <v>0</v>
      </c>
      <c r="CH393" s="496">
        <v>4</v>
      </c>
      <c r="CI393" s="496">
        <v>5</v>
      </c>
      <c r="CJ393" s="496">
        <v>18</v>
      </c>
      <c r="CK393" s="496">
        <v>29</v>
      </c>
      <c r="CL393" s="496">
        <v>3</v>
      </c>
      <c r="CM393" s="496">
        <v>9</v>
      </c>
      <c r="CN393" s="496">
        <v>4</v>
      </c>
      <c r="CO393" s="496">
        <v>1</v>
      </c>
      <c r="CP393" s="496">
        <v>6</v>
      </c>
      <c r="CQ393" s="496">
        <v>12</v>
      </c>
      <c r="CR393" s="496">
        <v>9</v>
      </c>
      <c r="CS393" s="496">
        <v>4</v>
      </c>
      <c r="CT393" s="240">
        <f t="shared" ref="CT393:CT394" si="812">SUM(CU393:CY393)</f>
        <v>110</v>
      </c>
      <c r="CU393" s="496">
        <v>28</v>
      </c>
      <c r="CV393" s="496">
        <v>27</v>
      </c>
      <c r="CW393" s="496">
        <v>3</v>
      </c>
      <c r="CX393" s="496">
        <v>44</v>
      </c>
      <c r="CY393" s="496">
        <v>8</v>
      </c>
      <c r="CZ393" s="240">
        <f t="shared" ref="CZ393:CZ394" si="813">SUM(DA393:DF393)</f>
        <v>51</v>
      </c>
      <c r="DA393" s="486">
        <v>2</v>
      </c>
      <c r="DB393" s="486">
        <v>5</v>
      </c>
      <c r="DC393" s="486">
        <v>8</v>
      </c>
      <c r="DD393" s="486">
        <v>16</v>
      </c>
      <c r="DE393" s="486">
        <v>14</v>
      </c>
      <c r="DF393" s="486">
        <v>6</v>
      </c>
      <c r="DG393" s="240">
        <f t="shared" ref="DG393:DG394" si="814">AM393+BS393+B393+O393+X393+AC393+AJ393+BD393+CF393+AX393+BM393+CT393+CZ393</f>
        <v>1004</v>
      </c>
      <c r="DH393" s="240">
        <f t="shared" ref="DH393:DH394" si="815">SUM(DI393:DK393)</f>
        <v>13</v>
      </c>
      <c r="DI393" s="496">
        <v>10</v>
      </c>
      <c r="DJ393" s="496">
        <v>3</v>
      </c>
      <c r="DK393" s="496">
        <v>0</v>
      </c>
      <c r="DL393" s="392">
        <f>SUM(DM393:DN393)</f>
        <v>18</v>
      </c>
      <c r="DM393" s="496">
        <v>18</v>
      </c>
      <c r="DN393" s="469">
        <v>0</v>
      </c>
      <c r="DO393" s="240">
        <f t="shared" ref="DO393:DO394" si="816">DG393+DH393+DL393</f>
        <v>1035</v>
      </c>
    </row>
    <row r="394" spans="1:119" s="4" customFormat="1" ht="16.5" customHeight="1" x14ac:dyDescent="0.15">
      <c r="A394" s="138" t="s">
        <v>437</v>
      </c>
      <c r="B394" s="240">
        <f t="shared" si="801"/>
        <v>148</v>
      </c>
      <c r="C394" s="496">
        <v>0</v>
      </c>
      <c r="D394" s="496">
        <v>2</v>
      </c>
      <c r="E394" s="496">
        <v>8</v>
      </c>
      <c r="F394" s="496">
        <v>6</v>
      </c>
      <c r="G394" s="496">
        <v>9</v>
      </c>
      <c r="H394" s="496">
        <v>29</v>
      </c>
      <c r="I394" s="496">
        <v>30</v>
      </c>
      <c r="J394" s="496">
        <v>0</v>
      </c>
      <c r="K394" s="496">
        <v>12</v>
      </c>
      <c r="L394" s="496">
        <v>34</v>
      </c>
      <c r="M394" s="496">
        <v>16</v>
      </c>
      <c r="N394" s="496">
        <v>2</v>
      </c>
      <c r="O394" s="240">
        <f t="shared" si="802"/>
        <v>81</v>
      </c>
      <c r="P394" s="496">
        <v>10</v>
      </c>
      <c r="Q394" s="496">
        <v>19</v>
      </c>
      <c r="R394" s="496">
        <v>13</v>
      </c>
      <c r="S394" s="496">
        <v>8</v>
      </c>
      <c r="T394" s="496">
        <v>7</v>
      </c>
      <c r="U394" s="496">
        <v>7</v>
      </c>
      <c r="V394" s="496">
        <v>8</v>
      </c>
      <c r="W394" s="496">
        <v>9</v>
      </c>
      <c r="X394" s="240">
        <f t="shared" si="803"/>
        <v>43</v>
      </c>
      <c r="Y394" s="486">
        <v>8</v>
      </c>
      <c r="Z394" s="486">
        <v>6</v>
      </c>
      <c r="AA394" s="486">
        <v>21</v>
      </c>
      <c r="AB394" s="486">
        <v>8</v>
      </c>
      <c r="AC394" s="240">
        <f t="shared" si="804"/>
        <v>74</v>
      </c>
      <c r="AD394" s="496">
        <v>3</v>
      </c>
      <c r="AE394" s="496">
        <v>9</v>
      </c>
      <c r="AF394" s="496">
        <v>9</v>
      </c>
      <c r="AG394" s="496">
        <v>24</v>
      </c>
      <c r="AH394" s="496">
        <v>3</v>
      </c>
      <c r="AI394" s="496">
        <v>26</v>
      </c>
      <c r="AJ394" s="240">
        <f t="shared" si="805"/>
        <v>0</v>
      </c>
      <c r="AK394" s="496">
        <v>0</v>
      </c>
      <c r="AL394" s="496">
        <v>0</v>
      </c>
      <c r="AM394" s="240">
        <f t="shared" si="806"/>
        <v>300</v>
      </c>
      <c r="AN394" s="496">
        <v>13</v>
      </c>
      <c r="AO394" s="496">
        <v>12</v>
      </c>
      <c r="AP394" s="496">
        <v>17</v>
      </c>
      <c r="AQ394" s="496">
        <v>12</v>
      </c>
      <c r="AR394" s="496">
        <v>44</v>
      </c>
      <c r="AS394" s="496">
        <v>9</v>
      </c>
      <c r="AT394" s="496">
        <v>53</v>
      </c>
      <c r="AU394" s="496">
        <v>54</v>
      </c>
      <c r="AV394" s="496">
        <v>57</v>
      </c>
      <c r="AW394" s="496">
        <v>29</v>
      </c>
      <c r="AX394" s="240">
        <f t="shared" si="807"/>
        <v>261</v>
      </c>
      <c r="AY394" s="496">
        <v>9</v>
      </c>
      <c r="AZ394" s="496">
        <v>194</v>
      </c>
      <c r="BA394" s="496">
        <v>16</v>
      </c>
      <c r="BB394" s="496">
        <v>40</v>
      </c>
      <c r="BC394" s="496">
        <v>2</v>
      </c>
      <c r="BD394" s="240">
        <f t="shared" si="808"/>
        <v>542</v>
      </c>
      <c r="BE394" s="496">
        <v>132</v>
      </c>
      <c r="BF394" s="496">
        <v>45</v>
      </c>
      <c r="BG394" s="496">
        <v>52</v>
      </c>
      <c r="BH394" s="496">
        <v>57</v>
      </c>
      <c r="BI394" s="496">
        <v>23</v>
      </c>
      <c r="BJ394" s="496">
        <v>74</v>
      </c>
      <c r="BK394" s="496">
        <v>91</v>
      </c>
      <c r="BL394" s="496">
        <v>68</v>
      </c>
      <c r="BM394" s="240">
        <f t="shared" si="809"/>
        <v>122</v>
      </c>
      <c r="BN394" s="496">
        <v>32</v>
      </c>
      <c r="BO394" s="496">
        <v>21</v>
      </c>
      <c r="BP394" s="496">
        <v>15</v>
      </c>
      <c r="BQ394" s="496">
        <v>12</v>
      </c>
      <c r="BR394" s="496">
        <v>42</v>
      </c>
      <c r="BS394" s="240">
        <f t="shared" si="810"/>
        <v>186</v>
      </c>
      <c r="BT394" s="496">
        <v>8</v>
      </c>
      <c r="BU394" s="496">
        <v>15</v>
      </c>
      <c r="BV394" s="496">
        <v>8</v>
      </c>
      <c r="BW394" s="496">
        <v>10</v>
      </c>
      <c r="BX394" s="496">
        <v>9</v>
      </c>
      <c r="BY394" s="496">
        <v>38</v>
      </c>
      <c r="BZ394" s="496">
        <v>4</v>
      </c>
      <c r="CA394" s="496">
        <v>28</v>
      </c>
      <c r="CB394" s="496">
        <v>28</v>
      </c>
      <c r="CC394" s="496">
        <v>6</v>
      </c>
      <c r="CD394" s="496">
        <v>25</v>
      </c>
      <c r="CE394" s="496">
        <v>7</v>
      </c>
      <c r="CF394" s="240">
        <f t="shared" si="811"/>
        <v>191</v>
      </c>
      <c r="CG394" s="496">
        <v>12</v>
      </c>
      <c r="CH394" s="496">
        <v>27</v>
      </c>
      <c r="CI394" s="496">
        <v>3</v>
      </c>
      <c r="CJ394" s="496">
        <v>11</v>
      </c>
      <c r="CK394" s="496">
        <v>25</v>
      </c>
      <c r="CL394" s="496">
        <v>3</v>
      </c>
      <c r="CM394" s="496">
        <v>31</v>
      </c>
      <c r="CN394" s="496">
        <v>0</v>
      </c>
      <c r="CO394" s="496">
        <v>8</v>
      </c>
      <c r="CP394" s="496">
        <v>13</v>
      </c>
      <c r="CQ394" s="496">
        <v>26</v>
      </c>
      <c r="CR394" s="496">
        <v>18</v>
      </c>
      <c r="CS394" s="496">
        <v>14</v>
      </c>
      <c r="CT394" s="240">
        <f t="shared" si="812"/>
        <v>107</v>
      </c>
      <c r="CU394" s="496">
        <v>42</v>
      </c>
      <c r="CV394" s="496">
        <v>16</v>
      </c>
      <c r="CW394" s="496">
        <v>0</v>
      </c>
      <c r="CX394" s="496">
        <v>45</v>
      </c>
      <c r="CY394" s="496">
        <v>4</v>
      </c>
      <c r="CZ394" s="240">
        <f t="shared" si="813"/>
        <v>196</v>
      </c>
      <c r="DA394" s="486">
        <v>4</v>
      </c>
      <c r="DB394" s="486">
        <v>1</v>
      </c>
      <c r="DC394" s="486">
        <v>59</v>
      </c>
      <c r="DD394" s="486">
        <v>91</v>
      </c>
      <c r="DE394" s="486">
        <v>12</v>
      </c>
      <c r="DF394" s="486">
        <v>29</v>
      </c>
      <c r="DG394" s="240">
        <f t="shared" si="814"/>
        <v>2251</v>
      </c>
      <c r="DH394" s="240">
        <f t="shared" si="815"/>
        <v>52</v>
      </c>
      <c r="DI394" s="496">
        <v>25</v>
      </c>
      <c r="DJ394" s="496">
        <v>15</v>
      </c>
      <c r="DK394" s="496">
        <v>12</v>
      </c>
      <c r="DL394" s="392">
        <f>SUM(DM394:DN394)</f>
        <v>27</v>
      </c>
      <c r="DM394" s="496">
        <v>27</v>
      </c>
      <c r="DN394" s="469">
        <v>0</v>
      </c>
      <c r="DO394" s="240">
        <f t="shared" si="816"/>
        <v>2330</v>
      </c>
    </row>
    <row r="395" spans="1:119" s="4" customFormat="1" ht="26.1" customHeight="1" x14ac:dyDescent="0.15">
      <c r="A395" s="140" t="s">
        <v>435</v>
      </c>
      <c r="B395" s="240"/>
      <c r="C395" s="486"/>
      <c r="D395" s="486"/>
      <c r="E395" s="486"/>
      <c r="F395" s="486"/>
      <c r="G395" s="486"/>
      <c r="H395" s="486"/>
      <c r="I395" s="486"/>
      <c r="J395" s="486"/>
      <c r="K395" s="486"/>
      <c r="L395" s="486"/>
      <c r="M395" s="486"/>
      <c r="N395" s="486"/>
      <c r="O395" s="240"/>
      <c r="P395" s="486"/>
      <c r="Q395" s="486"/>
      <c r="R395" s="486"/>
      <c r="S395" s="486"/>
      <c r="T395" s="486"/>
      <c r="U395" s="486"/>
      <c r="V395" s="486"/>
      <c r="W395" s="486"/>
      <c r="X395" s="240"/>
      <c r="Y395" s="486"/>
      <c r="Z395" s="486"/>
      <c r="AA395" s="486"/>
      <c r="AB395" s="486"/>
      <c r="AC395" s="240"/>
      <c r="AD395" s="486"/>
      <c r="AE395" s="486"/>
      <c r="AF395" s="486"/>
      <c r="AG395" s="486"/>
      <c r="AH395" s="486"/>
      <c r="AI395" s="486"/>
      <c r="AJ395" s="240"/>
      <c r="AK395" s="394"/>
      <c r="AL395" s="394"/>
      <c r="AM395" s="240"/>
      <c r="AN395" s="486"/>
      <c r="AO395" s="486"/>
      <c r="AP395" s="486"/>
      <c r="AQ395" s="486"/>
      <c r="AR395" s="486"/>
      <c r="AS395" s="486"/>
      <c r="AT395" s="486"/>
      <c r="AU395" s="486"/>
      <c r="AV395" s="486"/>
      <c r="AW395" s="486"/>
      <c r="AX395" s="240"/>
      <c r="AY395" s="486"/>
      <c r="AZ395" s="486"/>
      <c r="BA395" s="486"/>
      <c r="BB395" s="486"/>
      <c r="BC395" s="486"/>
      <c r="BD395" s="240"/>
      <c r="BE395" s="486"/>
      <c r="BF395" s="486"/>
      <c r="BG395" s="486"/>
      <c r="BH395" s="486"/>
      <c r="BI395" s="486"/>
      <c r="BJ395" s="486"/>
      <c r="BK395" s="486"/>
      <c r="BL395" s="486"/>
      <c r="BM395" s="240"/>
      <c r="BN395" s="486"/>
      <c r="BO395" s="486"/>
      <c r="BP395" s="486"/>
      <c r="BQ395" s="486"/>
      <c r="BR395" s="486"/>
      <c r="BS395" s="240"/>
      <c r="BT395" s="486"/>
      <c r="BU395" s="486"/>
      <c r="BV395" s="486"/>
      <c r="BW395" s="486"/>
      <c r="BX395" s="486"/>
      <c r="BY395" s="486"/>
      <c r="BZ395" s="486"/>
      <c r="CA395" s="486"/>
      <c r="CB395" s="486"/>
      <c r="CC395" s="486"/>
      <c r="CD395" s="486"/>
      <c r="CE395" s="486"/>
      <c r="CF395" s="240"/>
      <c r="CG395" s="486"/>
      <c r="CH395" s="486"/>
      <c r="CI395" s="486"/>
      <c r="CJ395" s="486"/>
      <c r="CK395" s="486"/>
      <c r="CL395" s="486"/>
      <c r="CM395" s="486"/>
      <c r="CN395" s="486"/>
      <c r="CO395" s="486"/>
      <c r="CP395" s="486"/>
      <c r="CQ395" s="486"/>
      <c r="CR395" s="486"/>
      <c r="CS395" s="486"/>
      <c r="CT395" s="240"/>
      <c r="CU395" s="486"/>
      <c r="CV395" s="486"/>
      <c r="CW395" s="486"/>
      <c r="CX395" s="486"/>
      <c r="CY395" s="486"/>
      <c r="CZ395" s="240"/>
      <c r="DA395" s="486"/>
      <c r="DB395" s="486"/>
      <c r="DC395" s="486"/>
      <c r="DD395" s="486"/>
      <c r="DE395" s="486"/>
      <c r="DF395" s="486"/>
      <c r="DG395" s="240"/>
      <c r="DH395" s="240"/>
      <c r="DI395" s="486"/>
      <c r="DJ395" s="486"/>
      <c r="DK395" s="486"/>
      <c r="DL395" s="392"/>
      <c r="DM395" s="470">
        <v>0</v>
      </c>
      <c r="DN395" s="469">
        <v>0</v>
      </c>
      <c r="DO395" s="240"/>
    </row>
    <row r="396" spans="1:119" s="4" customFormat="1" ht="16.5" customHeight="1" x14ac:dyDescent="0.15">
      <c r="A396" s="136" t="s">
        <v>191</v>
      </c>
      <c r="B396" s="240">
        <f t="shared" ref="B396:B399" si="817">SUM(C396:N396)</f>
        <v>150</v>
      </c>
      <c r="C396" s="486">
        <v>9</v>
      </c>
      <c r="D396" s="486">
        <v>8</v>
      </c>
      <c r="E396" s="486">
        <v>3</v>
      </c>
      <c r="F396" s="486">
        <v>7</v>
      </c>
      <c r="G396" s="486">
        <v>8</v>
      </c>
      <c r="H396" s="486">
        <v>20</v>
      </c>
      <c r="I396" s="486">
        <v>16</v>
      </c>
      <c r="J396" s="486">
        <v>6</v>
      </c>
      <c r="K396" s="486">
        <v>12</v>
      </c>
      <c r="L396" s="486">
        <v>40</v>
      </c>
      <c r="M396" s="486">
        <v>7</v>
      </c>
      <c r="N396" s="486">
        <v>14</v>
      </c>
      <c r="O396" s="240">
        <f t="shared" ref="O396:O399" si="818">SUM(P396:W396)</f>
        <v>51</v>
      </c>
      <c r="P396" s="486">
        <v>9</v>
      </c>
      <c r="Q396" s="486">
        <v>9</v>
      </c>
      <c r="R396" s="486">
        <v>5</v>
      </c>
      <c r="S396" s="486">
        <v>3</v>
      </c>
      <c r="T396" s="486">
        <v>2</v>
      </c>
      <c r="U396" s="486">
        <v>10</v>
      </c>
      <c r="V396" s="486">
        <v>11</v>
      </c>
      <c r="W396" s="486">
        <v>2</v>
      </c>
      <c r="X396" s="240">
        <f t="shared" ref="X396:X399" si="819">SUM(Y396:AB396)</f>
        <v>81</v>
      </c>
      <c r="Y396" s="486">
        <v>14</v>
      </c>
      <c r="Z396" s="486">
        <v>31</v>
      </c>
      <c r="AA396" s="486">
        <v>19</v>
      </c>
      <c r="AB396" s="486">
        <v>17</v>
      </c>
      <c r="AC396" s="240">
        <f t="shared" ref="AC396:AC399" si="820">SUM(AD396:AI396)</f>
        <v>61</v>
      </c>
      <c r="AD396" s="486">
        <v>6</v>
      </c>
      <c r="AE396" s="486">
        <v>11</v>
      </c>
      <c r="AF396" s="486">
        <v>5</v>
      </c>
      <c r="AG396" s="486">
        <v>11</v>
      </c>
      <c r="AH396" s="486">
        <v>12</v>
      </c>
      <c r="AI396" s="486">
        <v>16</v>
      </c>
      <c r="AJ396" s="240">
        <f t="shared" ref="AJ396:AJ399" si="821">SUM(AK396:AL396)</f>
        <v>5</v>
      </c>
      <c r="AK396" s="394">
        <v>3</v>
      </c>
      <c r="AL396" s="394">
        <v>2</v>
      </c>
      <c r="AM396" s="240">
        <f t="shared" ref="AM396:AM399" si="822">SUM(AN396:AW396)</f>
        <v>96</v>
      </c>
      <c r="AN396" s="486">
        <v>7</v>
      </c>
      <c r="AO396" s="486">
        <v>5</v>
      </c>
      <c r="AP396" s="486">
        <v>14</v>
      </c>
      <c r="AQ396" s="486">
        <v>4</v>
      </c>
      <c r="AR396" s="486">
        <v>11</v>
      </c>
      <c r="AS396" s="486">
        <v>5</v>
      </c>
      <c r="AT396" s="486">
        <v>16</v>
      </c>
      <c r="AU396" s="486">
        <v>18</v>
      </c>
      <c r="AV396" s="486">
        <v>9</v>
      </c>
      <c r="AW396" s="486">
        <v>7</v>
      </c>
      <c r="AX396" s="240">
        <f t="shared" ref="AX396:AX399" si="823">SUM(AY396:BC396)</f>
        <v>80</v>
      </c>
      <c r="AY396" s="486">
        <v>8</v>
      </c>
      <c r="AZ396" s="486">
        <v>33</v>
      </c>
      <c r="BA396" s="486">
        <v>10</v>
      </c>
      <c r="BB396" s="486">
        <v>19</v>
      </c>
      <c r="BC396" s="486">
        <v>10</v>
      </c>
      <c r="BD396" s="240">
        <f t="shared" ref="BD396:BD399" si="824">SUM(BE396:BL396)</f>
        <v>146</v>
      </c>
      <c r="BE396" s="486">
        <v>25</v>
      </c>
      <c r="BF396" s="486">
        <v>23</v>
      </c>
      <c r="BG396" s="486">
        <v>24</v>
      </c>
      <c r="BH396" s="486">
        <v>14</v>
      </c>
      <c r="BI396" s="486">
        <v>16</v>
      </c>
      <c r="BJ396" s="486">
        <v>16</v>
      </c>
      <c r="BK396" s="486">
        <v>16</v>
      </c>
      <c r="BL396" s="486">
        <v>12</v>
      </c>
      <c r="BM396" s="240">
        <f t="shared" ref="BM396:BM399" si="825">SUM(BN396:BR396)</f>
        <v>49</v>
      </c>
      <c r="BN396" s="486">
        <v>9</v>
      </c>
      <c r="BO396" s="486">
        <v>7</v>
      </c>
      <c r="BP396" s="486">
        <v>6</v>
      </c>
      <c r="BQ396" s="486">
        <v>2</v>
      </c>
      <c r="BR396" s="486">
        <v>25</v>
      </c>
      <c r="BS396" s="240">
        <f t="shared" ref="BS396:BS399" si="826">SUM(BT396:CE396)</f>
        <v>94</v>
      </c>
      <c r="BT396" s="486">
        <v>4</v>
      </c>
      <c r="BU396" s="486">
        <v>9</v>
      </c>
      <c r="BV396" s="486">
        <v>3</v>
      </c>
      <c r="BW396" s="486">
        <v>1</v>
      </c>
      <c r="BX396" s="486">
        <v>9</v>
      </c>
      <c r="BY396" s="486">
        <v>20</v>
      </c>
      <c r="BZ396" s="486">
        <v>7</v>
      </c>
      <c r="CA396" s="486">
        <v>5</v>
      </c>
      <c r="CB396" s="486">
        <v>8</v>
      </c>
      <c r="CC396" s="486">
        <v>10</v>
      </c>
      <c r="CD396" s="486">
        <v>11</v>
      </c>
      <c r="CE396" s="486">
        <v>7</v>
      </c>
      <c r="CF396" s="240">
        <f t="shared" ref="CF396:CF399" si="827">SUM(CG396:CS396)</f>
        <v>93</v>
      </c>
      <c r="CG396" s="486">
        <v>5</v>
      </c>
      <c r="CH396" s="486">
        <v>5</v>
      </c>
      <c r="CI396" s="486">
        <v>2</v>
      </c>
      <c r="CJ396" s="486">
        <v>9</v>
      </c>
      <c r="CK396" s="486">
        <v>16</v>
      </c>
      <c r="CL396" s="486">
        <v>6</v>
      </c>
      <c r="CM396" s="486">
        <v>17</v>
      </c>
      <c r="CN396" s="486">
        <v>4</v>
      </c>
      <c r="CO396" s="486">
        <v>6</v>
      </c>
      <c r="CP396" s="486">
        <v>9</v>
      </c>
      <c r="CQ396" s="486">
        <v>4</v>
      </c>
      <c r="CR396" s="486">
        <v>5</v>
      </c>
      <c r="CS396" s="486">
        <v>5</v>
      </c>
      <c r="CT396" s="240">
        <f t="shared" ref="CT396:CT399" si="828">SUM(CU396:CY396)</f>
        <v>67</v>
      </c>
      <c r="CU396" s="486">
        <v>18</v>
      </c>
      <c r="CV396" s="486">
        <v>12</v>
      </c>
      <c r="CW396" s="486">
        <v>6</v>
      </c>
      <c r="CX396" s="486">
        <v>9</v>
      </c>
      <c r="CY396" s="486">
        <v>22</v>
      </c>
      <c r="CZ396" s="240">
        <f t="shared" ref="CZ396:CZ399" si="829">SUM(DA396:DF396)</f>
        <v>74</v>
      </c>
      <c r="DA396" s="486">
        <v>3</v>
      </c>
      <c r="DB396" s="486">
        <v>9</v>
      </c>
      <c r="DC396" s="486">
        <v>14</v>
      </c>
      <c r="DD396" s="486">
        <v>21</v>
      </c>
      <c r="DE396" s="486">
        <v>18</v>
      </c>
      <c r="DF396" s="486">
        <v>9</v>
      </c>
      <c r="DG396" s="240">
        <f t="shared" ref="DG396:DG399" si="830">AM396+BS396+B396+O396+X396+AC396+AJ396+BD396+CF396+AX396+BM396+CT396+CZ396</f>
        <v>1047</v>
      </c>
      <c r="DH396" s="240">
        <f t="shared" ref="DH396:DH399" si="831">SUM(DI396:DK396)</f>
        <v>5</v>
      </c>
      <c r="DI396" s="486">
        <v>2</v>
      </c>
      <c r="DJ396" s="486">
        <v>3</v>
      </c>
      <c r="DK396" s="486">
        <v>0</v>
      </c>
      <c r="DL396" s="392">
        <f>SUM(DM396:DN396)</f>
        <v>7</v>
      </c>
      <c r="DM396" s="470">
        <v>7</v>
      </c>
      <c r="DN396" s="469">
        <v>0</v>
      </c>
      <c r="DO396" s="240">
        <f t="shared" ref="DO396:DO399" si="832">DG396+DH396+DL396</f>
        <v>1059</v>
      </c>
    </row>
    <row r="397" spans="1:119" s="4" customFormat="1" ht="16.5" customHeight="1" x14ac:dyDescent="0.15">
      <c r="A397" s="136" t="s">
        <v>192</v>
      </c>
      <c r="B397" s="240">
        <f t="shared" si="817"/>
        <v>4641</v>
      </c>
      <c r="C397" s="486">
        <v>385</v>
      </c>
      <c r="D397" s="486">
        <v>252</v>
      </c>
      <c r="E397" s="486">
        <v>66</v>
      </c>
      <c r="F397" s="486">
        <v>183</v>
      </c>
      <c r="G397" s="486">
        <v>215</v>
      </c>
      <c r="H397" s="486">
        <v>616</v>
      </c>
      <c r="I397" s="486">
        <v>385</v>
      </c>
      <c r="J397" s="486">
        <v>222</v>
      </c>
      <c r="K397" s="486">
        <v>439</v>
      </c>
      <c r="L397" s="486">
        <v>1104</v>
      </c>
      <c r="M397" s="486">
        <v>188</v>
      </c>
      <c r="N397" s="486">
        <v>586</v>
      </c>
      <c r="O397" s="240">
        <f t="shared" si="818"/>
        <v>1647</v>
      </c>
      <c r="P397" s="486">
        <v>324</v>
      </c>
      <c r="Q397" s="486">
        <v>184</v>
      </c>
      <c r="R397" s="486">
        <v>125</v>
      </c>
      <c r="S397" s="486">
        <v>109</v>
      </c>
      <c r="T397" s="486">
        <v>77</v>
      </c>
      <c r="U397" s="486">
        <v>418</v>
      </c>
      <c r="V397" s="486">
        <v>390</v>
      </c>
      <c r="W397" s="486">
        <v>20</v>
      </c>
      <c r="X397" s="240">
        <f t="shared" si="819"/>
        <v>1745</v>
      </c>
      <c r="Y397" s="486">
        <v>298</v>
      </c>
      <c r="Z397" s="486">
        <v>545</v>
      </c>
      <c r="AA397" s="486">
        <v>414</v>
      </c>
      <c r="AB397" s="486">
        <v>488</v>
      </c>
      <c r="AC397" s="240">
        <f t="shared" si="820"/>
        <v>1920</v>
      </c>
      <c r="AD397" s="486">
        <v>192</v>
      </c>
      <c r="AE397" s="486">
        <v>380</v>
      </c>
      <c r="AF397" s="486">
        <v>125</v>
      </c>
      <c r="AG397" s="486">
        <v>271</v>
      </c>
      <c r="AH397" s="486">
        <v>357</v>
      </c>
      <c r="AI397" s="486">
        <v>595</v>
      </c>
      <c r="AJ397" s="240">
        <f t="shared" si="821"/>
        <v>134</v>
      </c>
      <c r="AK397" s="394">
        <v>80</v>
      </c>
      <c r="AL397" s="394">
        <v>54</v>
      </c>
      <c r="AM397" s="240">
        <f t="shared" si="822"/>
        <v>2472</v>
      </c>
      <c r="AN397" s="486">
        <v>99</v>
      </c>
      <c r="AO397" s="486">
        <v>88</v>
      </c>
      <c r="AP397" s="486">
        <v>335</v>
      </c>
      <c r="AQ397" s="486">
        <v>47</v>
      </c>
      <c r="AR397" s="486">
        <v>268</v>
      </c>
      <c r="AS397" s="486">
        <v>77</v>
      </c>
      <c r="AT397" s="486">
        <v>448</v>
      </c>
      <c r="AU397" s="486">
        <v>640</v>
      </c>
      <c r="AV397" s="486">
        <v>307</v>
      </c>
      <c r="AW397" s="486">
        <v>163</v>
      </c>
      <c r="AX397" s="240">
        <f t="shared" si="823"/>
        <v>2454</v>
      </c>
      <c r="AY397" s="486">
        <v>289</v>
      </c>
      <c r="AZ397" s="486">
        <v>893</v>
      </c>
      <c r="BA397" s="486">
        <v>371</v>
      </c>
      <c r="BB397" s="486">
        <v>699</v>
      </c>
      <c r="BC397" s="486">
        <v>202</v>
      </c>
      <c r="BD397" s="240">
        <f t="shared" si="824"/>
        <v>5364</v>
      </c>
      <c r="BE397" s="486">
        <v>824</v>
      </c>
      <c r="BF397" s="486">
        <v>834</v>
      </c>
      <c r="BG397" s="486">
        <v>1209</v>
      </c>
      <c r="BH397" s="486">
        <v>338</v>
      </c>
      <c r="BI397" s="486">
        <v>527</v>
      </c>
      <c r="BJ397" s="486">
        <v>468</v>
      </c>
      <c r="BK397" s="486">
        <v>570</v>
      </c>
      <c r="BL397" s="486">
        <v>594</v>
      </c>
      <c r="BM397" s="240">
        <f t="shared" si="825"/>
        <v>1341</v>
      </c>
      <c r="BN397" s="486">
        <v>227</v>
      </c>
      <c r="BO397" s="486">
        <v>155</v>
      </c>
      <c r="BP397" s="486">
        <v>125</v>
      </c>
      <c r="BQ397" s="486">
        <v>84</v>
      </c>
      <c r="BR397" s="486">
        <v>750</v>
      </c>
      <c r="BS397" s="240">
        <f t="shared" si="826"/>
        <v>3204</v>
      </c>
      <c r="BT397" s="486">
        <v>113</v>
      </c>
      <c r="BU397" s="486">
        <v>214</v>
      </c>
      <c r="BV397" s="486">
        <v>88</v>
      </c>
      <c r="BW397" s="486">
        <v>56</v>
      </c>
      <c r="BX397" s="486">
        <v>446</v>
      </c>
      <c r="BY397" s="486">
        <v>798</v>
      </c>
      <c r="BZ397" s="486">
        <v>423</v>
      </c>
      <c r="CA397" s="486">
        <v>213</v>
      </c>
      <c r="CB397" s="486">
        <v>307</v>
      </c>
      <c r="CC397" s="486">
        <v>118</v>
      </c>
      <c r="CD397" s="486">
        <v>265</v>
      </c>
      <c r="CE397" s="486">
        <v>163</v>
      </c>
      <c r="CF397" s="240">
        <f t="shared" si="827"/>
        <v>2723</v>
      </c>
      <c r="CG397" s="486">
        <v>129</v>
      </c>
      <c r="CH397" s="486">
        <v>168</v>
      </c>
      <c r="CI397" s="486">
        <v>62</v>
      </c>
      <c r="CJ397" s="486">
        <v>242</v>
      </c>
      <c r="CK397" s="486">
        <v>538</v>
      </c>
      <c r="CL397" s="486">
        <v>188</v>
      </c>
      <c r="CM397" s="486">
        <v>546</v>
      </c>
      <c r="CN397" s="486">
        <v>40</v>
      </c>
      <c r="CO397" s="486">
        <v>149</v>
      </c>
      <c r="CP397" s="486">
        <v>268</v>
      </c>
      <c r="CQ397" s="486">
        <v>97</v>
      </c>
      <c r="CR397" s="486">
        <v>149</v>
      </c>
      <c r="CS397" s="486">
        <v>147</v>
      </c>
      <c r="CT397" s="240">
        <f t="shared" si="828"/>
        <v>1924</v>
      </c>
      <c r="CU397" s="486">
        <v>607</v>
      </c>
      <c r="CV397" s="486">
        <v>302</v>
      </c>
      <c r="CW397" s="486">
        <v>118</v>
      </c>
      <c r="CX397" s="486">
        <v>222</v>
      </c>
      <c r="CY397" s="486">
        <v>675</v>
      </c>
      <c r="CZ397" s="240">
        <f t="shared" si="829"/>
        <v>1975</v>
      </c>
      <c r="DA397" s="486">
        <v>80</v>
      </c>
      <c r="DB397" s="486">
        <v>170</v>
      </c>
      <c r="DC397" s="486">
        <v>401</v>
      </c>
      <c r="DD397" s="486">
        <v>626</v>
      </c>
      <c r="DE397" s="486">
        <v>472</v>
      </c>
      <c r="DF397" s="486">
        <v>226</v>
      </c>
      <c r="DG397" s="240">
        <f t="shared" si="830"/>
        <v>31544</v>
      </c>
      <c r="DH397" s="240">
        <f t="shared" si="831"/>
        <v>174</v>
      </c>
      <c r="DI397" s="486">
        <v>40</v>
      </c>
      <c r="DJ397" s="486">
        <v>134</v>
      </c>
      <c r="DK397" s="486">
        <v>0</v>
      </c>
      <c r="DL397" s="392">
        <f>SUM(DM397:DN397)</f>
        <v>388</v>
      </c>
      <c r="DM397" s="470">
        <v>388</v>
      </c>
      <c r="DN397" s="469">
        <v>0</v>
      </c>
      <c r="DO397" s="240">
        <f t="shared" si="832"/>
        <v>32106</v>
      </c>
    </row>
    <row r="398" spans="1:119" s="4" customFormat="1" ht="16.5" customHeight="1" x14ac:dyDescent="0.15">
      <c r="A398" s="138" t="s">
        <v>323</v>
      </c>
      <c r="B398" s="240">
        <f t="shared" si="817"/>
        <v>109</v>
      </c>
      <c r="C398" s="496">
        <v>4</v>
      </c>
      <c r="D398" s="496">
        <v>7</v>
      </c>
      <c r="E398" s="486">
        <v>0</v>
      </c>
      <c r="F398" s="496">
        <v>5</v>
      </c>
      <c r="G398" s="496">
        <v>2</v>
      </c>
      <c r="H398" s="496">
        <v>13</v>
      </c>
      <c r="I398" s="496">
        <v>16</v>
      </c>
      <c r="J398" s="496">
        <v>2</v>
      </c>
      <c r="K398" s="496">
        <v>11</v>
      </c>
      <c r="L398" s="496">
        <v>29</v>
      </c>
      <c r="M398" s="496">
        <v>6</v>
      </c>
      <c r="N398" s="496">
        <v>14</v>
      </c>
      <c r="O398" s="240">
        <f t="shared" si="818"/>
        <v>51</v>
      </c>
      <c r="P398" s="496">
        <v>6</v>
      </c>
      <c r="Q398" s="496">
        <v>23</v>
      </c>
      <c r="R398" s="496">
        <v>7</v>
      </c>
      <c r="S398" s="496">
        <v>2</v>
      </c>
      <c r="T398" s="496">
        <v>0</v>
      </c>
      <c r="U398" s="496">
        <v>6</v>
      </c>
      <c r="V398" s="496">
        <v>5</v>
      </c>
      <c r="W398" s="496">
        <v>2</v>
      </c>
      <c r="X398" s="240">
        <f t="shared" si="819"/>
        <v>56</v>
      </c>
      <c r="Y398" s="486">
        <v>11</v>
      </c>
      <c r="Z398" s="486">
        <v>15</v>
      </c>
      <c r="AA398" s="486">
        <v>23</v>
      </c>
      <c r="AB398" s="486">
        <v>7</v>
      </c>
      <c r="AC398" s="240">
        <f t="shared" si="820"/>
        <v>51</v>
      </c>
      <c r="AD398" s="496">
        <v>8</v>
      </c>
      <c r="AE398" s="496">
        <v>6</v>
      </c>
      <c r="AF398" s="496">
        <v>4</v>
      </c>
      <c r="AG398" s="496">
        <v>4</v>
      </c>
      <c r="AH398" s="496">
        <v>4</v>
      </c>
      <c r="AI398" s="496">
        <v>25</v>
      </c>
      <c r="AJ398" s="240">
        <f t="shared" si="821"/>
        <v>0</v>
      </c>
      <c r="AK398" s="496">
        <v>0</v>
      </c>
      <c r="AL398" s="496">
        <v>0</v>
      </c>
      <c r="AM398" s="240">
        <f t="shared" si="822"/>
        <v>60</v>
      </c>
      <c r="AN398" s="496">
        <v>1</v>
      </c>
      <c r="AO398" s="496">
        <v>1</v>
      </c>
      <c r="AP398" s="496">
        <v>7</v>
      </c>
      <c r="AQ398" s="496">
        <v>1</v>
      </c>
      <c r="AR398" s="496">
        <v>6</v>
      </c>
      <c r="AS398" s="496">
        <v>2</v>
      </c>
      <c r="AT398" s="496">
        <v>14</v>
      </c>
      <c r="AU398" s="496">
        <v>13</v>
      </c>
      <c r="AV398" s="496">
        <v>11</v>
      </c>
      <c r="AW398" s="496">
        <v>4</v>
      </c>
      <c r="AX398" s="240">
        <f t="shared" si="823"/>
        <v>91</v>
      </c>
      <c r="AY398" s="496">
        <v>13</v>
      </c>
      <c r="AZ398" s="496">
        <v>50</v>
      </c>
      <c r="BA398" s="496">
        <v>10</v>
      </c>
      <c r="BB398" s="496">
        <v>15</v>
      </c>
      <c r="BC398" s="496">
        <v>3</v>
      </c>
      <c r="BD398" s="240">
        <f t="shared" si="824"/>
        <v>161</v>
      </c>
      <c r="BE398" s="496">
        <v>26</v>
      </c>
      <c r="BF398" s="496">
        <v>34</v>
      </c>
      <c r="BG398" s="496">
        <v>30</v>
      </c>
      <c r="BH398" s="496">
        <v>13</v>
      </c>
      <c r="BI398" s="496">
        <v>8</v>
      </c>
      <c r="BJ398" s="496">
        <v>14</v>
      </c>
      <c r="BK398" s="496">
        <v>24</v>
      </c>
      <c r="BL398" s="496">
        <v>12</v>
      </c>
      <c r="BM398" s="240">
        <f t="shared" si="825"/>
        <v>29</v>
      </c>
      <c r="BN398" s="496">
        <v>10</v>
      </c>
      <c r="BO398" s="496">
        <v>1</v>
      </c>
      <c r="BP398" s="496">
        <v>3</v>
      </c>
      <c r="BQ398" s="496">
        <v>1</v>
      </c>
      <c r="BR398" s="496">
        <v>14</v>
      </c>
      <c r="BS398" s="240">
        <f t="shared" si="826"/>
        <v>84</v>
      </c>
      <c r="BT398" s="496">
        <v>4</v>
      </c>
      <c r="BU398" s="496">
        <v>9</v>
      </c>
      <c r="BV398" s="496">
        <v>0</v>
      </c>
      <c r="BW398" s="496">
        <v>2</v>
      </c>
      <c r="BX398" s="496">
        <v>6</v>
      </c>
      <c r="BY398" s="496">
        <v>33</v>
      </c>
      <c r="BZ398" s="496">
        <v>8</v>
      </c>
      <c r="CA398" s="496">
        <v>4</v>
      </c>
      <c r="CB398" s="496">
        <v>8</v>
      </c>
      <c r="CC398" s="496">
        <v>1</v>
      </c>
      <c r="CD398" s="496">
        <v>3</v>
      </c>
      <c r="CE398" s="496">
        <v>6</v>
      </c>
      <c r="CF398" s="240">
        <f t="shared" si="827"/>
        <v>38</v>
      </c>
      <c r="CG398" s="486">
        <v>0</v>
      </c>
      <c r="CH398" s="496">
        <v>0</v>
      </c>
      <c r="CI398" s="496">
        <v>2</v>
      </c>
      <c r="CJ398" s="496">
        <v>1</v>
      </c>
      <c r="CK398" s="496">
        <v>9</v>
      </c>
      <c r="CL398" s="496">
        <v>0</v>
      </c>
      <c r="CM398" s="496">
        <v>20</v>
      </c>
      <c r="CN398" s="496">
        <v>0</v>
      </c>
      <c r="CO398" s="496">
        <v>1</v>
      </c>
      <c r="CP398" s="496">
        <v>2</v>
      </c>
      <c r="CQ398" s="496">
        <v>2</v>
      </c>
      <c r="CR398" s="496">
        <v>1</v>
      </c>
      <c r="CS398" s="496">
        <v>0</v>
      </c>
      <c r="CT398" s="240">
        <f t="shared" si="828"/>
        <v>72</v>
      </c>
      <c r="CU398" s="496">
        <v>15</v>
      </c>
      <c r="CV398" s="496">
        <v>9</v>
      </c>
      <c r="CW398" s="496">
        <v>7</v>
      </c>
      <c r="CX398" s="496">
        <v>14</v>
      </c>
      <c r="CY398" s="496">
        <v>27</v>
      </c>
      <c r="CZ398" s="240">
        <f t="shared" si="829"/>
        <v>52</v>
      </c>
      <c r="DA398" s="486">
        <v>3</v>
      </c>
      <c r="DB398" s="486">
        <v>0</v>
      </c>
      <c r="DC398" s="486">
        <v>22</v>
      </c>
      <c r="DD398" s="486">
        <v>8</v>
      </c>
      <c r="DE398" s="486">
        <v>12</v>
      </c>
      <c r="DF398" s="486">
        <v>7</v>
      </c>
      <c r="DG398" s="240">
        <f t="shared" si="830"/>
        <v>854</v>
      </c>
      <c r="DH398" s="240">
        <f t="shared" si="831"/>
        <v>2</v>
      </c>
      <c r="DI398" s="496">
        <v>0</v>
      </c>
      <c r="DJ398" s="496">
        <v>2</v>
      </c>
      <c r="DK398" s="486">
        <v>0</v>
      </c>
      <c r="DL398" s="392">
        <f>SUM(DM398:DN398)</f>
        <v>8</v>
      </c>
      <c r="DM398" s="496">
        <v>8</v>
      </c>
      <c r="DN398" s="469">
        <v>0</v>
      </c>
      <c r="DO398" s="240">
        <f t="shared" si="832"/>
        <v>864</v>
      </c>
    </row>
    <row r="399" spans="1:119" s="4" customFormat="1" ht="16.5" customHeight="1" x14ac:dyDescent="0.15">
      <c r="A399" s="138" t="s">
        <v>437</v>
      </c>
      <c r="B399" s="240">
        <f t="shared" si="817"/>
        <v>264</v>
      </c>
      <c r="C399" s="496">
        <v>14</v>
      </c>
      <c r="D399" s="496">
        <v>24</v>
      </c>
      <c r="E399" s="496">
        <v>0</v>
      </c>
      <c r="F399" s="496">
        <v>6</v>
      </c>
      <c r="G399" s="496">
        <v>2</v>
      </c>
      <c r="H399" s="496">
        <v>11</v>
      </c>
      <c r="I399" s="496">
        <v>20</v>
      </c>
      <c r="J399" s="496">
        <v>29</v>
      </c>
      <c r="K399" s="496">
        <v>38</v>
      </c>
      <c r="L399" s="496">
        <v>90</v>
      </c>
      <c r="M399" s="496">
        <v>12</v>
      </c>
      <c r="N399" s="496">
        <v>18</v>
      </c>
      <c r="O399" s="240">
        <f t="shared" si="818"/>
        <v>68</v>
      </c>
      <c r="P399" s="496">
        <v>21</v>
      </c>
      <c r="Q399" s="496">
        <v>12</v>
      </c>
      <c r="R399" s="496">
        <v>3</v>
      </c>
      <c r="S399" s="496">
        <v>3</v>
      </c>
      <c r="T399" s="496">
        <v>2</v>
      </c>
      <c r="U399" s="496">
        <v>21</v>
      </c>
      <c r="V399" s="496">
        <v>6</v>
      </c>
      <c r="W399" s="496">
        <v>0</v>
      </c>
      <c r="X399" s="240">
        <f t="shared" si="819"/>
        <v>43</v>
      </c>
      <c r="Y399" s="496">
        <v>8</v>
      </c>
      <c r="Z399" s="496">
        <v>6</v>
      </c>
      <c r="AA399" s="496">
        <v>21</v>
      </c>
      <c r="AB399" s="496">
        <v>8</v>
      </c>
      <c r="AC399" s="240">
        <f t="shared" si="820"/>
        <v>125</v>
      </c>
      <c r="AD399" s="496">
        <v>5</v>
      </c>
      <c r="AE399" s="496">
        <v>14</v>
      </c>
      <c r="AF399" s="496">
        <v>1</v>
      </c>
      <c r="AG399" s="496">
        <v>13</v>
      </c>
      <c r="AH399" s="496">
        <v>14</v>
      </c>
      <c r="AI399" s="496">
        <v>78</v>
      </c>
      <c r="AJ399" s="240">
        <f t="shared" si="821"/>
        <v>0</v>
      </c>
      <c r="AK399" s="496">
        <v>0</v>
      </c>
      <c r="AL399" s="496">
        <v>0</v>
      </c>
      <c r="AM399" s="240">
        <f t="shared" si="822"/>
        <v>173</v>
      </c>
      <c r="AN399" s="496">
        <v>0</v>
      </c>
      <c r="AO399" s="496">
        <v>12</v>
      </c>
      <c r="AP399" s="496">
        <v>22</v>
      </c>
      <c r="AQ399" s="496">
        <v>6</v>
      </c>
      <c r="AR399" s="496">
        <v>30</v>
      </c>
      <c r="AS399" s="496">
        <v>4</v>
      </c>
      <c r="AT399" s="496">
        <v>33</v>
      </c>
      <c r="AU399" s="496">
        <v>53</v>
      </c>
      <c r="AV399" s="496">
        <v>12</v>
      </c>
      <c r="AW399" s="496">
        <v>1</v>
      </c>
      <c r="AX399" s="240">
        <f t="shared" si="823"/>
        <v>222</v>
      </c>
      <c r="AY399" s="496">
        <v>44</v>
      </c>
      <c r="AZ399" s="496">
        <v>70</v>
      </c>
      <c r="BA399" s="496">
        <v>5</v>
      </c>
      <c r="BB399" s="496">
        <v>81</v>
      </c>
      <c r="BC399" s="496">
        <v>22</v>
      </c>
      <c r="BD399" s="240">
        <f t="shared" si="824"/>
        <v>729</v>
      </c>
      <c r="BE399" s="496">
        <v>107</v>
      </c>
      <c r="BF399" s="496">
        <v>183</v>
      </c>
      <c r="BG399" s="496">
        <v>61</v>
      </c>
      <c r="BH399" s="496">
        <v>29</v>
      </c>
      <c r="BI399" s="496">
        <v>66</v>
      </c>
      <c r="BJ399" s="496">
        <v>152</v>
      </c>
      <c r="BK399" s="496">
        <v>44</v>
      </c>
      <c r="BL399" s="496">
        <v>87</v>
      </c>
      <c r="BM399" s="240">
        <f t="shared" si="825"/>
        <v>59</v>
      </c>
      <c r="BN399" s="496">
        <v>25</v>
      </c>
      <c r="BO399" s="496">
        <v>4</v>
      </c>
      <c r="BP399" s="496">
        <v>7</v>
      </c>
      <c r="BQ399" s="496">
        <v>1</v>
      </c>
      <c r="BR399" s="496">
        <v>22</v>
      </c>
      <c r="BS399" s="240">
        <f t="shared" si="826"/>
        <v>179</v>
      </c>
      <c r="BT399" s="496">
        <v>4</v>
      </c>
      <c r="BU399" s="496">
        <v>13</v>
      </c>
      <c r="BV399" s="496">
        <v>9</v>
      </c>
      <c r="BW399" s="496">
        <v>0</v>
      </c>
      <c r="BX399" s="496">
        <v>16</v>
      </c>
      <c r="BY399" s="496">
        <v>64</v>
      </c>
      <c r="BZ399" s="496">
        <v>22</v>
      </c>
      <c r="CA399" s="496">
        <v>6</v>
      </c>
      <c r="CB399" s="496">
        <v>20</v>
      </c>
      <c r="CC399" s="496">
        <v>0</v>
      </c>
      <c r="CD399" s="496">
        <v>11</v>
      </c>
      <c r="CE399" s="496">
        <v>14</v>
      </c>
      <c r="CF399" s="240">
        <f t="shared" si="827"/>
        <v>164</v>
      </c>
      <c r="CG399" s="496">
        <v>0</v>
      </c>
      <c r="CH399" s="496">
        <v>2</v>
      </c>
      <c r="CI399" s="496">
        <v>0</v>
      </c>
      <c r="CJ399" s="496">
        <v>16</v>
      </c>
      <c r="CK399" s="496">
        <v>43</v>
      </c>
      <c r="CL399" s="496">
        <v>0</v>
      </c>
      <c r="CM399" s="496">
        <v>46</v>
      </c>
      <c r="CN399" s="496">
        <v>1</v>
      </c>
      <c r="CO399" s="496">
        <v>4</v>
      </c>
      <c r="CP399" s="496">
        <v>38</v>
      </c>
      <c r="CQ399" s="496">
        <v>6</v>
      </c>
      <c r="CR399" s="496">
        <v>8</v>
      </c>
      <c r="CS399" s="496">
        <v>0</v>
      </c>
      <c r="CT399" s="240">
        <f t="shared" si="828"/>
        <v>51</v>
      </c>
      <c r="CU399" s="496">
        <v>13</v>
      </c>
      <c r="CV399" s="496">
        <v>6</v>
      </c>
      <c r="CW399" s="496">
        <v>3</v>
      </c>
      <c r="CX399" s="496">
        <v>24</v>
      </c>
      <c r="CY399" s="496">
        <v>5</v>
      </c>
      <c r="CZ399" s="240">
        <f t="shared" si="829"/>
        <v>108</v>
      </c>
      <c r="DA399" s="486">
        <v>1</v>
      </c>
      <c r="DB399" s="486">
        <v>8</v>
      </c>
      <c r="DC399" s="486">
        <v>4</v>
      </c>
      <c r="DD399" s="486">
        <v>34</v>
      </c>
      <c r="DE399" s="486">
        <v>41</v>
      </c>
      <c r="DF399" s="486">
        <v>20</v>
      </c>
      <c r="DG399" s="240">
        <f t="shared" si="830"/>
        <v>2185</v>
      </c>
      <c r="DH399" s="240">
        <f t="shared" si="831"/>
        <v>50</v>
      </c>
      <c r="DI399" s="496">
        <v>40</v>
      </c>
      <c r="DJ399" s="496">
        <v>10</v>
      </c>
      <c r="DK399" s="496">
        <v>0</v>
      </c>
      <c r="DL399" s="392">
        <f>SUM(DM399:DN399)</f>
        <v>65</v>
      </c>
      <c r="DM399" s="496">
        <v>65</v>
      </c>
      <c r="DN399" s="469">
        <v>0</v>
      </c>
      <c r="DO399" s="240">
        <f t="shared" si="832"/>
        <v>2300</v>
      </c>
    </row>
    <row r="400" spans="1:119" s="4" customFormat="1" ht="31.5" customHeight="1" x14ac:dyDescent="0.15">
      <c r="A400" s="140" t="s">
        <v>436</v>
      </c>
      <c r="B400" s="240"/>
      <c r="C400" s="486"/>
      <c r="D400" s="486"/>
      <c r="E400" s="486"/>
      <c r="F400" s="486"/>
      <c r="G400" s="486"/>
      <c r="H400" s="486"/>
      <c r="I400" s="486"/>
      <c r="J400" s="486"/>
      <c r="K400" s="486"/>
      <c r="L400" s="486"/>
      <c r="M400" s="486"/>
      <c r="N400" s="486"/>
      <c r="O400" s="240"/>
      <c r="P400" s="486"/>
      <c r="Q400" s="486"/>
      <c r="R400" s="486"/>
      <c r="S400" s="486"/>
      <c r="T400" s="486"/>
      <c r="U400" s="486"/>
      <c r="V400" s="486"/>
      <c r="W400" s="486"/>
      <c r="X400" s="240"/>
      <c r="Y400" s="486"/>
      <c r="Z400" s="486"/>
      <c r="AA400" s="486"/>
      <c r="AB400" s="486"/>
      <c r="AC400" s="240"/>
      <c r="AD400" s="486"/>
      <c r="AE400" s="486"/>
      <c r="AF400" s="486"/>
      <c r="AG400" s="486"/>
      <c r="AH400" s="486"/>
      <c r="AI400" s="486"/>
      <c r="AJ400" s="240"/>
      <c r="AK400" s="394"/>
      <c r="AL400" s="394"/>
      <c r="AM400" s="240"/>
      <c r="AN400" s="486"/>
      <c r="AO400" s="486"/>
      <c r="AP400" s="486"/>
      <c r="AQ400" s="486"/>
      <c r="AR400" s="486"/>
      <c r="AS400" s="486"/>
      <c r="AT400" s="486"/>
      <c r="AU400" s="486"/>
      <c r="AV400" s="486"/>
      <c r="AW400" s="486"/>
      <c r="AX400" s="240"/>
      <c r="AY400" s="486"/>
      <c r="AZ400" s="486"/>
      <c r="BA400" s="486"/>
      <c r="BB400" s="486"/>
      <c r="BC400" s="486"/>
      <c r="BD400" s="240"/>
      <c r="BE400" s="486"/>
      <c r="BF400" s="486"/>
      <c r="BG400" s="486"/>
      <c r="BH400" s="486"/>
      <c r="BI400" s="486"/>
      <c r="BJ400" s="486"/>
      <c r="BK400" s="486"/>
      <c r="BL400" s="486"/>
      <c r="BM400" s="240"/>
      <c r="BN400" s="486"/>
      <c r="BO400" s="486"/>
      <c r="BP400" s="486"/>
      <c r="BQ400" s="486"/>
      <c r="BR400" s="486"/>
      <c r="BS400" s="240"/>
      <c r="BT400" s="486"/>
      <c r="BU400" s="486"/>
      <c r="BV400" s="486"/>
      <c r="BW400" s="486"/>
      <c r="BX400" s="486"/>
      <c r="BY400" s="486"/>
      <c r="BZ400" s="486"/>
      <c r="CA400" s="486"/>
      <c r="CB400" s="486"/>
      <c r="CC400" s="486"/>
      <c r="CD400" s="486"/>
      <c r="CE400" s="486"/>
      <c r="CF400" s="240"/>
      <c r="CG400" s="486"/>
      <c r="CH400" s="486"/>
      <c r="CI400" s="486"/>
      <c r="CJ400" s="486"/>
      <c r="CK400" s="486"/>
      <c r="CL400" s="486"/>
      <c r="CM400" s="486"/>
      <c r="CN400" s="486"/>
      <c r="CO400" s="486"/>
      <c r="CP400" s="486"/>
      <c r="CQ400" s="486"/>
      <c r="CR400" s="486"/>
      <c r="CS400" s="486"/>
      <c r="CT400" s="240"/>
      <c r="CU400" s="486"/>
      <c r="CV400" s="486"/>
      <c r="CW400" s="486"/>
      <c r="CX400" s="486"/>
      <c r="CY400" s="486"/>
      <c r="CZ400" s="240"/>
      <c r="DA400" s="486"/>
      <c r="DB400" s="486"/>
      <c r="DC400" s="486"/>
      <c r="DD400" s="486"/>
      <c r="DE400" s="486"/>
      <c r="DF400" s="486"/>
      <c r="DG400" s="240"/>
      <c r="DH400" s="240"/>
      <c r="DI400" s="486"/>
      <c r="DJ400" s="486"/>
      <c r="DK400" s="486"/>
      <c r="DL400" s="392"/>
      <c r="DM400" s="470">
        <v>0</v>
      </c>
      <c r="DN400" s="469">
        <v>0</v>
      </c>
      <c r="DO400" s="240"/>
    </row>
    <row r="401" spans="1:119" s="4" customFormat="1" ht="16.5" customHeight="1" x14ac:dyDescent="0.15">
      <c r="A401" s="136" t="s">
        <v>191</v>
      </c>
      <c r="B401" s="240">
        <f t="shared" ref="B401:B404" si="833">SUM(C401:N401)</f>
        <v>482</v>
      </c>
      <c r="C401" s="486">
        <v>25</v>
      </c>
      <c r="D401" s="486">
        <v>17</v>
      </c>
      <c r="E401" s="486">
        <v>12</v>
      </c>
      <c r="F401" s="486">
        <v>18</v>
      </c>
      <c r="G401" s="486">
        <v>52</v>
      </c>
      <c r="H401" s="486">
        <v>81</v>
      </c>
      <c r="I401" s="486">
        <v>58</v>
      </c>
      <c r="J401" s="486">
        <v>10</v>
      </c>
      <c r="K401" s="486">
        <v>53</v>
      </c>
      <c r="L401" s="486">
        <v>119</v>
      </c>
      <c r="M401" s="486">
        <v>16</v>
      </c>
      <c r="N401" s="486">
        <v>21</v>
      </c>
      <c r="O401" s="240">
        <f t="shared" ref="O401:O404" si="834">SUM(P401:W401)</f>
        <v>187</v>
      </c>
      <c r="P401" s="486">
        <v>28</v>
      </c>
      <c r="Q401" s="486">
        <v>34</v>
      </c>
      <c r="R401" s="486">
        <v>18</v>
      </c>
      <c r="S401" s="486">
        <v>17</v>
      </c>
      <c r="T401" s="486">
        <v>9</v>
      </c>
      <c r="U401" s="486">
        <v>54</v>
      </c>
      <c r="V401" s="486">
        <v>21</v>
      </c>
      <c r="W401" s="486">
        <v>6</v>
      </c>
      <c r="X401" s="240">
        <f t="shared" ref="X401:X404" si="835">SUM(Y401:AB401)</f>
        <v>192</v>
      </c>
      <c r="Y401" s="486">
        <v>24</v>
      </c>
      <c r="Z401" s="486">
        <v>74</v>
      </c>
      <c r="AA401" s="486">
        <v>67</v>
      </c>
      <c r="AB401" s="486">
        <v>27</v>
      </c>
      <c r="AC401" s="240">
        <f t="shared" ref="AC401:AC404" si="836">SUM(AD401:AI401)</f>
        <v>142</v>
      </c>
      <c r="AD401" s="486">
        <v>15</v>
      </c>
      <c r="AE401" s="486">
        <v>21</v>
      </c>
      <c r="AF401" s="486">
        <v>21</v>
      </c>
      <c r="AG401" s="486">
        <v>39</v>
      </c>
      <c r="AH401" s="486">
        <v>20</v>
      </c>
      <c r="AI401" s="486">
        <v>26</v>
      </c>
      <c r="AJ401" s="240">
        <f t="shared" ref="AJ401:AJ404" si="837">SUM(AK401:AL401)</f>
        <v>5</v>
      </c>
      <c r="AK401" s="394">
        <v>3</v>
      </c>
      <c r="AL401" s="394">
        <v>2</v>
      </c>
      <c r="AM401" s="240">
        <f t="shared" ref="AM401:AM404" si="838">SUM(AN401:AW401)</f>
        <v>252</v>
      </c>
      <c r="AN401" s="486">
        <v>11</v>
      </c>
      <c r="AO401" s="486">
        <v>15</v>
      </c>
      <c r="AP401" s="486">
        <v>31</v>
      </c>
      <c r="AQ401" s="486">
        <v>9</v>
      </c>
      <c r="AR401" s="486">
        <v>36</v>
      </c>
      <c r="AS401" s="486">
        <v>10</v>
      </c>
      <c r="AT401" s="486">
        <v>39</v>
      </c>
      <c r="AU401" s="262">
        <v>37</v>
      </c>
      <c r="AV401" s="262">
        <v>41</v>
      </c>
      <c r="AW401" s="486">
        <v>23</v>
      </c>
      <c r="AX401" s="240">
        <f t="shared" ref="AX401:AX404" si="839">SUM(AY401:BC401)</f>
        <v>338</v>
      </c>
      <c r="AY401" s="486">
        <v>32</v>
      </c>
      <c r="AZ401" s="486">
        <v>145</v>
      </c>
      <c r="BA401" s="486">
        <v>33</v>
      </c>
      <c r="BB401" s="486">
        <v>84</v>
      </c>
      <c r="BC401" s="486">
        <v>44</v>
      </c>
      <c r="BD401" s="240">
        <f t="shared" ref="BD401:BD404" si="840">SUM(BE401:BL401)</f>
        <v>339</v>
      </c>
      <c r="BE401" s="486">
        <v>59</v>
      </c>
      <c r="BF401" s="486">
        <v>46</v>
      </c>
      <c r="BG401" s="486">
        <v>39</v>
      </c>
      <c r="BH401" s="486">
        <v>42</v>
      </c>
      <c r="BI401" s="486">
        <v>57</v>
      </c>
      <c r="BJ401" s="486">
        <v>40</v>
      </c>
      <c r="BK401" s="486">
        <v>29</v>
      </c>
      <c r="BL401" s="486">
        <v>27</v>
      </c>
      <c r="BM401" s="240">
        <f t="shared" ref="BM401:BM404" si="841">SUM(BN401:BR401)</f>
        <v>172</v>
      </c>
      <c r="BN401" s="486">
        <v>36</v>
      </c>
      <c r="BO401" s="486">
        <v>35</v>
      </c>
      <c r="BP401" s="486">
        <v>23</v>
      </c>
      <c r="BQ401" s="486">
        <v>18</v>
      </c>
      <c r="BR401" s="486">
        <v>60</v>
      </c>
      <c r="BS401" s="240">
        <f t="shared" ref="BS401:BS404" si="842">SUM(BT401:CE401)</f>
        <v>294</v>
      </c>
      <c r="BT401" s="486">
        <v>21</v>
      </c>
      <c r="BU401" s="486">
        <v>37</v>
      </c>
      <c r="BV401" s="486">
        <v>20</v>
      </c>
      <c r="BW401" s="486">
        <v>11</v>
      </c>
      <c r="BX401" s="486">
        <v>18</v>
      </c>
      <c r="BY401" s="486">
        <v>45</v>
      </c>
      <c r="BZ401" s="486">
        <v>10</v>
      </c>
      <c r="CA401" s="486">
        <v>14</v>
      </c>
      <c r="CB401" s="486">
        <v>42</v>
      </c>
      <c r="CC401" s="486">
        <v>23</v>
      </c>
      <c r="CD401" s="486">
        <v>33</v>
      </c>
      <c r="CE401" s="486">
        <v>20</v>
      </c>
      <c r="CF401" s="240">
        <f t="shared" ref="CF401:CF404" si="843">SUM(CG401:CS401)</f>
        <v>266</v>
      </c>
      <c r="CG401" s="486">
        <v>9</v>
      </c>
      <c r="CH401" s="486">
        <v>27</v>
      </c>
      <c r="CI401" s="486">
        <v>15</v>
      </c>
      <c r="CJ401" s="486">
        <v>24</v>
      </c>
      <c r="CK401" s="486">
        <v>33</v>
      </c>
      <c r="CL401" s="486">
        <v>12</v>
      </c>
      <c r="CM401" s="486">
        <v>49</v>
      </c>
      <c r="CN401" s="486">
        <v>13</v>
      </c>
      <c r="CO401" s="486">
        <v>18</v>
      </c>
      <c r="CP401" s="486">
        <v>11</v>
      </c>
      <c r="CQ401" s="486">
        <v>16</v>
      </c>
      <c r="CR401" s="486">
        <v>28</v>
      </c>
      <c r="CS401" s="486">
        <v>11</v>
      </c>
      <c r="CT401" s="240">
        <f t="shared" ref="CT401:CT404" si="844">SUM(CU401:CY401)</f>
        <v>293</v>
      </c>
      <c r="CU401" s="486">
        <v>99</v>
      </c>
      <c r="CV401" s="486">
        <v>44</v>
      </c>
      <c r="CW401" s="486">
        <v>39</v>
      </c>
      <c r="CX401" s="486">
        <v>51</v>
      </c>
      <c r="CY401" s="486">
        <v>60</v>
      </c>
      <c r="CZ401" s="240">
        <f t="shared" ref="CZ401:CZ404" si="845">SUM(DA401:DF401)</f>
        <v>173</v>
      </c>
      <c r="DA401" s="486">
        <v>11</v>
      </c>
      <c r="DB401" s="486">
        <v>10</v>
      </c>
      <c r="DC401" s="486">
        <v>45</v>
      </c>
      <c r="DD401" s="486">
        <v>48</v>
      </c>
      <c r="DE401" s="486">
        <v>31</v>
      </c>
      <c r="DF401" s="486">
        <v>28</v>
      </c>
      <c r="DG401" s="240">
        <f t="shared" ref="DG401:DG404" si="846">AM401+BS401+B401+O401+X401+AC401+AJ401+BD401+CF401+AX401+BM401+CT401+CZ401</f>
        <v>3135</v>
      </c>
      <c r="DH401" s="240">
        <f t="shared" ref="DH401:DH404" si="847">SUM(DI401:DK401)</f>
        <v>17</v>
      </c>
      <c r="DI401" s="486">
        <v>12</v>
      </c>
      <c r="DJ401" s="486">
        <v>4</v>
      </c>
      <c r="DK401" s="486">
        <v>1</v>
      </c>
      <c r="DL401" s="392">
        <f t="shared" ref="DL401:DL402" si="848">SUM(DM401:DN401)</f>
        <v>19</v>
      </c>
      <c r="DM401" s="470">
        <v>19</v>
      </c>
      <c r="DN401" s="469">
        <v>0</v>
      </c>
      <c r="DO401" s="240">
        <f t="shared" ref="DO401:DO404" si="849">DG401+DH401+DL401</f>
        <v>3171</v>
      </c>
    </row>
    <row r="402" spans="1:119" s="4" customFormat="1" ht="16.5" customHeight="1" x14ac:dyDescent="0.15">
      <c r="A402" s="136" t="s">
        <v>192</v>
      </c>
      <c r="B402" s="240">
        <f t="shared" si="833"/>
        <v>14299</v>
      </c>
      <c r="C402" s="486">
        <v>1019</v>
      </c>
      <c r="D402" s="486">
        <v>592</v>
      </c>
      <c r="E402" s="486">
        <v>534</v>
      </c>
      <c r="F402" s="486">
        <v>725</v>
      </c>
      <c r="G402" s="486">
        <v>1159</v>
      </c>
      <c r="H402" s="486">
        <v>2054</v>
      </c>
      <c r="I402" s="486">
        <v>1226</v>
      </c>
      <c r="J402" s="486">
        <v>271</v>
      </c>
      <c r="K402" s="486">
        <v>1562</v>
      </c>
      <c r="L402" s="486">
        <v>3685</v>
      </c>
      <c r="M402" s="486">
        <v>624</v>
      </c>
      <c r="N402" s="486">
        <v>848</v>
      </c>
      <c r="O402" s="240">
        <f t="shared" si="834"/>
        <v>5469</v>
      </c>
      <c r="P402" s="486">
        <v>1008</v>
      </c>
      <c r="Q402" s="486">
        <v>1029</v>
      </c>
      <c r="R402" s="486">
        <v>603</v>
      </c>
      <c r="S402" s="486">
        <v>557</v>
      </c>
      <c r="T402" s="486">
        <v>236</v>
      </c>
      <c r="U402" s="486">
        <v>1209</v>
      </c>
      <c r="V402" s="486">
        <v>674</v>
      </c>
      <c r="W402" s="486">
        <v>153</v>
      </c>
      <c r="X402" s="240">
        <f t="shared" si="835"/>
        <v>5909</v>
      </c>
      <c r="Y402" s="486">
        <v>810</v>
      </c>
      <c r="Z402" s="486">
        <v>1996</v>
      </c>
      <c r="AA402" s="486">
        <v>1929</v>
      </c>
      <c r="AB402" s="486">
        <v>1174</v>
      </c>
      <c r="AC402" s="240">
        <f t="shared" si="836"/>
        <v>3962</v>
      </c>
      <c r="AD402" s="486">
        <v>543</v>
      </c>
      <c r="AE402" s="486">
        <v>775</v>
      </c>
      <c r="AF402" s="486">
        <v>351</v>
      </c>
      <c r="AG402" s="486">
        <v>1052</v>
      </c>
      <c r="AH402" s="486">
        <v>493</v>
      </c>
      <c r="AI402" s="486">
        <v>748</v>
      </c>
      <c r="AJ402" s="240">
        <f t="shared" si="837"/>
        <v>134</v>
      </c>
      <c r="AK402" s="394">
        <v>80</v>
      </c>
      <c r="AL402" s="394">
        <v>54</v>
      </c>
      <c r="AM402" s="240">
        <f t="shared" si="838"/>
        <v>7851</v>
      </c>
      <c r="AN402" s="486">
        <v>299</v>
      </c>
      <c r="AO402" s="486">
        <v>475</v>
      </c>
      <c r="AP402" s="486">
        <v>760</v>
      </c>
      <c r="AQ402" s="486">
        <v>309</v>
      </c>
      <c r="AR402" s="486">
        <v>932</v>
      </c>
      <c r="AS402" s="486">
        <v>261</v>
      </c>
      <c r="AT402" s="486">
        <v>1033</v>
      </c>
      <c r="AU402" s="262">
        <v>1469</v>
      </c>
      <c r="AV402" s="262">
        <v>1607</v>
      </c>
      <c r="AW402" s="486">
        <v>706</v>
      </c>
      <c r="AX402" s="240">
        <f t="shared" si="839"/>
        <v>9830</v>
      </c>
      <c r="AY402" s="486">
        <v>1020</v>
      </c>
      <c r="AZ402" s="486">
        <v>4009</v>
      </c>
      <c r="BA402" s="486">
        <v>1198</v>
      </c>
      <c r="BB402" s="486">
        <v>2377</v>
      </c>
      <c r="BC402" s="486">
        <v>1226</v>
      </c>
      <c r="BD402" s="240">
        <f t="shared" si="840"/>
        <v>10270</v>
      </c>
      <c r="BE402" s="486">
        <v>1323</v>
      </c>
      <c r="BF402" s="486">
        <v>1486</v>
      </c>
      <c r="BG402" s="486">
        <v>1501</v>
      </c>
      <c r="BH402" s="486">
        <v>1267</v>
      </c>
      <c r="BI402" s="486">
        <v>1743</v>
      </c>
      <c r="BJ402" s="486">
        <v>1029</v>
      </c>
      <c r="BK402" s="486">
        <v>932</v>
      </c>
      <c r="BL402" s="486">
        <v>989</v>
      </c>
      <c r="BM402" s="240">
        <f t="shared" si="841"/>
        <v>6193</v>
      </c>
      <c r="BN402" s="486">
        <v>1045</v>
      </c>
      <c r="BO402" s="486">
        <v>1070</v>
      </c>
      <c r="BP402" s="486">
        <v>1093</v>
      </c>
      <c r="BQ402" s="486">
        <v>749</v>
      </c>
      <c r="BR402" s="486">
        <v>2236</v>
      </c>
      <c r="BS402" s="240">
        <f t="shared" si="842"/>
        <v>9439</v>
      </c>
      <c r="BT402" s="486">
        <v>606</v>
      </c>
      <c r="BU402" s="486">
        <v>1121</v>
      </c>
      <c r="BV402" s="486">
        <v>674</v>
      </c>
      <c r="BW402" s="486">
        <v>321</v>
      </c>
      <c r="BX402" s="486">
        <v>711</v>
      </c>
      <c r="BY402" s="486">
        <v>1622</v>
      </c>
      <c r="BZ402" s="486">
        <v>406</v>
      </c>
      <c r="CA402" s="486">
        <v>569</v>
      </c>
      <c r="CB402" s="486">
        <v>1278</v>
      </c>
      <c r="CC402" s="486">
        <v>804</v>
      </c>
      <c r="CD402" s="486">
        <v>680</v>
      </c>
      <c r="CE402" s="486">
        <v>647</v>
      </c>
      <c r="CF402" s="240">
        <f t="shared" si="843"/>
        <v>9438</v>
      </c>
      <c r="CG402" s="486">
        <v>244</v>
      </c>
      <c r="CH402" s="486">
        <v>638</v>
      </c>
      <c r="CI402" s="486">
        <v>666</v>
      </c>
      <c r="CJ402" s="486">
        <v>670</v>
      </c>
      <c r="CK402" s="486">
        <v>1587</v>
      </c>
      <c r="CL402" s="486">
        <v>351</v>
      </c>
      <c r="CM402" s="486">
        <v>1371</v>
      </c>
      <c r="CN402" s="486">
        <v>431</v>
      </c>
      <c r="CO402" s="486">
        <v>1039</v>
      </c>
      <c r="CP402" s="486">
        <v>351</v>
      </c>
      <c r="CQ402" s="486">
        <v>535</v>
      </c>
      <c r="CR402" s="486">
        <v>1015</v>
      </c>
      <c r="CS402" s="486">
        <v>540</v>
      </c>
      <c r="CT402" s="240">
        <f t="shared" si="844"/>
        <v>6129</v>
      </c>
      <c r="CU402" s="486">
        <v>2006</v>
      </c>
      <c r="CV402" s="486">
        <v>1113</v>
      </c>
      <c r="CW402" s="486">
        <v>699</v>
      </c>
      <c r="CX402" s="486">
        <v>1177</v>
      </c>
      <c r="CY402" s="486">
        <v>1134</v>
      </c>
      <c r="CZ402" s="240">
        <f t="shared" si="845"/>
        <v>6132</v>
      </c>
      <c r="DA402" s="486">
        <v>319</v>
      </c>
      <c r="DB402" s="486">
        <v>312</v>
      </c>
      <c r="DC402" s="486">
        <v>1452</v>
      </c>
      <c r="DD402" s="486">
        <v>2266</v>
      </c>
      <c r="DE402" s="486">
        <v>1052</v>
      </c>
      <c r="DF402" s="486">
        <v>731</v>
      </c>
      <c r="DG402" s="240">
        <f t="shared" si="846"/>
        <v>95055</v>
      </c>
      <c r="DH402" s="240">
        <f t="shared" si="847"/>
        <v>432</v>
      </c>
      <c r="DI402" s="486">
        <v>295</v>
      </c>
      <c r="DJ402" s="486">
        <v>93</v>
      </c>
      <c r="DK402" s="486">
        <v>44</v>
      </c>
      <c r="DL402" s="392">
        <f t="shared" si="848"/>
        <v>554</v>
      </c>
      <c r="DM402" s="470">
        <v>554</v>
      </c>
      <c r="DN402" s="469">
        <v>0</v>
      </c>
      <c r="DO402" s="240">
        <f t="shared" si="849"/>
        <v>96041</v>
      </c>
    </row>
    <row r="403" spans="1:119" s="4" customFormat="1" ht="16.5" customHeight="1" x14ac:dyDescent="0.15">
      <c r="A403" s="138" t="s">
        <v>323</v>
      </c>
      <c r="B403" s="240">
        <f t="shared" si="833"/>
        <v>376</v>
      </c>
      <c r="C403" s="496">
        <v>92</v>
      </c>
      <c r="D403" s="496">
        <v>25</v>
      </c>
      <c r="E403" s="496">
        <v>22</v>
      </c>
      <c r="F403" s="496">
        <v>17</v>
      </c>
      <c r="G403" s="496">
        <v>2</v>
      </c>
      <c r="H403" s="496">
        <v>37</v>
      </c>
      <c r="I403" s="496">
        <v>9</v>
      </c>
      <c r="J403" s="496">
        <v>7</v>
      </c>
      <c r="K403" s="496">
        <v>20</v>
      </c>
      <c r="L403" s="496">
        <v>108</v>
      </c>
      <c r="M403" s="496">
        <v>15</v>
      </c>
      <c r="N403" s="496">
        <v>22</v>
      </c>
      <c r="O403" s="240">
        <f t="shared" si="834"/>
        <v>71</v>
      </c>
      <c r="P403" s="496">
        <v>3</v>
      </c>
      <c r="Q403" s="496">
        <v>15</v>
      </c>
      <c r="R403" s="496">
        <v>6</v>
      </c>
      <c r="S403" s="496">
        <v>2</v>
      </c>
      <c r="T403" s="496">
        <v>0</v>
      </c>
      <c r="U403" s="496">
        <v>5</v>
      </c>
      <c r="V403" s="496">
        <v>32</v>
      </c>
      <c r="W403" s="496">
        <v>8</v>
      </c>
      <c r="X403" s="240">
        <f t="shared" si="835"/>
        <v>195</v>
      </c>
      <c r="Y403" s="486">
        <v>21</v>
      </c>
      <c r="Z403" s="486">
        <v>39</v>
      </c>
      <c r="AA403" s="486">
        <v>62</v>
      </c>
      <c r="AB403" s="486">
        <v>73</v>
      </c>
      <c r="AC403" s="240">
        <f t="shared" si="836"/>
        <v>49</v>
      </c>
      <c r="AD403" s="496">
        <v>13</v>
      </c>
      <c r="AE403" s="496">
        <v>5</v>
      </c>
      <c r="AF403" s="496">
        <v>6</v>
      </c>
      <c r="AG403" s="496">
        <v>6</v>
      </c>
      <c r="AH403" s="496">
        <v>13</v>
      </c>
      <c r="AI403" s="496">
        <v>6</v>
      </c>
      <c r="AJ403" s="240">
        <f t="shared" si="837"/>
        <v>6</v>
      </c>
      <c r="AK403" s="496">
        <v>0</v>
      </c>
      <c r="AL403" s="496">
        <v>6</v>
      </c>
      <c r="AM403" s="240">
        <f t="shared" si="838"/>
        <v>228</v>
      </c>
      <c r="AN403" s="496">
        <v>57</v>
      </c>
      <c r="AO403" s="496">
        <v>17</v>
      </c>
      <c r="AP403" s="496">
        <v>19</v>
      </c>
      <c r="AQ403" s="496">
        <v>11</v>
      </c>
      <c r="AR403" s="496">
        <v>22</v>
      </c>
      <c r="AS403" s="496">
        <v>9</v>
      </c>
      <c r="AT403" s="496">
        <v>34</v>
      </c>
      <c r="AU403" s="496">
        <v>17</v>
      </c>
      <c r="AV403" s="496">
        <v>22</v>
      </c>
      <c r="AW403" s="496">
        <v>20</v>
      </c>
      <c r="AX403" s="240">
        <f t="shared" si="839"/>
        <v>232</v>
      </c>
      <c r="AY403" s="496">
        <v>23</v>
      </c>
      <c r="AZ403" s="496">
        <v>107</v>
      </c>
      <c r="BA403" s="496">
        <v>15</v>
      </c>
      <c r="BB403" s="496">
        <v>70</v>
      </c>
      <c r="BC403" s="496">
        <v>17</v>
      </c>
      <c r="BD403" s="240">
        <f t="shared" si="840"/>
        <v>210</v>
      </c>
      <c r="BE403" s="496">
        <v>51</v>
      </c>
      <c r="BF403" s="496">
        <v>28</v>
      </c>
      <c r="BG403" s="496">
        <v>11</v>
      </c>
      <c r="BH403" s="496">
        <v>49</v>
      </c>
      <c r="BI403" s="496">
        <v>11</v>
      </c>
      <c r="BJ403" s="496">
        <v>26</v>
      </c>
      <c r="BK403" s="496">
        <v>23</v>
      </c>
      <c r="BL403" s="496">
        <v>11</v>
      </c>
      <c r="BM403" s="240">
        <f t="shared" si="841"/>
        <v>63</v>
      </c>
      <c r="BN403" s="496">
        <v>5</v>
      </c>
      <c r="BO403" s="496">
        <v>1</v>
      </c>
      <c r="BP403" s="496">
        <v>3</v>
      </c>
      <c r="BQ403" s="496">
        <v>8</v>
      </c>
      <c r="BR403" s="496">
        <v>46</v>
      </c>
      <c r="BS403" s="240">
        <f t="shared" si="842"/>
        <v>160</v>
      </c>
      <c r="BT403" s="496">
        <v>0</v>
      </c>
      <c r="BU403" s="496">
        <v>13</v>
      </c>
      <c r="BV403" s="496">
        <v>10</v>
      </c>
      <c r="BW403" s="496">
        <v>16</v>
      </c>
      <c r="BX403" s="496">
        <v>4</v>
      </c>
      <c r="BY403" s="496">
        <v>49</v>
      </c>
      <c r="BZ403" s="496">
        <v>8</v>
      </c>
      <c r="CA403" s="496">
        <v>33</v>
      </c>
      <c r="CB403" s="496">
        <v>8</v>
      </c>
      <c r="CC403" s="496">
        <v>15</v>
      </c>
      <c r="CD403" s="496">
        <v>1</v>
      </c>
      <c r="CE403" s="496">
        <v>3</v>
      </c>
      <c r="CF403" s="240">
        <f t="shared" si="843"/>
        <v>167</v>
      </c>
      <c r="CG403" s="486">
        <v>0</v>
      </c>
      <c r="CH403" s="496">
        <v>0</v>
      </c>
      <c r="CI403" s="496">
        <v>14</v>
      </c>
      <c r="CJ403" s="496">
        <v>1</v>
      </c>
      <c r="CK403" s="496">
        <v>14</v>
      </c>
      <c r="CL403" s="496">
        <v>22</v>
      </c>
      <c r="CM403" s="496">
        <v>27</v>
      </c>
      <c r="CN403" s="496">
        <v>5</v>
      </c>
      <c r="CO403" s="496">
        <v>5</v>
      </c>
      <c r="CP403" s="496">
        <v>4</v>
      </c>
      <c r="CQ403" s="496">
        <v>59</v>
      </c>
      <c r="CR403" s="496">
        <v>14</v>
      </c>
      <c r="CS403" s="496">
        <v>2</v>
      </c>
      <c r="CT403" s="240">
        <f t="shared" si="844"/>
        <v>163</v>
      </c>
      <c r="CU403" s="496">
        <v>57</v>
      </c>
      <c r="CV403" s="496">
        <v>22</v>
      </c>
      <c r="CW403" s="496">
        <v>13</v>
      </c>
      <c r="CX403" s="496">
        <v>42</v>
      </c>
      <c r="CY403" s="496">
        <v>29</v>
      </c>
      <c r="CZ403" s="240">
        <f t="shared" si="845"/>
        <v>108</v>
      </c>
      <c r="DA403" s="486">
        <v>15</v>
      </c>
      <c r="DB403" s="486">
        <v>5</v>
      </c>
      <c r="DC403" s="486">
        <v>16</v>
      </c>
      <c r="DD403" s="486">
        <v>31</v>
      </c>
      <c r="DE403" s="486">
        <v>27</v>
      </c>
      <c r="DF403" s="486">
        <v>14</v>
      </c>
      <c r="DG403" s="240">
        <f t="shared" si="846"/>
        <v>2028</v>
      </c>
      <c r="DH403" s="240">
        <f t="shared" si="847"/>
        <v>200</v>
      </c>
      <c r="DI403" s="496">
        <v>116</v>
      </c>
      <c r="DJ403" s="496">
        <v>40</v>
      </c>
      <c r="DK403" s="496">
        <v>44</v>
      </c>
      <c r="DL403" s="392">
        <f>SUM(DM403:DN403)</f>
        <v>266</v>
      </c>
      <c r="DM403" s="496">
        <v>266</v>
      </c>
      <c r="DN403" s="469">
        <v>0</v>
      </c>
      <c r="DO403" s="240">
        <f t="shared" si="849"/>
        <v>2494</v>
      </c>
    </row>
    <row r="404" spans="1:119" s="4" customFormat="1" ht="16.5" customHeight="1" x14ac:dyDescent="0.15">
      <c r="A404" s="138" t="s">
        <v>437</v>
      </c>
      <c r="B404" s="240">
        <f t="shared" si="833"/>
        <v>2543</v>
      </c>
      <c r="C404" s="496">
        <v>136</v>
      </c>
      <c r="D404" s="496">
        <v>36</v>
      </c>
      <c r="E404" s="496">
        <v>29</v>
      </c>
      <c r="F404" s="496">
        <v>38</v>
      </c>
      <c r="G404" s="496">
        <v>63</v>
      </c>
      <c r="H404" s="496">
        <v>582</v>
      </c>
      <c r="I404" s="496">
        <v>270</v>
      </c>
      <c r="J404" s="496">
        <v>11</v>
      </c>
      <c r="K404" s="496">
        <v>313</v>
      </c>
      <c r="L404" s="496">
        <v>1005</v>
      </c>
      <c r="M404" s="496">
        <v>4</v>
      </c>
      <c r="N404" s="496">
        <v>56</v>
      </c>
      <c r="O404" s="240">
        <f t="shared" si="834"/>
        <v>823</v>
      </c>
      <c r="P404" s="496">
        <v>132</v>
      </c>
      <c r="Q404" s="496">
        <v>57</v>
      </c>
      <c r="R404" s="496">
        <v>40</v>
      </c>
      <c r="S404" s="496">
        <v>101</v>
      </c>
      <c r="T404" s="496">
        <v>52</v>
      </c>
      <c r="U404" s="496">
        <v>331</v>
      </c>
      <c r="V404" s="496">
        <v>62</v>
      </c>
      <c r="W404" s="496">
        <v>48</v>
      </c>
      <c r="X404" s="240">
        <f t="shared" si="835"/>
        <v>715</v>
      </c>
      <c r="Y404" s="486">
        <v>49</v>
      </c>
      <c r="Z404" s="486">
        <v>171</v>
      </c>
      <c r="AA404" s="486">
        <v>361</v>
      </c>
      <c r="AB404" s="486">
        <v>134</v>
      </c>
      <c r="AC404" s="240">
        <f t="shared" si="836"/>
        <v>556</v>
      </c>
      <c r="AD404" s="496">
        <v>61</v>
      </c>
      <c r="AE404" s="496">
        <v>84</v>
      </c>
      <c r="AF404" s="496">
        <v>58</v>
      </c>
      <c r="AG404" s="496">
        <v>200</v>
      </c>
      <c r="AH404" s="496">
        <v>45</v>
      </c>
      <c r="AI404" s="496">
        <v>108</v>
      </c>
      <c r="AJ404" s="240">
        <f t="shared" si="837"/>
        <v>0</v>
      </c>
      <c r="AK404" s="496">
        <v>0</v>
      </c>
      <c r="AL404" s="496">
        <v>0</v>
      </c>
      <c r="AM404" s="240">
        <f t="shared" si="838"/>
        <v>1034</v>
      </c>
      <c r="AN404" s="496">
        <v>16</v>
      </c>
      <c r="AO404" s="496">
        <v>37</v>
      </c>
      <c r="AP404" s="496">
        <v>112</v>
      </c>
      <c r="AQ404" s="496">
        <v>29</v>
      </c>
      <c r="AR404" s="496">
        <v>165</v>
      </c>
      <c r="AS404" s="496">
        <v>27</v>
      </c>
      <c r="AT404" s="496">
        <v>107</v>
      </c>
      <c r="AU404" s="496">
        <v>227</v>
      </c>
      <c r="AV404" s="496">
        <v>264</v>
      </c>
      <c r="AW404" s="496">
        <v>50</v>
      </c>
      <c r="AX404" s="240">
        <f t="shared" si="839"/>
        <v>1692</v>
      </c>
      <c r="AY404" s="496">
        <v>201</v>
      </c>
      <c r="AZ404" s="496">
        <v>675</v>
      </c>
      <c r="BA404" s="496">
        <v>0</v>
      </c>
      <c r="BB404" s="496">
        <v>599</v>
      </c>
      <c r="BC404" s="496">
        <v>217</v>
      </c>
      <c r="BD404" s="240">
        <f t="shared" si="840"/>
        <v>2507</v>
      </c>
      <c r="BE404" s="496">
        <v>335</v>
      </c>
      <c r="BF404" s="496">
        <v>247</v>
      </c>
      <c r="BG404" s="496">
        <v>155</v>
      </c>
      <c r="BH404" s="496">
        <v>313</v>
      </c>
      <c r="BI404" s="496">
        <v>615</v>
      </c>
      <c r="BJ404" s="496">
        <v>338</v>
      </c>
      <c r="BK404" s="496">
        <v>246</v>
      </c>
      <c r="BL404" s="496">
        <v>258</v>
      </c>
      <c r="BM404" s="240">
        <f t="shared" si="841"/>
        <v>1510</v>
      </c>
      <c r="BN404" s="496">
        <v>305</v>
      </c>
      <c r="BO404" s="496">
        <v>167</v>
      </c>
      <c r="BP404" s="496">
        <v>228</v>
      </c>
      <c r="BQ404" s="496">
        <v>72</v>
      </c>
      <c r="BR404" s="496">
        <v>738</v>
      </c>
      <c r="BS404" s="240">
        <f t="shared" si="842"/>
        <v>1116</v>
      </c>
      <c r="BT404" s="496">
        <v>130</v>
      </c>
      <c r="BU404" s="496">
        <v>103</v>
      </c>
      <c r="BV404" s="496">
        <v>16</v>
      </c>
      <c r="BW404" s="496">
        <v>9</v>
      </c>
      <c r="BX404" s="496">
        <v>50</v>
      </c>
      <c r="BY404" s="496">
        <v>361</v>
      </c>
      <c r="BZ404" s="496">
        <v>37</v>
      </c>
      <c r="CA404" s="496">
        <v>31</v>
      </c>
      <c r="CB404" s="496">
        <v>136</v>
      </c>
      <c r="CC404" s="496">
        <v>37</v>
      </c>
      <c r="CD404" s="496">
        <v>88</v>
      </c>
      <c r="CE404" s="496">
        <v>118</v>
      </c>
      <c r="CF404" s="240">
        <f t="shared" si="843"/>
        <v>834</v>
      </c>
      <c r="CG404" s="496">
        <v>10</v>
      </c>
      <c r="CH404" s="496">
        <v>41</v>
      </c>
      <c r="CI404" s="496">
        <v>16</v>
      </c>
      <c r="CJ404" s="496">
        <v>115</v>
      </c>
      <c r="CK404" s="496">
        <v>131</v>
      </c>
      <c r="CL404" s="496">
        <v>0</v>
      </c>
      <c r="CM404" s="496">
        <v>268</v>
      </c>
      <c r="CN404" s="496">
        <v>0</v>
      </c>
      <c r="CO404" s="496">
        <v>8</v>
      </c>
      <c r="CP404" s="496">
        <v>29</v>
      </c>
      <c r="CQ404" s="496">
        <v>51</v>
      </c>
      <c r="CR404" s="496">
        <v>129</v>
      </c>
      <c r="CS404" s="496">
        <v>36</v>
      </c>
      <c r="CT404" s="240">
        <f t="shared" si="844"/>
        <v>1007</v>
      </c>
      <c r="CU404" s="496">
        <v>351</v>
      </c>
      <c r="CV404" s="496">
        <v>168</v>
      </c>
      <c r="CW404" s="496">
        <v>125</v>
      </c>
      <c r="CX404" s="496">
        <v>170</v>
      </c>
      <c r="CY404" s="496">
        <v>193</v>
      </c>
      <c r="CZ404" s="240">
        <f t="shared" si="845"/>
        <v>1060</v>
      </c>
      <c r="DA404" s="486">
        <v>13</v>
      </c>
      <c r="DB404" s="486">
        <v>25</v>
      </c>
      <c r="DC404" s="486">
        <v>426</v>
      </c>
      <c r="DD404" s="486">
        <v>339</v>
      </c>
      <c r="DE404" s="486">
        <v>176</v>
      </c>
      <c r="DF404" s="486">
        <v>81</v>
      </c>
      <c r="DG404" s="240">
        <f t="shared" si="846"/>
        <v>15397</v>
      </c>
      <c r="DH404" s="240">
        <f t="shared" si="847"/>
        <v>12</v>
      </c>
      <c r="DI404" s="486">
        <v>6</v>
      </c>
      <c r="DJ404" s="486">
        <v>4</v>
      </c>
      <c r="DK404" s="486">
        <v>2</v>
      </c>
      <c r="DL404" s="392">
        <f>SUM(DM404:DN404)</f>
        <v>4</v>
      </c>
      <c r="DM404" s="470">
        <v>4</v>
      </c>
      <c r="DN404" s="469">
        <v>0</v>
      </c>
      <c r="DO404" s="240">
        <f t="shared" si="849"/>
        <v>15413</v>
      </c>
    </row>
    <row r="405" spans="1:119" s="4" customFormat="1" ht="16.5" customHeight="1" x14ac:dyDescent="0.15">
      <c r="A405" s="47" t="s">
        <v>202</v>
      </c>
      <c r="B405" s="240"/>
      <c r="C405" s="486"/>
      <c r="D405" s="486"/>
      <c r="E405" s="486"/>
      <c r="F405" s="486"/>
      <c r="G405" s="486"/>
      <c r="H405" s="486"/>
      <c r="I405" s="486"/>
      <c r="J405" s="486"/>
      <c r="K405" s="486"/>
      <c r="L405" s="486"/>
      <c r="M405" s="486"/>
      <c r="N405" s="486"/>
      <c r="O405" s="240"/>
      <c r="P405" s="486"/>
      <c r="Q405" s="486"/>
      <c r="R405" s="486"/>
      <c r="S405" s="486"/>
      <c r="T405" s="486"/>
      <c r="U405" s="486"/>
      <c r="V405" s="486"/>
      <c r="W405" s="486"/>
      <c r="X405" s="240"/>
      <c r="Y405" s="486"/>
      <c r="Z405" s="486"/>
      <c r="AA405" s="486"/>
      <c r="AB405" s="486"/>
      <c r="AC405" s="240"/>
      <c r="AD405" s="486"/>
      <c r="AE405" s="486"/>
      <c r="AF405" s="486"/>
      <c r="AG405" s="486"/>
      <c r="AH405" s="486"/>
      <c r="AI405" s="486"/>
      <c r="AJ405" s="240"/>
      <c r="AK405" s="394"/>
      <c r="AL405" s="394"/>
      <c r="AM405" s="240"/>
      <c r="AN405" s="486"/>
      <c r="AO405" s="486"/>
      <c r="AP405" s="486"/>
      <c r="AQ405" s="486"/>
      <c r="AR405" s="486"/>
      <c r="AS405" s="486"/>
      <c r="AT405" s="486"/>
      <c r="AU405" s="486"/>
      <c r="AV405" s="486"/>
      <c r="AW405" s="486"/>
      <c r="AX405" s="240"/>
      <c r="AY405" s="486"/>
      <c r="AZ405" s="486"/>
      <c r="BA405" s="486"/>
      <c r="BB405" s="486"/>
      <c r="BC405" s="486"/>
      <c r="BD405" s="240"/>
      <c r="BE405" s="486"/>
      <c r="BF405" s="486"/>
      <c r="BG405" s="486"/>
      <c r="BH405" s="486"/>
      <c r="BI405" s="486"/>
      <c r="BJ405" s="486"/>
      <c r="BK405" s="486"/>
      <c r="BL405" s="486"/>
      <c r="BM405" s="240"/>
      <c r="BN405" s="486"/>
      <c r="BO405" s="486"/>
      <c r="BP405" s="486"/>
      <c r="BQ405" s="486"/>
      <c r="BR405" s="486"/>
      <c r="BS405" s="240"/>
      <c r="BT405" s="486"/>
      <c r="BU405" s="486"/>
      <c r="BV405" s="486"/>
      <c r="BW405" s="486"/>
      <c r="BX405" s="486"/>
      <c r="BY405" s="486"/>
      <c r="BZ405" s="486"/>
      <c r="CA405" s="486"/>
      <c r="CB405" s="486"/>
      <c r="CC405" s="486"/>
      <c r="CD405" s="486"/>
      <c r="CE405" s="486"/>
      <c r="CF405" s="240"/>
      <c r="CG405" s="486"/>
      <c r="CH405" s="486"/>
      <c r="CI405" s="486"/>
      <c r="CJ405" s="486"/>
      <c r="CK405" s="486"/>
      <c r="CL405" s="486"/>
      <c r="CM405" s="486"/>
      <c r="CN405" s="486"/>
      <c r="CO405" s="486"/>
      <c r="CP405" s="486"/>
      <c r="CQ405" s="486"/>
      <c r="CR405" s="486"/>
      <c r="CS405" s="486"/>
      <c r="CT405" s="240"/>
      <c r="CU405" s="486"/>
      <c r="CV405" s="486"/>
      <c r="CW405" s="486"/>
      <c r="CX405" s="486"/>
      <c r="CY405" s="486"/>
      <c r="CZ405" s="240"/>
      <c r="DA405" s="486"/>
      <c r="DB405" s="486"/>
      <c r="DC405" s="486"/>
      <c r="DD405" s="486"/>
      <c r="DE405" s="486"/>
      <c r="DF405" s="486"/>
      <c r="DG405" s="240"/>
      <c r="DH405" s="240"/>
      <c r="DI405" s="486"/>
      <c r="DJ405" s="486"/>
      <c r="DK405" s="486"/>
      <c r="DL405" s="392"/>
      <c r="DM405" s="470">
        <v>0</v>
      </c>
      <c r="DN405" s="469">
        <v>0</v>
      </c>
      <c r="DO405" s="240"/>
    </row>
    <row r="406" spans="1:119" s="4" customFormat="1" ht="16.5" customHeight="1" x14ac:dyDescent="0.15">
      <c r="A406" s="136" t="s">
        <v>191</v>
      </c>
      <c r="B406" s="240">
        <f t="shared" ref="B406:B408" si="850">SUM(C406:N406)</f>
        <v>22</v>
      </c>
      <c r="C406" s="486">
        <v>2</v>
      </c>
      <c r="D406" s="486">
        <v>0</v>
      </c>
      <c r="E406" s="486">
        <v>0</v>
      </c>
      <c r="F406" s="486">
        <v>0</v>
      </c>
      <c r="G406" s="486">
        <v>1</v>
      </c>
      <c r="H406" s="486">
        <v>0</v>
      </c>
      <c r="I406" s="486">
        <v>0</v>
      </c>
      <c r="J406" s="486">
        <v>0</v>
      </c>
      <c r="K406" s="486">
        <v>1</v>
      </c>
      <c r="L406" s="486">
        <v>3</v>
      </c>
      <c r="M406" s="486">
        <v>10</v>
      </c>
      <c r="N406" s="486">
        <v>5</v>
      </c>
      <c r="O406" s="240">
        <f t="shared" ref="O406:O408" si="851">SUM(P406:W406)</f>
        <v>0</v>
      </c>
      <c r="P406" s="486">
        <v>0</v>
      </c>
      <c r="Q406" s="486">
        <v>0</v>
      </c>
      <c r="R406" s="486">
        <v>0</v>
      </c>
      <c r="S406" s="486">
        <v>0</v>
      </c>
      <c r="T406" s="486">
        <v>0</v>
      </c>
      <c r="U406" s="486">
        <v>0</v>
      </c>
      <c r="V406" s="486">
        <v>0</v>
      </c>
      <c r="W406" s="486">
        <v>0</v>
      </c>
      <c r="X406" s="240">
        <f t="shared" ref="X406:X408" si="852">SUM(Y406:AB406)</f>
        <v>2</v>
      </c>
      <c r="Y406" s="486">
        <v>0</v>
      </c>
      <c r="Z406" s="486">
        <v>0</v>
      </c>
      <c r="AA406" s="486">
        <v>2</v>
      </c>
      <c r="AB406" s="486">
        <v>0</v>
      </c>
      <c r="AC406" s="240">
        <f t="shared" ref="AC406:AC408" si="853">SUM(AD406:AI406)</f>
        <v>0</v>
      </c>
      <c r="AD406" s="486">
        <v>0</v>
      </c>
      <c r="AE406" s="486">
        <v>0</v>
      </c>
      <c r="AF406" s="486">
        <v>0</v>
      </c>
      <c r="AG406" s="486">
        <v>0</v>
      </c>
      <c r="AH406" s="486">
        <v>0</v>
      </c>
      <c r="AI406" s="486">
        <v>0</v>
      </c>
      <c r="AJ406" s="240">
        <f t="shared" ref="AJ406:AJ408" si="854">SUM(AK406:AL406)</f>
        <v>3</v>
      </c>
      <c r="AK406" s="394">
        <v>3</v>
      </c>
      <c r="AL406" s="394">
        <v>0</v>
      </c>
      <c r="AM406" s="240">
        <f t="shared" ref="AM406:AM408" si="855">SUM(AN406:AW406)</f>
        <v>0</v>
      </c>
      <c r="AN406" s="486">
        <v>0</v>
      </c>
      <c r="AO406" s="486">
        <v>0</v>
      </c>
      <c r="AP406" s="486">
        <v>0</v>
      </c>
      <c r="AQ406" s="486">
        <v>0</v>
      </c>
      <c r="AR406" s="486">
        <v>0</v>
      </c>
      <c r="AS406" s="486">
        <v>0</v>
      </c>
      <c r="AT406" s="486">
        <v>0</v>
      </c>
      <c r="AU406" s="486">
        <v>0</v>
      </c>
      <c r="AV406" s="486">
        <v>0</v>
      </c>
      <c r="AW406" s="486">
        <v>0</v>
      </c>
      <c r="AX406" s="240">
        <f t="shared" ref="AX406:AX408" si="856">SUM(AY406:BC406)</f>
        <v>11</v>
      </c>
      <c r="AY406" s="486">
        <v>0</v>
      </c>
      <c r="AZ406" s="486">
        <v>7</v>
      </c>
      <c r="BA406" s="486">
        <v>0</v>
      </c>
      <c r="BB406" s="486">
        <v>4</v>
      </c>
      <c r="BC406" s="486">
        <v>0</v>
      </c>
      <c r="BD406" s="240">
        <f t="shared" ref="BD406:BD408" si="857">SUM(BE406:BL406)</f>
        <v>3</v>
      </c>
      <c r="BE406" s="486">
        <v>1</v>
      </c>
      <c r="BF406" s="486">
        <v>2</v>
      </c>
      <c r="BG406" s="486">
        <v>0</v>
      </c>
      <c r="BH406" s="486">
        <v>0</v>
      </c>
      <c r="BI406" s="486">
        <v>0</v>
      </c>
      <c r="BJ406" s="486">
        <v>0</v>
      </c>
      <c r="BK406" s="486">
        <v>0</v>
      </c>
      <c r="BL406" s="486">
        <v>0</v>
      </c>
      <c r="BM406" s="240">
        <f t="shared" ref="BM406:BM408" si="858">SUM(BN406:BR406)</f>
        <v>3</v>
      </c>
      <c r="BN406" s="486">
        <v>0</v>
      </c>
      <c r="BO406" s="486">
        <v>0</v>
      </c>
      <c r="BP406" s="486">
        <v>2</v>
      </c>
      <c r="BQ406" s="486">
        <v>0</v>
      </c>
      <c r="BR406" s="486">
        <v>1</v>
      </c>
      <c r="BS406" s="240">
        <f t="shared" ref="BS406:BS408" si="859">SUM(BT406:CE406)</f>
        <v>0</v>
      </c>
      <c r="BT406" s="486">
        <v>0</v>
      </c>
      <c r="BU406" s="486">
        <v>0</v>
      </c>
      <c r="BV406" s="486">
        <v>0</v>
      </c>
      <c r="BW406" s="486">
        <v>0</v>
      </c>
      <c r="BX406" s="486">
        <v>0</v>
      </c>
      <c r="BY406" s="486">
        <v>0</v>
      </c>
      <c r="BZ406" s="486">
        <v>0</v>
      </c>
      <c r="CA406" s="486">
        <v>0</v>
      </c>
      <c r="CB406" s="486">
        <v>0</v>
      </c>
      <c r="CC406" s="486">
        <v>0</v>
      </c>
      <c r="CD406" s="486">
        <v>0</v>
      </c>
      <c r="CE406" s="486">
        <v>0</v>
      </c>
      <c r="CF406" s="240">
        <f t="shared" ref="CF406:CF408" si="860">SUM(CG406:CS406)</f>
        <v>5</v>
      </c>
      <c r="CG406" s="486">
        <v>0</v>
      </c>
      <c r="CH406" s="486">
        <v>0</v>
      </c>
      <c r="CI406" s="486">
        <v>0</v>
      </c>
      <c r="CJ406" s="486">
        <v>0</v>
      </c>
      <c r="CK406" s="486">
        <v>0</v>
      </c>
      <c r="CL406" s="486">
        <v>0</v>
      </c>
      <c r="CM406" s="486">
        <v>2</v>
      </c>
      <c r="CN406" s="486">
        <v>2</v>
      </c>
      <c r="CO406" s="486">
        <v>0</v>
      </c>
      <c r="CP406" s="486">
        <v>0</v>
      </c>
      <c r="CQ406" s="486">
        <v>0</v>
      </c>
      <c r="CR406" s="486">
        <v>1</v>
      </c>
      <c r="CS406" s="486">
        <v>0</v>
      </c>
      <c r="CT406" s="240">
        <f t="shared" ref="CT406:CT408" si="861">SUM(CU406:CY406)</f>
        <v>3</v>
      </c>
      <c r="CU406" s="486">
        <v>1</v>
      </c>
      <c r="CV406" s="486">
        <v>1</v>
      </c>
      <c r="CW406" s="486">
        <v>1</v>
      </c>
      <c r="CX406" s="486">
        <v>0</v>
      </c>
      <c r="CY406" s="486">
        <v>0</v>
      </c>
      <c r="CZ406" s="240">
        <f t="shared" ref="CZ406:CZ408" si="862">SUM(DA406:DF406)</f>
        <v>0</v>
      </c>
      <c r="DA406" s="486">
        <v>0</v>
      </c>
      <c r="DB406" s="486">
        <v>0</v>
      </c>
      <c r="DC406" s="486">
        <v>0</v>
      </c>
      <c r="DD406" s="486">
        <v>0</v>
      </c>
      <c r="DE406" s="486">
        <v>0</v>
      </c>
      <c r="DF406" s="486">
        <v>0</v>
      </c>
      <c r="DG406" s="240">
        <f t="shared" ref="DG406:DG408" si="863">AM406+BS406+B406+O406+X406+AC406+AJ406+BD406+CF406+AX406+BM406+CT406+CZ406</f>
        <v>52</v>
      </c>
      <c r="DH406" s="240">
        <f t="shared" ref="DH406:DH408" si="864">SUM(DI406:DK406)</f>
        <v>1</v>
      </c>
      <c r="DI406" s="486">
        <v>0</v>
      </c>
      <c r="DJ406" s="486">
        <v>0</v>
      </c>
      <c r="DK406" s="486">
        <v>1</v>
      </c>
      <c r="DL406" s="392">
        <f t="shared" ref="DL406:DL416" si="865">SUM(DM406:DN406)</f>
        <v>0</v>
      </c>
      <c r="DM406" s="470">
        <v>0</v>
      </c>
      <c r="DN406" s="469">
        <v>0</v>
      </c>
      <c r="DO406" s="240">
        <f t="shared" ref="DO406:DO408" si="866">DG406+DH406+DL406</f>
        <v>53</v>
      </c>
    </row>
    <row r="407" spans="1:119" s="4" customFormat="1" ht="16.5" customHeight="1" x14ac:dyDescent="0.15">
      <c r="A407" s="136" t="s">
        <v>192</v>
      </c>
      <c r="B407" s="240">
        <f t="shared" si="850"/>
        <v>202</v>
      </c>
      <c r="C407" s="486">
        <v>17</v>
      </c>
      <c r="D407" s="486">
        <v>0</v>
      </c>
      <c r="E407" s="486">
        <v>0</v>
      </c>
      <c r="F407" s="486">
        <v>0</v>
      </c>
      <c r="G407" s="486">
        <v>7</v>
      </c>
      <c r="H407" s="486">
        <v>0</v>
      </c>
      <c r="I407" s="486">
        <v>0</v>
      </c>
      <c r="J407" s="486">
        <v>0</v>
      </c>
      <c r="K407" s="486">
        <v>6</v>
      </c>
      <c r="L407" s="486">
        <v>18</v>
      </c>
      <c r="M407" s="486">
        <v>107</v>
      </c>
      <c r="N407" s="486">
        <v>47</v>
      </c>
      <c r="O407" s="240">
        <f t="shared" si="851"/>
        <v>0</v>
      </c>
      <c r="P407" s="486">
        <v>0</v>
      </c>
      <c r="Q407" s="486">
        <v>0</v>
      </c>
      <c r="R407" s="486">
        <v>0</v>
      </c>
      <c r="S407" s="486">
        <v>0</v>
      </c>
      <c r="T407" s="486">
        <v>0</v>
      </c>
      <c r="U407" s="486">
        <v>0</v>
      </c>
      <c r="V407" s="486">
        <v>0</v>
      </c>
      <c r="W407" s="486">
        <v>0</v>
      </c>
      <c r="X407" s="240">
        <f t="shared" si="852"/>
        <v>24</v>
      </c>
      <c r="Y407" s="486">
        <v>0</v>
      </c>
      <c r="Z407" s="486">
        <v>0</v>
      </c>
      <c r="AA407" s="486">
        <v>24</v>
      </c>
      <c r="AB407" s="486">
        <v>0</v>
      </c>
      <c r="AC407" s="240">
        <f t="shared" si="853"/>
        <v>0</v>
      </c>
      <c r="AD407" s="486">
        <v>0</v>
      </c>
      <c r="AE407" s="486">
        <v>0</v>
      </c>
      <c r="AF407" s="486">
        <v>0</v>
      </c>
      <c r="AG407" s="486">
        <v>0</v>
      </c>
      <c r="AH407" s="486">
        <v>0</v>
      </c>
      <c r="AI407" s="486">
        <v>0</v>
      </c>
      <c r="AJ407" s="240">
        <f t="shared" si="854"/>
        <v>36</v>
      </c>
      <c r="AK407" s="394">
        <v>36</v>
      </c>
      <c r="AL407" s="394">
        <v>0</v>
      </c>
      <c r="AM407" s="240">
        <f t="shared" si="855"/>
        <v>0</v>
      </c>
      <c r="AN407" s="486">
        <v>0</v>
      </c>
      <c r="AO407" s="486">
        <v>0</v>
      </c>
      <c r="AP407" s="486">
        <v>0</v>
      </c>
      <c r="AQ407" s="486">
        <v>0</v>
      </c>
      <c r="AR407" s="486">
        <v>0</v>
      </c>
      <c r="AS407" s="486">
        <v>0</v>
      </c>
      <c r="AT407" s="486">
        <v>0</v>
      </c>
      <c r="AU407" s="486">
        <v>0</v>
      </c>
      <c r="AV407" s="486">
        <v>0</v>
      </c>
      <c r="AW407" s="486">
        <v>0</v>
      </c>
      <c r="AX407" s="240">
        <f t="shared" si="856"/>
        <v>146</v>
      </c>
      <c r="AY407" s="486">
        <v>0</v>
      </c>
      <c r="AZ407" s="486">
        <v>88</v>
      </c>
      <c r="BA407" s="486">
        <v>0</v>
      </c>
      <c r="BB407" s="486">
        <v>58</v>
      </c>
      <c r="BC407" s="486">
        <v>0</v>
      </c>
      <c r="BD407" s="240">
        <f t="shared" si="857"/>
        <v>26</v>
      </c>
      <c r="BE407" s="486">
        <v>0</v>
      </c>
      <c r="BF407" s="496">
        <v>26</v>
      </c>
      <c r="BG407" s="486">
        <v>0</v>
      </c>
      <c r="BH407" s="486">
        <v>0</v>
      </c>
      <c r="BI407" s="486">
        <v>0</v>
      </c>
      <c r="BJ407" s="486">
        <v>0</v>
      </c>
      <c r="BK407" s="486">
        <v>0</v>
      </c>
      <c r="BL407" s="486">
        <v>0</v>
      </c>
      <c r="BM407" s="240">
        <f t="shared" si="858"/>
        <v>57</v>
      </c>
      <c r="BN407" s="486">
        <v>0</v>
      </c>
      <c r="BO407" s="486">
        <v>0</v>
      </c>
      <c r="BP407" s="486">
        <v>44</v>
      </c>
      <c r="BQ407" s="486">
        <v>0</v>
      </c>
      <c r="BR407" s="486">
        <v>13</v>
      </c>
      <c r="BS407" s="240">
        <f t="shared" si="859"/>
        <v>0</v>
      </c>
      <c r="BT407" s="486">
        <v>0</v>
      </c>
      <c r="BU407" s="486">
        <v>0</v>
      </c>
      <c r="BV407" s="486">
        <v>0</v>
      </c>
      <c r="BW407" s="486">
        <v>0</v>
      </c>
      <c r="BX407" s="486">
        <v>0</v>
      </c>
      <c r="BY407" s="486">
        <v>0</v>
      </c>
      <c r="BZ407" s="486">
        <v>0</v>
      </c>
      <c r="CA407" s="486">
        <v>0</v>
      </c>
      <c r="CB407" s="486">
        <v>0</v>
      </c>
      <c r="CC407" s="486">
        <v>0</v>
      </c>
      <c r="CD407" s="486">
        <v>0</v>
      </c>
      <c r="CE407" s="486">
        <v>0</v>
      </c>
      <c r="CF407" s="240">
        <f t="shared" si="860"/>
        <v>48</v>
      </c>
      <c r="CG407" s="486">
        <v>0</v>
      </c>
      <c r="CH407" s="486">
        <v>0</v>
      </c>
      <c r="CI407" s="486">
        <v>0</v>
      </c>
      <c r="CJ407" s="486">
        <v>0</v>
      </c>
      <c r="CK407" s="486">
        <v>0</v>
      </c>
      <c r="CL407" s="486">
        <v>0</v>
      </c>
      <c r="CM407" s="486">
        <v>25</v>
      </c>
      <c r="CN407" s="486">
        <v>12</v>
      </c>
      <c r="CO407" s="486">
        <v>0</v>
      </c>
      <c r="CP407" s="486">
        <v>0</v>
      </c>
      <c r="CQ407" s="486">
        <v>0</v>
      </c>
      <c r="CR407" s="486">
        <v>11</v>
      </c>
      <c r="CS407" s="486">
        <v>0</v>
      </c>
      <c r="CT407" s="240">
        <f t="shared" si="861"/>
        <v>30</v>
      </c>
      <c r="CU407" s="486">
        <v>20</v>
      </c>
      <c r="CV407" s="486">
        <v>4</v>
      </c>
      <c r="CW407" s="486">
        <v>6</v>
      </c>
      <c r="CX407" s="486">
        <v>0</v>
      </c>
      <c r="CY407" s="486">
        <v>0</v>
      </c>
      <c r="CZ407" s="240">
        <f t="shared" si="862"/>
        <v>0</v>
      </c>
      <c r="DA407" s="486">
        <v>0</v>
      </c>
      <c r="DB407" s="486">
        <v>0</v>
      </c>
      <c r="DC407" s="486">
        <v>0</v>
      </c>
      <c r="DD407" s="486">
        <v>0</v>
      </c>
      <c r="DE407" s="486">
        <v>0</v>
      </c>
      <c r="DF407" s="486">
        <v>0</v>
      </c>
      <c r="DG407" s="240">
        <f t="shared" si="863"/>
        <v>569</v>
      </c>
      <c r="DH407" s="240">
        <f t="shared" si="864"/>
        <v>0</v>
      </c>
      <c r="DI407" s="486">
        <v>0</v>
      </c>
      <c r="DJ407" s="486">
        <v>0</v>
      </c>
      <c r="DK407" s="486">
        <v>0</v>
      </c>
      <c r="DL407" s="392">
        <f t="shared" si="865"/>
        <v>0</v>
      </c>
      <c r="DM407" s="470">
        <v>0</v>
      </c>
      <c r="DN407" s="469">
        <v>0</v>
      </c>
      <c r="DO407" s="240">
        <f t="shared" si="866"/>
        <v>569</v>
      </c>
    </row>
    <row r="408" spans="1:119" s="4" customFormat="1" ht="16.5" customHeight="1" x14ac:dyDescent="0.15">
      <c r="A408" s="138" t="s">
        <v>437</v>
      </c>
      <c r="B408" s="240">
        <f t="shared" si="850"/>
        <v>10</v>
      </c>
      <c r="C408" s="496">
        <v>10</v>
      </c>
      <c r="D408" s="496">
        <v>0</v>
      </c>
      <c r="E408" s="496">
        <v>0</v>
      </c>
      <c r="F408" s="496">
        <v>0</v>
      </c>
      <c r="G408" s="496">
        <v>0</v>
      </c>
      <c r="H408" s="496">
        <v>0</v>
      </c>
      <c r="I408" s="496">
        <v>0</v>
      </c>
      <c r="J408" s="496">
        <v>0</v>
      </c>
      <c r="K408" s="496">
        <v>0</v>
      </c>
      <c r="L408" s="496">
        <v>0</v>
      </c>
      <c r="M408" s="496">
        <v>0</v>
      </c>
      <c r="N408" s="496">
        <v>0</v>
      </c>
      <c r="O408" s="240">
        <f t="shared" si="851"/>
        <v>0</v>
      </c>
      <c r="P408" s="496">
        <v>0</v>
      </c>
      <c r="Q408" s="496">
        <v>0</v>
      </c>
      <c r="R408" s="496">
        <v>0</v>
      </c>
      <c r="S408" s="496">
        <v>0</v>
      </c>
      <c r="T408" s="496">
        <v>0</v>
      </c>
      <c r="U408" s="496">
        <v>0</v>
      </c>
      <c r="V408" s="496">
        <v>0</v>
      </c>
      <c r="W408" s="496">
        <v>0</v>
      </c>
      <c r="X408" s="240">
        <f t="shared" si="852"/>
        <v>0</v>
      </c>
      <c r="Y408" s="486">
        <v>0</v>
      </c>
      <c r="Z408" s="486">
        <v>0</v>
      </c>
      <c r="AA408" s="486">
        <v>0</v>
      </c>
      <c r="AB408" s="486">
        <v>0</v>
      </c>
      <c r="AC408" s="240">
        <f t="shared" si="853"/>
        <v>0</v>
      </c>
      <c r="AD408" s="486">
        <v>0</v>
      </c>
      <c r="AE408" s="486">
        <v>0</v>
      </c>
      <c r="AF408" s="486">
        <v>0</v>
      </c>
      <c r="AG408" s="486">
        <v>0</v>
      </c>
      <c r="AH408" s="486">
        <v>0</v>
      </c>
      <c r="AI408" s="486">
        <v>0</v>
      </c>
      <c r="AJ408" s="240">
        <f t="shared" si="854"/>
        <v>0</v>
      </c>
      <c r="AK408" s="394">
        <v>0</v>
      </c>
      <c r="AL408" s="394">
        <v>0</v>
      </c>
      <c r="AM408" s="240">
        <f t="shared" si="855"/>
        <v>0</v>
      </c>
      <c r="AN408" s="496">
        <v>0</v>
      </c>
      <c r="AO408" s="496">
        <v>0</v>
      </c>
      <c r="AP408" s="496">
        <v>0</v>
      </c>
      <c r="AQ408" s="496">
        <v>0</v>
      </c>
      <c r="AR408" s="496">
        <v>0</v>
      </c>
      <c r="AS408" s="496">
        <v>0</v>
      </c>
      <c r="AT408" s="496">
        <v>0</v>
      </c>
      <c r="AU408" s="496">
        <v>0</v>
      </c>
      <c r="AV408" s="496">
        <v>0</v>
      </c>
      <c r="AW408" s="496">
        <v>0</v>
      </c>
      <c r="AX408" s="240">
        <f t="shared" si="856"/>
        <v>0</v>
      </c>
      <c r="AY408" s="496">
        <v>0</v>
      </c>
      <c r="AZ408" s="496">
        <v>0</v>
      </c>
      <c r="BA408" s="496">
        <v>0</v>
      </c>
      <c r="BB408" s="496">
        <v>0</v>
      </c>
      <c r="BC408" s="496">
        <v>0</v>
      </c>
      <c r="BD408" s="240">
        <f t="shared" si="857"/>
        <v>0</v>
      </c>
      <c r="BE408" s="496">
        <v>0</v>
      </c>
      <c r="BF408" s="496">
        <v>0</v>
      </c>
      <c r="BG408" s="496">
        <v>0</v>
      </c>
      <c r="BH408" s="496">
        <v>0</v>
      </c>
      <c r="BI408" s="496">
        <v>0</v>
      </c>
      <c r="BJ408" s="496">
        <v>0</v>
      </c>
      <c r="BK408" s="496">
        <v>0</v>
      </c>
      <c r="BL408" s="496">
        <v>0</v>
      </c>
      <c r="BM408" s="240">
        <f t="shared" si="858"/>
        <v>30</v>
      </c>
      <c r="BN408" s="496">
        <v>0</v>
      </c>
      <c r="BO408" s="496">
        <v>0</v>
      </c>
      <c r="BP408" s="496">
        <v>17</v>
      </c>
      <c r="BQ408" s="496">
        <v>0</v>
      </c>
      <c r="BR408" s="496">
        <v>13</v>
      </c>
      <c r="BS408" s="240">
        <f t="shared" si="859"/>
        <v>0</v>
      </c>
      <c r="BT408" s="496">
        <v>0</v>
      </c>
      <c r="BU408" s="496">
        <v>0</v>
      </c>
      <c r="BV408" s="496">
        <v>0</v>
      </c>
      <c r="BW408" s="496">
        <v>0</v>
      </c>
      <c r="BX408" s="496">
        <v>0</v>
      </c>
      <c r="BY408" s="496">
        <v>0</v>
      </c>
      <c r="BZ408" s="496">
        <v>0</v>
      </c>
      <c r="CA408" s="496">
        <v>0</v>
      </c>
      <c r="CB408" s="496">
        <v>0</v>
      </c>
      <c r="CC408" s="496">
        <v>0</v>
      </c>
      <c r="CD408" s="496">
        <v>0</v>
      </c>
      <c r="CE408" s="496">
        <v>0</v>
      </c>
      <c r="CF408" s="240">
        <f t="shared" si="860"/>
        <v>25</v>
      </c>
      <c r="CG408" s="496">
        <v>0</v>
      </c>
      <c r="CH408" s="496">
        <v>0</v>
      </c>
      <c r="CI408" s="496">
        <v>0</v>
      </c>
      <c r="CJ408" s="496">
        <v>0</v>
      </c>
      <c r="CK408" s="496">
        <v>0</v>
      </c>
      <c r="CL408" s="496">
        <v>0</v>
      </c>
      <c r="CM408" s="496">
        <v>25</v>
      </c>
      <c r="CN408" s="496">
        <v>0</v>
      </c>
      <c r="CO408" s="496">
        <v>0</v>
      </c>
      <c r="CP408" s="496">
        <v>0</v>
      </c>
      <c r="CQ408" s="496">
        <v>0</v>
      </c>
      <c r="CR408" s="496">
        <v>0</v>
      </c>
      <c r="CS408" s="496">
        <v>0</v>
      </c>
      <c r="CT408" s="240">
        <f t="shared" si="861"/>
        <v>0</v>
      </c>
      <c r="CU408" s="496">
        <v>0</v>
      </c>
      <c r="CV408" s="496">
        <v>0</v>
      </c>
      <c r="CW408" s="496">
        <v>0</v>
      </c>
      <c r="CX408" s="496">
        <v>0</v>
      </c>
      <c r="CY408" s="496">
        <v>0</v>
      </c>
      <c r="CZ408" s="240">
        <f t="shared" si="862"/>
        <v>0</v>
      </c>
      <c r="DA408" s="486">
        <v>0</v>
      </c>
      <c r="DB408" s="486">
        <v>0</v>
      </c>
      <c r="DC408" s="486">
        <v>0</v>
      </c>
      <c r="DD408" s="486">
        <v>0</v>
      </c>
      <c r="DE408" s="486">
        <v>0</v>
      </c>
      <c r="DF408" s="486">
        <v>0</v>
      </c>
      <c r="DG408" s="240">
        <f t="shared" si="863"/>
        <v>65</v>
      </c>
      <c r="DH408" s="240">
        <f t="shared" si="864"/>
        <v>0</v>
      </c>
      <c r="DI408" s="496">
        <v>0</v>
      </c>
      <c r="DJ408" s="496">
        <v>0</v>
      </c>
      <c r="DK408" s="496">
        <v>0</v>
      </c>
      <c r="DL408" s="392">
        <f>SUM(DM408:DN408)</f>
        <v>0</v>
      </c>
      <c r="DM408" s="496">
        <v>0</v>
      </c>
      <c r="DN408" s="469">
        <v>0</v>
      </c>
      <c r="DO408" s="240">
        <f t="shared" si="866"/>
        <v>65</v>
      </c>
    </row>
    <row r="409" spans="1:119" s="4" customFormat="1" ht="16.5" customHeight="1" x14ac:dyDescent="0.15">
      <c r="A409" s="47" t="s">
        <v>438</v>
      </c>
      <c r="B409" s="240"/>
      <c r="C409" s="486"/>
      <c r="D409" s="486"/>
      <c r="E409" s="486"/>
      <c r="F409" s="486"/>
      <c r="G409" s="486"/>
      <c r="H409" s="486"/>
      <c r="I409" s="486"/>
      <c r="J409" s="486"/>
      <c r="K409" s="486"/>
      <c r="L409" s="486"/>
      <c r="M409" s="486"/>
      <c r="N409" s="486"/>
      <c r="O409" s="240"/>
      <c r="P409" s="486"/>
      <c r="Q409" s="486"/>
      <c r="R409" s="486"/>
      <c r="S409" s="486"/>
      <c r="T409" s="486"/>
      <c r="U409" s="486"/>
      <c r="V409" s="486"/>
      <c r="W409" s="486"/>
      <c r="X409" s="240"/>
      <c r="Y409" s="486"/>
      <c r="Z409" s="486"/>
      <c r="AA409" s="486"/>
      <c r="AB409" s="486"/>
      <c r="AC409" s="240"/>
      <c r="AD409" s="486"/>
      <c r="AE409" s="486"/>
      <c r="AF409" s="486"/>
      <c r="AG409" s="486"/>
      <c r="AH409" s="486"/>
      <c r="AI409" s="486"/>
      <c r="AJ409" s="240"/>
      <c r="AK409" s="394"/>
      <c r="AL409" s="394"/>
      <c r="AM409" s="240"/>
      <c r="AN409" s="486"/>
      <c r="AO409" s="486"/>
      <c r="AP409" s="486"/>
      <c r="AQ409" s="486"/>
      <c r="AR409" s="486"/>
      <c r="AS409" s="486"/>
      <c r="AT409" s="486"/>
      <c r="AU409" s="486"/>
      <c r="AV409" s="486"/>
      <c r="AW409" s="486"/>
      <c r="AX409" s="240"/>
      <c r="AY409" s="486"/>
      <c r="AZ409" s="486"/>
      <c r="BA409" s="486"/>
      <c r="BB409" s="486"/>
      <c r="BC409" s="486"/>
      <c r="BD409" s="240"/>
      <c r="BE409" s="486"/>
      <c r="BF409" s="486"/>
      <c r="BG409" s="486"/>
      <c r="BH409" s="486"/>
      <c r="BI409" s="486"/>
      <c r="BJ409" s="486"/>
      <c r="BK409" s="486"/>
      <c r="BL409" s="486"/>
      <c r="BM409" s="240"/>
      <c r="BN409" s="486"/>
      <c r="BO409" s="486"/>
      <c r="BP409" s="486"/>
      <c r="BQ409" s="486"/>
      <c r="BR409" s="486"/>
      <c r="BS409" s="240"/>
      <c r="BT409" s="486"/>
      <c r="BU409" s="486"/>
      <c r="BV409" s="486"/>
      <c r="BW409" s="486"/>
      <c r="BX409" s="486"/>
      <c r="BY409" s="486"/>
      <c r="BZ409" s="486"/>
      <c r="CA409" s="486"/>
      <c r="CB409" s="486"/>
      <c r="CC409" s="486"/>
      <c r="CD409" s="486"/>
      <c r="CE409" s="486"/>
      <c r="CF409" s="240"/>
      <c r="CG409" s="486"/>
      <c r="CH409" s="486"/>
      <c r="CI409" s="486"/>
      <c r="CJ409" s="486"/>
      <c r="CK409" s="486"/>
      <c r="CL409" s="486"/>
      <c r="CM409" s="486"/>
      <c r="CN409" s="486"/>
      <c r="CO409" s="486"/>
      <c r="CP409" s="486"/>
      <c r="CQ409" s="486"/>
      <c r="CR409" s="486"/>
      <c r="CS409" s="486"/>
      <c r="CT409" s="240"/>
      <c r="CU409" s="486"/>
      <c r="CV409" s="486"/>
      <c r="CW409" s="486"/>
      <c r="CX409" s="486"/>
      <c r="CY409" s="486"/>
      <c r="CZ409" s="240"/>
      <c r="DA409" s="486"/>
      <c r="DB409" s="486"/>
      <c r="DC409" s="486"/>
      <c r="DD409" s="486"/>
      <c r="DE409" s="486"/>
      <c r="DF409" s="486"/>
      <c r="DG409" s="240"/>
      <c r="DH409" s="240"/>
      <c r="DI409" s="486"/>
      <c r="DJ409" s="486"/>
      <c r="DK409" s="486"/>
      <c r="DL409" s="392"/>
      <c r="DM409" s="470">
        <v>0</v>
      </c>
      <c r="DN409" s="469">
        <v>0</v>
      </c>
      <c r="DO409" s="240"/>
    </row>
    <row r="410" spans="1:119" s="4" customFormat="1" ht="16.5" customHeight="1" x14ac:dyDescent="0.15">
      <c r="A410" s="136" t="s">
        <v>191</v>
      </c>
      <c r="B410" s="240">
        <f t="shared" ref="B410:B413" si="867">SUM(C410:N410)</f>
        <v>29</v>
      </c>
      <c r="C410" s="486">
        <v>1</v>
      </c>
      <c r="D410" s="486">
        <v>1</v>
      </c>
      <c r="E410" s="486">
        <v>0</v>
      </c>
      <c r="F410" s="486">
        <v>1</v>
      </c>
      <c r="G410" s="486">
        <v>1</v>
      </c>
      <c r="H410" s="486">
        <v>6</v>
      </c>
      <c r="I410" s="486">
        <v>0</v>
      </c>
      <c r="J410" s="486">
        <v>4</v>
      </c>
      <c r="K410" s="486">
        <v>0</v>
      </c>
      <c r="L410" s="486">
        <v>6</v>
      </c>
      <c r="M410" s="486">
        <v>3</v>
      </c>
      <c r="N410" s="486">
        <v>6</v>
      </c>
      <c r="O410" s="240">
        <f t="shared" ref="O410:O413" si="868">SUM(P410:W410)</f>
        <v>14</v>
      </c>
      <c r="P410" s="486">
        <v>1</v>
      </c>
      <c r="Q410" s="486">
        <v>3</v>
      </c>
      <c r="R410" s="486">
        <v>2</v>
      </c>
      <c r="S410" s="486">
        <v>2</v>
      </c>
      <c r="T410" s="486">
        <v>1</v>
      </c>
      <c r="U410" s="486">
        <v>4</v>
      </c>
      <c r="V410" s="486">
        <v>1</v>
      </c>
      <c r="W410" s="486">
        <v>0</v>
      </c>
      <c r="X410" s="240">
        <f t="shared" ref="X410:X413" si="869">SUM(Y410:AB410)</f>
        <v>4</v>
      </c>
      <c r="Y410" s="486">
        <v>1</v>
      </c>
      <c r="Z410" s="486">
        <v>1</v>
      </c>
      <c r="AA410" s="486">
        <v>1</v>
      </c>
      <c r="AB410" s="486">
        <v>1</v>
      </c>
      <c r="AC410" s="240">
        <f t="shared" ref="AC410:AC413" si="870">SUM(AD410:AI410)</f>
        <v>9</v>
      </c>
      <c r="AD410" s="486">
        <v>0</v>
      </c>
      <c r="AE410" s="486">
        <v>0</v>
      </c>
      <c r="AF410" s="486">
        <v>0</v>
      </c>
      <c r="AG410" s="486">
        <v>5</v>
      </c>
      <c r="AH410" s="486">
        <v>2</v>
      </c>
      <c r="AI410" s="486">
        <v>2</v>
      </c>
      <c r="AJ410" s="240">
        <f t="shared" ref="AJ410:AJ413" si="871">SUM(AK410:AL410)</f>
        <v>0</v>
      </c>
      <c r="AK410" s="394">
        <v>0</v>
      </c>
      <c r="AL410" s="394">
        <v>0</v>
      </c>
      <c r="AM410" s="240">
        <f t="shared" ref="AM410:AM413" si="872">SUM(AN410:AW410)</f>
        <v>13</v>
      </c>
      <c r="AN410" s="486">
        <v>2</v>
      </c>
      <c r="AO410" s="486">
        <v>1</v>
      </c>
      <c r="AP410" s="486">
        <v>2</v>
      </c>
      <c r="AQ410" s="486">
        <v>0</v>
      </c>
      <c r="AR410" s="486">
        <v>0</v>
      </c>
      <c r="AS410" s="486">
        <v>0</v>
      </c>
      <c r="AT410" s="486">
        <v>1</v>
      </c>
      <c r="AU410" s="486">
        <v>5</v>
      </c>
      <c r="AV410" s="486">
        <v>2</v>
      </c>
      <c r="AW410" s="486">
        <v>0</v>
      </c>
      <c r="AX410" s="240">
        <f t="shared" ref="AX410:AX413" si="873">SUM(AY410:BC410)</f>
        <v>16</v>
      </c>
      <c r="AY410" s="486">
        <v>1</v>
      </c>
      <c r="AZ410" s="486">
        <v>8</v>
      </c>
      <c r="BA410" s="486">
        <v>3</v>
      </c>
      <c r="BB410" s="486">
        <v>3</v>
      </c>
      <c r="BC410" s="486">
        <v>1</v>
      </c>
      <c r="BD410" s="240">
        <f t="shared" ref="BD410:BD413" si="874">SUM(BE410:BL410)</f>
        <v>18</v>
      </c>
      <c r="BE410" s="486">
        <v>4</v>
      </c>
      <c r="BF410" s="486">
        <v>2</v>
      </c>
      <c r="BG410" s="486">
        <v>5</v>
      </c>
      <c r="BH410" s="486">
        <v>2</v>
      </c>
      <c r="BI410" s="486">
        <v>1</v>
      </c>
      <c r="BJ410" s="486">
        <v>1</v>
      </c>
      <c r="BK410" s="486">
        <v>1</v>
      </c>
      <c r="BL410" s="486">
        <v>2</v>
      </c>
      <c r="BM410" s="240">
        <f t="shared" ref="BM410:BM413" si="875">SUM(BN410:BR410)</f>
        <v>28</v>
      </c>
      <c r="BN410" s="486">
        <v>2</v>
      </c>
      <c r="BO410" s="486">
        <v>5</v>
      </c>
      <c r="BP410" s="486">
        <v>10</v>
      </c>
      <c r="BQ410" s="486">
        <v>0</v>
      </c>
      <c r="BR410" s="486">
        <v>11</v>
      </c>
      <c r="BS410" s="240">
        <f t="shared" ref="BS410:BS413" si="876">SUM(BT410:CE410)</f>
        <v>11</v>
      </c>
      <c r="BT410" s="486">
        <v>1</v>
      </c>
      <c r="BU410" s="486">
        <v>0</v>
      </c>
      <c r="BV410" s="486">
        <v>1</v>
      </c>
      <c r="BW410" s="486">
        <v>0</v>
      </c>
      <c r="BX410" s="486">
        <v>1</v>
      </c>
      <c r="BY410" s="486">
        <v>0</v>
      </c>
      <c r="BZ410" s="486">
        <v>3</v>
      </c>
      <c r="CA410" s="486">
        <v>1</v>
      </c>
      <c r="CB410" s="486">
        <v>0</v>
      </c>
      <c r="CC410" s="486">
        <v>0</v>
      </c>
      <c r="CD410" s="486">
        <v>3</v>
      </c>
      <c r="CE410" s="486">
        <v>1</v>
      </c>
      <c r="CF410" s="240">
        <f t="shared" ref="CF410:CF413" si="877">SUM(CG410:CS410)</f>
        <v>14</v>
      </c>
      <c r="CG410" s="486">
        <v>0</v>
      </c>
      <c r="CH410" s="486">
        <v>0</v>
      </c>
      <c r="CI410" s="486">
        <v>0</v>
      </c>
      <c r="CJ410" s="486">
        <v>3</v>
      </c>
      <c r="CK410" s="486">
        <v>2</v>
      </c>
      <c r="CL410" s="486">
        <v>1</v>
      </c>
      <c r="CM410" s="486">
        <v>5</v>
      </c>
      <c r="CN410" s="486">
        <v>0</v>
      </c>
      <c r="CO410" s="486">
        <v>1</v>
      </c>
      <c r="CP410" s="486">
        <v>0</v>
      </c>
      <c r="CQ410" s="486">
        <v>0</v>
      </c>
      <c r="CR410" s="486">
        <v>0</v>
      </c>
      <c r="CS410" s="486">
        <v>2</v>
      </c>
      <c r="CT410" s="240">
        <f t="shared" ref="CT410:CT413" si="878">SUM(CU410:CY410)</f>
        <v>5</v>
      </c>
      <c r="CU410" s="486">
        <v>1</v>
      </c>
      <c r="CV410" s="486">
        <v>1</v>
      </c>
      <c r="CW410" s="486">
        <v>0</v>
      </c>
      <c r="CX410" s="486">
        <v>2</v>
      </c>
      <c r="CY410" s="486">
        <v>1</v>
      </c>
      <c r="CZ410" s="240">
        <f t="shared" ref="CZ410:CZ413" si="879">SUM(DA410:DF410)</f>
        <v>7</v>
      </c>
      <c r="DA410" s="486">
        <v>0</v>
      </c>
      <c r="DB410" s="486">
        <v>0</v>
      </c>
      <c r="DC410" s="486">
        <v>1</v>
      </c>
      <c r="DD410" s="486">
        <v>3</v>
      </c>
      <c r="DE410" s="486">
        <v>2</v>
      </c>
      <c r="DF410" s="486">
        <v>1</v>
      </c>
      <c r="DG410" s="240">
        <f t="shared" ref="DG410:DG413" si="880">AM410+BS410+B410+O410+X410+AC410+AJ410+BD410+CF410+AX410+BM410+CT410+CZ410</f>
        <v>168</v>
      </c>
      <c r="DH410" s="240">
        <f t="shared" ref="DH410:DH413" si="881">SUM(DI410:DK410)</f>
        <v>8</v>
      </c>
      <c r="DI410" s="486">
        <v>0</v>
      </c>
      <c r="DJ410" s="486">
        <v>2</v>
      </c>
      <c r="DK410" s="486">
        <v>6</v>
      </c>
      <c r="DL410" s="392">
        <f t="shared" si="865"/>
        <v>0</v>
      </c>
      <c r="DM410" s="470">
        <v>0</v>
      </c>
      <c r="DN410" s="469">
        <v>0</v>
      </c>
      <c r="DO410" s="240">
        <f t="shared" ref="DO410:DO413" si="882">DG410+DH410+DL410</f>
        <v>176</v>
      </c>
    </row>
    <row r="411" spans="1:119" s="4" customFormat="1" ht="16.5" customHeight="1" x14ac:dyDescent="0.15">
      <c r="A411" s="136" t="s">
        <v>331</v>
      </c>
      <c r="B411" s="240">
        <f t="shared" si="867"/>
        <v>577</v>
      </c>
      <c r="C411" s="486">
        <v>15</v>
      </c>
      <c r="D411" s="486">
        <v>20</v>
      </c>
      <c r="E411" s="486">
        <v>0</v>
      </c>
      <c r="F411" s="486">
        <v>20</v>
      </c>
      <c r="G411" s="486">
        <v>119</v>
      </c>
      <c r="H411" s="486">
        <v>152</v>
      </c>
      <c r="I411" s="486">
        <v>0</v>
      </c>
      <c r="J411" s="486">
        <v>21</v>
      </c>
      <c r="K411" s="486">
        <v>0</v>
      </c>
      <c r="L411" s="486">
        <v>60</v>
      </c>
      <c r="M411" s="486">
        <v>14</v>
      </c>
      <c r="N411" s="486">
        <v>156</v>
      </c>
      <c r="O411" s="240">
        <f t="shared" si="868"/>
        <v>29</v>
      </c>
      <c r="P411" s="486">
        <v>0</v>
      </c>
      <c r="Q411" s="486">
        <v>0</v>
      </c>
      <c r="R411" s="486">
        <v>18</v>
      </c>
      <c r="S411" s="486">
        <v>5</v>
      </c>
      <c r="T411" s="486">
        <v>0</v>
      </c>
      <c r="U411" s="486">
        <v>6</v>
      </c>
      <c r="V411" s="486">
        <v>0</v>
      </c>
      <c r="W411" s="486">
        <v>0</v>
      </c>
      <c r="X411" s="240">
        <f t="shared" si="869"/>
        <v>20</v>
      </c>
      <c r="Y411" s="486">
        <v>0</v>
      </c>
      <c r="Z411" s="486">
        <v>0</v>
      </c>
      <c r="AA411" s="486">
        <v>0</v>
      </c>
      <c r="AB411" s="486">
        <v>20</v>
      </c>
      <c r="AC411" s="240">
        <f t="shared" si="870"/>
        <v>171</v>
      </c>
      <c r="AD411" s="486">
        <v>0</v>
      </c>
      <c r="AE411" s="486">
        <v>0</v>
      </c>
      <c r="AF411" s="486">
        <v>0</v>
      </c>
      <c r="AG411" s="486">
        <v>124</v>
      </c>
      <c r="AH411" s="486">
        <v>6</v>
      </c>
      <c r="AI411" s="486">
        <v>41</v>
      </c>
      <c r="AJ411" s="240">
        <f t="shared" si="871"/>
        <v>0</v>
      </c>
      <c r="AK411" s="394">
        <v>0</v>
      </c>
      <c r="AL411" s="394">
        <v>0</v>
      </c>
      <c r="AM411" s="240">
        <f t="shared" si="872"/>
        <v>218</v>
      </c>
      <c r="AN411" s="486">
        <v>20</v>
      </c>
      <c r="AO411" s="486">
        <v>0</v>
      </c>
      <c r="AP411" s="486">
        <v>0</v>
      </c>
      <c r="AQ411" s="486">
        <v>0</v>
      </c>
      <c r="AR411" s="486">
        <v>0</v>
      </c>
      <c r="AS411" s="486">
        <v>0</v>
      </c>
      <c r="AT411" s="486">
        <v>0</v>
      </c>
      <c r="AU411" s="486">
        <v>148</v>
      </c>
      <c r="AV411" s="486">
        <v>50</v>
      </c>
      <c r="AW411" s="486">
        <v>0</v>
      </c>
      <c r="AX411" s="240">
        <f t="shared" si="873"/>
        <v>338</v>
      </c>
      <c r="AY411" s="486">
        <v>0</v>
      </c>
      <c r="AZ411" s="486">
        <v>183</v>
      </c>
      <c r="BA411" s="486">
        <v>82</v>
      </c>
      <c r="BB411" s="486">
        <v>73</v>
      </c>
      <c r="BC411" s="486">
        <v>0</v>
      </c>
      <c r="BD411" s="240">
        <f t="shared" si="874"/>
        <v>352</v>
      </c>
      <c r="BE411" s="486">
        <v>86</v>
      </c>
      <c r="BF411" s="486">
        <v>28</v>
      </c>
      <c r="BG411" s="486">
        <v>44</v>
      </c>
      <c r="BH411" s="486">
        <v>18</v>
      </c>
      <c r="BI411" s="486">
        <v>30</v>
      </c>
      <c r="BJ411" s="486">
        <v>40</v>
      </c>
      <c r="BK411" s="486">
        <v>40</v>
      </c>
      <c r="BL411" s="486">
        <v>66</v>
      </c>
      <c r="BM411" s="240">
        <f t="shared" si="875"/>
        <v>269</v>
      </c>
      <c r="BN411" s="486">
        <v>11</v>
      </c>
      <c r="BO411" s="486">
        <v>10</v>
      </c>
      <c r="BP411" s="486">
        <v>206</v>
      </c>
      <c r="BQ411" s="486">
        <v>0</v>
      </c>
      <c r="BR411" s="486">
        <v>42</v>
      </c>
      <c r="BS411" s="240">
        <f t="shared" si="876"/>
        <v>236</v>
      </c>
      <c r="BT411" s="486">
        <v>8</v>
      </c>
      <c r="BU411" s="486">
        <v>0</v>
      </c>
      <c r="BV411" s="486">
        <v>0</v>
      </c>
      <c r="BW411" s="486">
        <v>0</v>
      </c>
      <c r="BX411" s="486">
        <v>45</v>
      </c>
      <c r="BY411" s="486">
        <v>0</v>
      </c>
      <c r="BZ411" s="486">
        <v>34</v>
      </c>
      <c r="CA411" s="486">
        <v>30</v>
      </c>
      <c r="CB411" s="486">
        <v>0</v>
      </c>
      <c r="CC411" s="486">
        <v>0</v>
      </c>
      <c r="CD411" s="486">
        <v>107</v>
      </c>
      <c r="CE411" s="486">
        <v>12</v>
      </c>
      <c r="CF411" s="240">
        <f t="shared" si="877"/>
        <v>251</v>
      </c>
      <c r="CG411" s="486">
        <v>0</v>
      </c>
      <c r="CH411" s="486">
        <v>0</v>
      </c>
      <c r="CI411" s="486">
        <v>0</v>
      </c>
      <c r="CJ411" s="486">
        <v>45</v>
      </c>
      <c r="CK411" s="486">
        <v>78</v>
      </c>
      <c r="CL411" s="486">
        <v>10</v>
      </c>
      <c r="CM411" s="486">
        <v>44</v>
      </c>
      <c r="CN411" s="486">
        <v>0</v>
      </c>
      <c r="CO411" s="486">
        <v>24</v>
      </c>
      <c r="CP411" s="486">
        <v>0</v>
      </c>
      <c r="CQ411" s="486">
        <v>0</v>
      </c>
      <c r="CR411" s="486">
        <v>0</v>
      </c>
      <c r="CS411" s="486">
        <v>50</v>
      </c>
      <c r="CT411" s="240">
        <f t="shared" si="878"/>
        <v>61</v>
      </c>
      <c r="CU411" s="486">
        <v>0</v>
      </c>
      <c r="CV411" s="486">
        <v>0</v>
      </c>
      <c r="CW411" s="486">
        <v>0</v>
      </c>
      <c r="CX411" s="486">
        <v>52</v>
      </c>
      <c r="CY411" s="486">
        <v>9</v>
      </c>
      <c r="CZ411" s="240">
        <f t="shared" si="879"/>
        <v>112</v>
      </c>
      <c r="DA411" s="486">
        <v>0</v>
      </c>
      <c r="DB411" s="486">
        <v>0</v>
      </c>
      <c r="DC411" s="486">
        <v>15</v>
      </c>
      <c r="DD411" s="486">
        <v>35</v>
      </c>
      <c r="DE411" s="486">
        <v>23</v>
      </c>
      <c r="DF411" s="486">
        <v>39</v>
      </c>
      <c r="DG411" s="240">
        <f t="shared" si="880"/>
        <v>2634</v>
      </c>
      <c r="DH411" s="240">
        <f t="shared" si="881"/>
        <v>85</v>
      </c>
      <c r="DI411" s="486">
        <v>0</v>
      </c>
      <c r="DJ411" s="486">
        <v>30</v>
      </c>
      <c r="DK411" s="486">
        <v>55</v>
      </c>
      <c r="DL411" s="392">
        <f t="shared" si="865"/>
        <v>0</v>
      </c>
      <c r="DM411" s="470">
        <v>0</v>
      </c>
      <c r="DN411" s="469">
        <v>0</v>
      </c>
      <c r="DO411" s="240">
        <f t="shared" si="882"/>
        <v>2719</v>
      </c>
    </row>
    <row r="412" spans="1:119" s="4" customFormat="1" ht="16.5" customHeight="1" x14ac:dyDescent="0.15">
      <c r="A412" s="138" t="s">
        <v>323</v>
      </c>
      <c r="B412" s="240">
        <f t="shared" si="867"/>
        <v>5</v>
      </c>
      <c r="C412" s="486">
        <v>0</v>
      </c>
      <c r="D412" s="486">
        <v>0</v>
      </c>
      <c r="E412" s="486">
        <v>0</v>
      </c>
      <c r="F412" s="486">
        <v>0</v>
      </c>
      <c r="G412" s="486">
        <v>0</v>
      </c>
      <c r="H412" s="486">
        <v>0</v>
      </c>
      <c r="I412" s="486">
        <v>0</v>
      </c>
      <c r="J412" s="496">
        <v>5</v>
      </c>
      <c r="K412" s="486">
        <v>0</v>
      </c>
      <c r="L412" s="486">
        <v>0</v>
      </c>
      <c r="M412" s="486">
        <v>0</v>
      </c>
      <c r="N412" s="486">
        <v>0</v>
      </c>
      <c r="O412" s="240">
        <f t="shared" si="868"/>
        <v>12</v>
      </c>
      <c r="P412" s="486">
        <v>0</v>
      </c>
      <c r="Q412" s="486">
        <v>0</v>
      </c>
      <c r="R412" s="496">
        <v>12</v>
      </c>
      <c r="S412" s="486">
        <v>0</v>
      </c>
      <c r="T412" s="486">
        <v>0</v>
      </c>
      <c r="U412" s="486">
        <v>0</v>
      </c>
      <c r="V412" s="486">
        <v>0</v>
      </c>
      <c r="W412" s="486">
        <v>0</v>
      </c>
      <c r="X412" s="240">
        <f t="shared" si="869"/>
        <v>0</v>
      </c>
      <c r="Y412" s="486">
        <v>0</v>
      </c>
      <c r="Z412" s="486">
        <v>0</v>
      </c>
      <c r="AA412" s="486">
        <v>0</v>
      </c>
      <c r="AB412" s="486">
        <v>0</v>
      </c>
      <c r="AC412" s="240">
        <f t="shared" si="870"/>
        <v>0</v>
      </c>
      <c r="AD412" s="486">
        <v>0</v>
      </c>
      <c r="AE412" s="486">
        <v>0</v>
      </c>
      <c r="AF412" s="486">
        <v>0</v>
      </c>
      <c r="AG412" s="486">
        <v>0</v>
      </c>
      <c r="AH412" s="486">
        <v>0</v>
      </c>
      <c r="AI412" s="486">
        <v>0</v>
      </c>
      <c r="AJ412" s="240">
        <f t="shared" si="871"/>
        <v>0</v>
      </c>
      <c r="AK412" s="394">
        <v>0</v>
      </c>
      <c r="AL412" s="394">
        <v>0</v>
      </c>
      <c r="AM412" s="240">
        <f t="shared" si="872"/>
        <v>0</v>
      </c>
      <c r="AN412" s="486">
        <v>0</v>
      </c>
      <c r="AO412" s="486">
        <v>0</v>
      </c>
      <c r="AP412" s="486">
        <v>0</v>
      </c>
      <c r="AQ412" s="486">
        <v>0</v>
      </c>
      <c r="AR412" s="486">
        <v>0</v>
      </c>
      <c r="AS412" s="486">
        <v>0</v>
      </c>
      <c r="AT412" s="486">
        <v>0</v>
      </c>
      <c r="AU412" s="486">
        <v>0</v>
      </c>
      <c r="AV412" s="486">
        <v>0</v>
      </c>
      <c r="AW412" s="486">
        <v>0</v>
      </c>
      <c r="AX412" s="240">
        <f t="shared" si="873"/>
        <v>6</v>
      </c>
      <c r="AY412" s="496">
        <v>0</v>
      </c>
      <c r="AZ412" s="496">
        <v>6</v>
      </c>
      <c r="BA412" s="496">
        <v>0</v>
      </c>
      <c r="BB412" s="496">
        <v>0</v>
      </c>
      <c r="BC412" s="496">
        <v>0</v>
      </c>
      <c r="BD412" s="240">
        <f t="shared" si="874"/>
        <v>12</v>
      </c>
      <c r="BE412" s="496">
        <v>12</v>
      </c>
      <c r="BF412" s="486">
        <v>0</v>
      </c>
      <c r="BG412" s="486">
        <v>0</v>
      </c>
      <c r="BH412" s="486">
        <v>0</v>
      </c>
      <c r="BI412" s="486">
        <v>0</v>
      </c>
      <c r="BJ412" s="486">
        <v>0</v>
      </c>
      <c r="BK412" s="486">
        <v>0</v>
      </c>
      <c r="BL412" s="486">
        <v>0</v>
      </c>
      <c r="BM412" s="240">
        <f t="shared" si="875"/>
        <v>0</v>
      </c>
      <c r="BN412" s="496">
        <v>0</v>
      </c>
      <c r="BO412" s="496">
        <v>0</v>
      </c>
      <c r="BP412" s="496">
        <v>0</v>
      </c>
      <c r="BQ412" s="496">
        <v>0</v>
      </c>
      <c r="BR412" s="496">
        <v>0</v>
      </c>
      <c r="BS412" s="240">
        <f t="shared" si="876"/>
        <v>94</v>
      </c>
      <c r="BT412" s="496">
        <f t="shared" ref="BT412:CE412" si="883">BT395+BT396</f>
        <v>4</v>
      </c>
      <c r="BU412" s="496">
        <f t="shared" si="883"/>
        <v>9</v>
      </c>
      <c r="BV412" s="496">
        <f t="shared" si="883"/>
        <v>3</v>
      </c>
      <c r="BW412" s="496">
        <f t="shared" si="883"/>
        <v>1</v>
      </c>
      <c r="BX412" s="496">
        <f t="shared" si="883"/>
        <v>9</v>
      </c>
      <c r="BY412" s="496">
        <f t="shared" si="883"/>
        <v>20</v>
      </c>
      <c r="BZ412" s="496">
        <f t="shared" si="883"/>
        <v>7</v>
      </c>
      <c r="CA412" s="496">
        <f t="shared" si="883"/>
        <v>5</v>
      </c>
      <c r="CB412" s="496">
        <f t="shared" si="883"/>
        <v>8</v>
      </c>
      <c r="CC412" s="496">
        <f t="shared" si="883"/>
        <v>10</v>
      </c>
      <c r="CD412" s="496">
        <f t="shared" si="883"/>
        <v>11</v>
      </c>
      <c r="CE412" s="496">
        <f t="shared" si="883"/>
        <v>7</v>
      </c>
      <c r="CF412" s="240">
        <f t="shared" si="877"/>
        <v>44</v>
      </c>
      <c r="CG412" s="486">
        <v>0</v>
      </c>
      <c r="CH412" s="496">
        <v>0</v>
      </c>
      <c r="CI412" s="496">
        <v>0</v>
      </c>
      <c r="CJ412" s="496">
        <v>0</v>
      </c>
      <c r="CK412" s="496">
        <v>12</v>
      </c>
      <c r="CL412" s="496">
        <v>0</v>
      </c>
      <c r="CM412" s="496">
        <v>8</v>
      </c>
      <c r="CN412" s="496">
        <v>0</v>
      </c>
      <c r="CO412" s="496">
        <v>24</v>
      </c>
      <c r="CP412" s="496">
        <v>0</v>
      </c>
      <c r="CQ412" s="496">
        <v>0</v>
      </c>
      <c r="CR412" s="496">
        <v>0</v>
      </c>
      <c r="CS412" s="496">
        <v>0</v>
      </c>
      <c r="CT412" s="240">
        <f t="shared" si="878"/>
        <v>0</v>
      </c>
      <c r="CU412" s="496">
        <v>0</v>
      </c>
      <c r="CV412" s="496">
        <v>0</v>
      </c>
      <c r="CW412" s="496">
        <v>0</v>
      </c>
      <c r="CX412" s="496">
        <v>0</v>
      </c>
      <c r="CY412" s="496">
        <v>0</v>
      </c>
      <c r="CZ412" s="240">
        <f t="shared" si="879"/>
        <v>0</v>
      </c>
      <c r="DA412" s="486">
        <v>0</v>
      </c>
      <c r="DB412" s="486">
        <v>0</v>
      </c>
      <c r="DC412" s="486">
        <v>0</v>
      </c>
      <c r="DD412" s="486">
        <v>0</v>
      </c>
      <c r="DE412" s="486">
        <v>0</v>
      </c>
      <c r="DF412" s="486">
        <v>0</v>
      </c>
      <c r="DG412" s="240">
        <f t="shared" si="880"/>
        <v>173</v>
      </c>
      <c r="DH412" s="240">
        <f t="shared" si="881"/>
        <v>0</v>
      </c>
      <c r="DI412" s="496">
        <v>0</v>
      </c>
      <c r="DJ412" s="496">
        <v>0</v>
      </c>
      <c r="DK412" s="486">
        <v>0</v>
      </c>
      <c r="DL412" s="392">
        <f>SUM(DM412:DN412)</f>
        <v>0</v>
      </c>
      <c r="DM412" s="496">
        <v>0</v>
      </c>
      <c r="DN412" s="469">
        <v>0</v>
      </c>
      <c r="DO412" s="240">
        <f t="shared" si="882"/>
        <v>173</v>
      </c>
    </row>
    <row r="413" spans="1:119" s="4" customFormat="1" ht="16.5" customHeight="1" x14ac:dyDescent="0.15">
      <c r="A413" s="138" t="s">
        <v>437</v>
      </c>
      <c r="B413" s="240">
        <f t="shared" si="867"/>
        <v>14</v>
      </c>
      <c r="C413" s="496">
        <v>0</v>
      </c>
      <c r="D413" s="496">
        <v>0</v>
      </c>
      <c r="E413" s="496">
        <v>0</v>
      </c>
      <c r="F413" s="496">
        <v>0</v>
      </c>
      <c r="G413" s="496">
        <v>0</v>
      </c>
      <c r="H413" s="496">
        <v>0</v>
      </c>
      <c r="I413" s="496">
        <v>0</v>
      </c>
      <c r="J413" s="496">
        <v>0</v>
      </c>
      <c r="K413" s="496">
        <v>0</v>
      </c>
      <c r="L413" s="496">
        <v>0</v>
      </c>
      <c r="M413" s="496">
        <v>0</v>
      </c>
      <c r="N413" s="496">
        <v>14</v>
      </c>
      <c r="O413" s="240">
        <f t="shared" si="868"/>
        <v>0</v>
      </c>
      <c r="P413" s="496">
        <v>0</v>
      </c>
      <c r="Q413" s="496">
        <v>0</v>
      </c>
      <c r="R413" s="496">
        <v>0</v>
      </c>
      <c r="S413" s="496">
        <v>0</v>
      </c>
      <c r="T413" s="496">
        <v>0</v>
      </c>
      <c r="U413" s="496">
        <v>0</v>
      </c>
      <c r="V413" s="496">
        <v>0</v>
      </c>
      <c r="W413" s="496">
        <v>0</v>
      </c>
      <c r="X413" s="240">
        <f t="shared" si="869"/>
        <v>0</v>
      </c>
      <c r="Y413" s="486">
        <v>0</v>
      </c>
      <c r="Z413" s="486">
        <v>0</v>
      </c>
      <c r="AA413" s="486">
        <v>0</v>
      </c>
      <c r="AB413" s="486">
        <v>0</v>
      </c>
      <c r="AC413" s="240">
        <f t="shared" si="870"/>
        <v>0</v>
      </c>
      <c r="AD413" s="496">
        <v>0</v>
      </c>
      <c r="AE413" s="496">
        <v>0</v>
      </c>
      <c r="AF413" s="496">
        <v>0</v>
      </c>
      <c r="AG413" s="496">
        <v>0</v>
      </c>
      <c r="AH413" s="496">
        <v>0</v>
      </c>
      <c r="AI413" s="496">
        <v>0</v>
      </c>
      <c r="AJ413" s="240">
        <f t="shared" si="871"/>
        <v>0</v>
      </c>
      <c r="AK413" s="394">
        <v>0</v>
      </c>
      <c r="AL413" s="394">
        <v>0</v>
      </c>
      <c r="AM413" s="240">
        <f t="shared" si="872"/>
        <v>0</v>
      </c>
      <c r="AN413" s="496">
        <v>0</v>
      </c>
      <c r="AO413" s="496">
        <v>0</v>
      </c>
      <c r="AP413" s="496">
        <v>0</v>
      </c>
      <c r="AQ413" s="496">
        <v>0</v>
      </c>
      <c r="AR413" s="496">
        <v>0</v>
      </c>
      <c r="AS413" s="496">
        <v>0</v>
      </c>
      <c r="AT413" s="496">
        <v>0</v>
      </c>
      <c r="AU413" s="496">
        <v>0</v>
      </c>
      <c r="AV413" s="496">
        <v>0</v>
      </c>
      <c r="AW413" s="496">
        <v>0</v>
      </c>
      <c r="AX413" s="240">
        <f t="shared" si="873"/>
        <v>48</v>
      </c>
      <c r="AY413" s="496">
        <v>0</v>
      </c>
      <c r="AZ413" s="496">
        <v>36</v>
      </c>
      <c r="BA413" s="496">
        <v>12</v>
      </c>
      <c r="BB413" s="496">
        <v>0</v>
      </c>
      <c r="BC413" s="496">
        <v>0</v>
      </c>
      <c r="BD413" s="240">
        <f t="shared" si="874"/>
        <v>127</v>
      </c>
      <c r="BE413" s="496">
        <v>30</v>
      </c>
      <c r="BF413" s="496">
        <v>0</v>
      </c>
      <c r="BG413" s="496">
        <v>0</v>
      </c>
      <c r="BH413" s="496">
        <v>0</v>
      </c>
      <c r="BI413" s="496">
        <v>30</v>
      </c>
      <c r="BJ413" s="496">
        <v>21</v>
      </c>
      <c r="BK413" s="496">
        <v>0</v>
      </c>
      <c r="BL413" s="496">
        <v>46</v>
      </c>
      <c r="BM413" s="240">
        <f t="shared" si="875"/>
        <v>43</v>
      </c>
      <c r="BN413" s="496">
        <v>0</v>
      </c>
      <c r="BO413" s="496">
        <v>0</v>
      </c>
      <c r="BP413" s="496">
        <v>23</v>
      </c>
      <c r="BQ413" s="496">
        <v>0</v>
      </c>
      <c r="BR413" s="496">
        <v>20</v>
      </c>
      <c r="BS413" s="240">
        <f t="shared" si="876"/>
        <v>34</v>
      </c>
      <c r="BT413" s="496">
        <v>0</v>
      </c>
      <c r="BU413" s="496">
        <v>0</v>
      </c>
      <c r="BV413" s="496">
        <v>0</v>
      </c>
      <c r="BW413" s="496">
        <v>0</v>
      </c>
      <c r="BX413" s="496">
        <v>0</v>
      </c>
      <c r="BY413" s="496">
        <v>0</v>
      </c>
      <c r="BZ413" s="496">
        <v>34</v>
      </c>
      <c r="CA413" s="496">
        <v>0</v>
      </c>
      <c r="CB413" s="496">
        <v>0</v>
      </c>
      <c r="CC413" s="496">
        <v>0</v>
      </c>
      <c r="CD413" s="496">
        <v>0</v>
      </c>
      <c r="CE413" s="496">
        <v>0</v>
      </c>
      <c r="CF413" s="240">
        <f t="shared" si="877"/>
        <v>31</v>
      </c>
      <c r="CG413" s="496">
        <v>0</v>
      </c>
      <c r="CH413" s="496">
        <v>0</v>
      </c>
      <c r="CI413" s="496">
        <v>0</v>
      </c>
      <c r="CJ413" s="496">
        <v>25</v>
      </c>
      <c r="CK413" s="496">
        <v>6</v>
      </c>
      <c r="CL413" s="496">
        <v>0</v>
      </c>
      <c r="CM413" s="496">
        <v>0</v>
      </c>
      <c r="CN413" s="496">
        <v>0</v>
      </c>
      <c r="CO413" s="496">
        <v>0</v>
      </c>
      <c r="CP413" s="496">
        <v>0</v>
      </c>
      <c r="CQ413" s="496">
        <v>0</v>
      </c>
      <c r="CR413" s="496">
        <v>0</v>
      </c>
      <c r="CS413" s="496">
        <v>0</v>
      </c>
      <c r="CT413" s="240">
        <f t="shared" si="878"/>
        <v>0</v>
      </c>
      <c r="CU413" s="496">
        <v>0</v>
      </c>
      <c r="CV413" s="496">
        <v>0</v>
      </c>
      <c r="CW413" s="496">
        <v>0</v>
      </c>
      <c r="CX413" s="496">
        <v>0</v>
      </c>
      <c r="CY413" s="496">
        <v>0</v>
      </c>
      <c r="CZ413" s="240">
        <f t="shared" si="879"/>
        <v>15</v>
      </c>
      <c r="DA413" s="486">
        <v>0</v>
      </c>
      <c r="DB413" s="486">
        <v>0</v>
      </c>
      <c r="DC413" s="486">
        <v>15</v>
      </c>
      <c r="DD413" s="486">
        <v>0</v>
      </c>
      <c r="DE413" s="486">
        <v>0</v>
      </c>
      <c r="DF413" s="486">
        <v>0</v>
      </c>
      <c r="DG413" s="240">
        <f t="shared" si="880"/>
        <v>312</v>
      </c>
      <c r="DH413" s="240">
        <f t="shared" si="881"/>
        <v>30</v>
      </c>
      <c r="DI413" s="496">
        <v>0</v>
      </c>
      <c r="DJ413" s="496">
        <v>30</v>
      </c>
      <c r="DK413" s="496">
        <v>0</v>
      </c>
      <c r="DL413" s="392">
        <f>SUM(DM413:DN413)</f>
        <v>0</v>
      </c>
      <c r="DM413" s="496">
        <v>0</v>
      </c>
      <c r="DN413" s="496">
        <v>0</v>
      </c>
      <c r="DO413" s="240">
        <f t="shared" si="882"/>
        <v>342</v>
      </c>
    </row>
    <row r="414" spans="1:119" s="4" customFormat="1" ht="26.1" customHeight="1" x14ac:dyDescent="0.15">
      <c r="A414" s="140" t="s">
        <v>203</v>
      </c>
      <c r="B414" s="240"/>
      <c r="C414" s="486"/>
      <c r="D414" s="486"/>
      <c r="E414" s="486"/>
      <c r="F414" s="486"/>
      <c r="G414" s="486"/>
      <c r="H414" s="486"/>
      <c r="I414" s="486"/>
      <c r="J414" s="486"/>
      <c r="K414" s="486"/>
      <c r="L414" s="486"/>
      <c r="M414" s="486"/>
      <c r="N414" s="486"/>
      <c r="O414" s="240"/>
      <c r="P414" s="486"/>
      <c r="Q414" s="486"/>
      <c r="R414" s="486"/>
      <c r="S414" s="486"/>
      <c r="T414" s="486"/>
      <c r="U414" s="486"/>
      <c r="V414" s="486"/>
      <c r="W414" s="486"/>
      <c r="X414" s="240"/>
      <c r="Y414" s="486"/>
      <c r="Z414" s="486"/>
      <c r="AA414" s="486"/>
      <c r="AB414" s="486"/>
      <c r="AC414" s="240"/>
      <c r="AD414" s="486"/>
      <c r="AE414" s="486"/>
      <c r="AF414" s="486"/>
      <c r="AG414" s="486"/>
      <c r="AH414" s="486"/>
      <c r="AI414" s="486"/>
      <c r="AJ414" s="240"/>
      <c r="AK414" s="394"/>
      <c r="AL414" s="394"/>
      <c r="AM414" s="240"/>
      <c r="AN414" s="486"/>
      <c r="AO414" s="486"/>
      <c r="AP414" s="486"/>
      <c r="AQ414" s="486"/>
      <c r="AR414" s="486"/>
      <c r="AS414" s="486"/>
      <c r="AT414" s="486"/>
      <c r="AU414" s="486"/>
      <c r="AV414" s="486"/>
      <c r="AW414" s="486"/>
      <c r="AX414" s="240"/>
      <c r="AY414" s="486"/>
      <c r="AZ414" s="486"/>
      <c r="BA414" s="486"/>
      <c r="BB414" s="486"/>
      <c r="BC414" s="486"/>
      <c r="BD414" s="240"/>
      <c r="BE414" s="486"/>
      <c r="BF414" s="486"/>
      <c r="BG414" s="486"/>
      <c r="BH414" s="486"/>
      <c r="BI414" s="486"/>
      <c r="BJ414" s="486"/>
      <c r="BK414" s="486"/>
      <c r="BL414" s="486"/>
      <c r="BM414" s="240"/>
      <c r="BN414" s="486"/>
      <c r="BO414" s="486"/>
      <c r="BP414" s="486"/>
      <c r="BQ414" s="486"/>
      <c r="BR414" s="486"/>
      <c r="BS414" s="240"/>
      <c r="BT414" s="486"/>
      <c r="BU414" s="486"/>
      <c r="BV414" s="486"/>
      <c r="BW414" s="486"/>
      <c r="BX414" s="486"/>
      <c r="BY414" s="486"/>
      <c r="BZ414" s="486"/>
      <c r="CA414" s="486"/>
      <c r="CB414" s="486"/>
      <c r="CC414" s="486"/>
      <c r="CD414" s="486"/>
      <c r="CE414" s="486"/>
      <c r="CF414" s="240"/>
      <c r="CG414" s="486"/>
      <c r="CH414" s="486"/>
      <c r="CI414" s="486"/>
      <c r="CJ414" s="486"/>
      <c r="CK414" s="486"/>
      <c r="CL414" s="486"/>
      <c r="CM414" s="486"/>
      <c r="CN414" s="486"/>
      <c r="CO414" s="486"/>
      <c r="CP414" s="486"/>
      <c r="CQ414" s="486"/>
      <c r="CR414" s="486"/>
      <c r="CS414" s="486"/>
      <c r="CT414" s="240"/>
      <c r="CU414" s="486"/>
      <c r="CV414" s="486"/>
      <c r="CW414" s="486"/>
      <c r="CX414" s="486"/>
      <c r="CY414" s="486"/>
      <c r="CZ414" s="240"/>
      <c r="DA414" s="486"/>
      <c r="DB414" s="486"/>
      <c r="DC414" s="486"/>
      <c r="DD414" s="486"/>
      <c r="DE414" s="486"/>
      <c r="DF414" s="486"/>
      <c r="DG414" s="240"/>
      <c r="DH414" s="240"/>
      <c r="DI414" s="486"/>
      <c r="DJ414" s="486"/>
      <c r="DK414" s="486"/>
      <c r="DL414" s="392"/>
      <c r="DM414" s="470">
        <v>0</v>
      </c>
      <c r="DN414" s="469">
        <v>0</v>
      </c>
      <c r="DO414" s="240"/>
    </row>
    <row r="415" spans="1:119" s="4" customFormat="1" ht="16.5" customHeight="1" x14ac:dyDescent="0.15">
      <c r="A415" s="48" t="s">
        <v>204</v>
      </c>
      <c r="B415" s="240">
        <f t="shared" ref="B415:B416" si="884">SUM(C415:N415)</f>
        <v>21</v>
      </c>
      <c r="C415" s="486">
        <v>2</v>
      </c>
      <c r="D415" s="486">
        <v>1</v>
      </c>
      <c r="E415" s="486">
        <v>0</v>
      </c>
      <c r="F415" s="486">
        <v>0</v>
      </c>
      <c r="G415" s="486">
        <v>0</v>
      </c>
      <c r="H415" s="486">
        <v>1</v>
      </c>
      <c r="I415" s="486">
        <v>2</v>
      </c>
      <c r="J415" s="486">
        <v>0</v>
      </c>
      <c r="K415" s="486">
        <v>4</v>
      </c>
      <c r="L415" s="486">
        <v>6</v>
      </c>
      <c r="M415" s="486">
        <v>1</v>
      </c>
      <c r="N415" s="486">
        <v>4</v>
      </c>
      <c r="O415" s="240">
        <f t="shared" ref="O415:O416" si="885">SUM(P415:W415)</f>
        <v>8</v>
      </c>
      <c r="P415" s="486">
        <v>2</v>
      </c>
      <c r="Q415" s="486">
        <v>2</v>
      </c>
      <c r="R415" s="486">
        <v>1</v>
      </c>
      <c r="S415" s="486">
        <v>0</v>
      </c>
      <c r="T415" s="486">
        <v>0</v>
      </c>
      <c r="U415" s="486">
        <v>1</v>
      </c>
      <c r="V415" s="486">
        <v>2</v>
      </c>
      <c r="W415" s="486">
        <v>0</v>
      </c>
      <c r="X415" s="240">
        <f t="shared" ref="X415:X416" si="886">SUM(Y415:AB415)</f>
        <v>12</v>
      </c>
      <c r="Y415" s="486">
        <v>2</v>
      </c>
      <c r="Z415" s="486">
        <v>3</v>
      </c>
      <c r="AA415" s="486">
        <v>5</v>
      </c>
      <c r="AB415" s="486">
        <v>2</v>
      </c>
      <c r="AC415" s="240">
        <f t="shared" ref="AC415:AC416" si="887">SUM(AD415:AI415)</f>
        <v>7</v>
      </c>
      <c r="AD415" s="486">
        <v>1</v>
      </c>
      <c r="AE415" s="486">
        <v>0</v>
      </c>
      <c r="AF415" s="486">
        <v>0</v>
      </c>
      <c r="AG415" s="486">
        <v>3</v>
      </c>
      <c r="AH415" s="486">
        <v>2</v>
      </c>
      <c r="AI415" s="486">
        <v>1</v>
      </c>
      <c r="AJ415" s="240">
        <f t="shared" ref="AJ415:AJ416" si="888">SUM(AK415:AL415)</f>
        <v>2</v>
      </c>
      <c r="AK415" s="394">
        <v>0</v>
      </c>
      <c r="AL415" s="394">
        <v>2</v>
      </c>
      <c r="AM415" s="240">
        <f t="shared" ref="AM415:AM416" si="889">SUM(AN415:AW415)</f>
        <v>16</v>
      </c>
      <c r="AN415" s="486">
        <v>2</v>
      </c>
      <c r="AO415" s="486">
        <v>1</v>
      </c>
      <c r="AP415" s="486">
        <v>1</v>
      </c>
      <c r="AQ415" s="486">
        <v>1</v>
      </c>
      <c r="AR415" s="486">
        <v>2</v>
      </c>
      <c r="AS415" s="486">
        <v>1</v>
      </c>
      <c r="AT415" s="486">
        <v>4</v>
      </c>
      <c r="AU415" s="486">
        <v>1</v>
      </c>
      <c r="AV415" s="486">
        <v>3</v>
      </c>
      <c r="AW415" s="486">
        <v>0</v>
      </c>
      <c r="AX415" s="240">
        <f t="shared" ref="AX415:AX416" si="890">SUM(AY415:BC415)</f>
        <v>7</v>
      </c>
      <c r="AY415" s="486">
        <v>0</v>
      </c>
      <c r="AZ415" s="486">
        <v>4</v>
      </c>
      <c r="BA415" s="486">
        <v>1</v>
      </c>
      <c r="BB415" s="486">
        <v>2</v>
      </c>
      <c r="BC415" s="486">
        <v>0</v>
      </c>
      <c r="BD415" s="240">
        <f t="shared" ref="BD415:BD416" si="891">SUM(BE415:BL415)</f>
        <v>25</v>
      </c>
      <c r="BE415" s="486">
        <v>4</v>
      </c>
      <c r="BF415" s="486">
        <v>3</v>
      </c>
      <c r="BG415" s="486">
        <v>2</v>
      </c>
      <c r="BH415" s="486">
        <v>6</v>
      </c>
      <c r="BI415" s="486">
        <v>1</v>
      </c>
      <c r="BJ415" s="486">
        <v>3</v>
      </c>
      <c r="BK415" s="486">
        <v>3</v>
      </c>
      <c r="BL415" s="486">
        <v>3</v>
      </c>
      <c r="BM415" s="240">
        <f t="shared" ref="BM415:BM416" si="892">SUM(BN415:BR415)</f>
        <v>9</v>
      </c>
      <c r="BN415" s="486">
        <v>3</v>
      </c>
      <c r="BO415" s="486">
        <v>3</v>
      </c>
      <c r="BP415" s="486">
        <v>0</v>
      </c>
      <c r="BQ415" s="486">
        <v>0</v>
      </c>
      <c r="BR415" s="486">
        <v>3</v>
      </c>
      <c r="BS415" s="240">
        <f t="shared" ref="BS415:BS416" si="893">SUM(BT415:CE415)</f>
        <v>14</v>
      </c>
      <c r="BT415" s="486">
        <v>0</v>
      </c>
      <c r="BU415" s="486">
        <v>0</v>
      </c>
      <c r="BV415" s="486">
        <v>0</v>
      </c>
      <c r="BW415" s="486">
        <v>0</v>
      </c>
      <c r="BX415" s="486">
        <v>1</v>
      </c>
      <c r="BY415" s="486">
        <v>3</v>
      </c>
      <c r="BZ415" s="486">
        <v>0</v>
      </c>
      <c r="CA415" s="486">
        <v>1</v>
      </c>
      <c r="CB415" s="486">
        <v>2</v>
      </c>
      <c r="CC415" s="486">
        <v>2</v>
      </c>
      <c r="CD415" s="486">
        <v>0</v>
      </c>
      <c r="CE415" s="486">
        <v>5</v>
      </c>
      <c r="CF415" s="240">
        <f t="shared" ref="CF415:CF416" si="894">SUM(CG415:CS415)</f>
        <v>17</v>
      </c>
      <c r="CG415" s="486">
        <v>0</v>
      </c>
      <c r="CH415" s="486">
        <v>0</v>
      </c>
      <c r="CI415" s="486">
        <v>2</v>
      </c>
      <c r="CJ415" s="486">
        <v>1</v>
      </c>
      <c r="CK415" s="486">
        <v>10</v>
      </c>
      <c r="CL415" s="486">
        <v>0</v>
      </c>
      <c r="CM415" s="486">
        <v>3</v>
      </c>
      <c r="CN415" s="486">
        <v>0</v>
      </c>
      <c r="CO415" s="486">
        <v>0</v>
      </c>
      <c r="CP415" s="486">
        <v>0</v>
      </c>
      <c r="CQ415" s="486">
        <v>1</v>
      </c>
      <c r="CR415" s="486">
        <v>0</v>
      </c>
      <c r="CS415" s="486">
        <v>0</v>
      </c>
      <c r="CT415" s="240">
        <f t="shared" ref="CT415:CT416" si="895">SUM(CU415:CY415)</f>
        <v>11</v>
      </c>
      <c r="CU415" s="486">
        <v>5</v>
      </c>
      <c r="CV415" s="486">
        <v>1</v>
      </c>
      <c r="CW415" s="486">
        <v>0</v>
      </c>
      <c r="CX415" s="486">
        <v>4</v>
      </c>
      <c r="CY415" s="486">
        <v>1</v>
      </c>
      <c r="CZ415" s="240">
        <f t="shared" ref="CZ415:CZ416" si="896">SUM(DA415:DF415)</f>
        <v>16</v>
      </c>
      <c r="DA415" s="486">
        <v>0</v>
      </c>
      <c r="DB415" s="486">
        <v>3</v>
      </c>
      <c r="DC415" s="486">
        <v>4</v>
      </c>
      <c r="DD415" s="486">
        <v>8</v>
      </c>
      <c r="DE415" s="486">
        <v>1</v>
      </c>
      <c r="DF415" s="486">
        <v>0</v>
      </c>
      <c r="DG415" s="240">
        <f t="shared" ref="DG415:DG416" si="897">AM415+BS415+B415+O415+X415+AC415+AJ415+BD415+CF415+AX415+BM415+CT415+CZ415</f>
        <v>165</v>
      </c>
      <c r="DH415" s="240">
        <f t="shared" ref="DH415:DH416" si="898">SUM(DI415:DK415)</f>
        <v>5</v>
      </c>
      <c r="DI415" s="486">
        <v>2</v>
      </c>
      <c r="DJ415" s="486">
        <v>3</v>
      </c>
      <c r="DK415" s="486">
        <v>0</v>
      </c>
      <c r="DL415" s="392">
        <f t="shared" si="865"/>
        <v>1</v>
      </c>
      <c r="DM415" s="470">
        <v>0</v>
      </c>
      <c r="DN415" s="469">
        <v>1</v>
      </c>
      <c r="DO415" s="240">
        <f t="shared" ref="DO415:DO416" si="899">DG415+DH415+DL415</f>
        <v>171</v>
      </c>
    </row>
    <row r="416" spans="1:119" s="4" customFormat="1" ht="16.5" customHeight="1" x14ac:dyDescent="0.15">
      <c r="A416" s="48" t="s">
        <v>192</v>
      </c>
      <c r="B416" s="240">
        <f t="shared" si="884"/>
        <v>1258</v>
      </c>
      <c r="C416" s="486">
        <v>133</v>
      </c>
      <c r="D416" s="486">
        <v>132</v>
      </c>
      <c r="E416" s="486">
        <v>0</v>
      </c>
      <c r="F416" s="486">
        <v>0</v>
      </c>
      <c r="G416" s="486">
        <v>0</v>
      </c>
      <c r="H416" s="486">
        <v>15</v>
      </c>
      <c r="I416" s="486">
        <v>106</v>
      </c>
      <c r="J416" s="486">
        <v>0</v>
      </c>
      <c r="K416" s="486">
        <v>118</v>
      </c>
      <c r="L416" s="486">
        <v>452</v>
      </c>
      <c r="M416" s="486">
        <v>10</v>
      </c>
      <c r="N416" s="486">
        <v>292</v>
      </c>
      <c r="O416" s="240">
        <f t="shared" si="885"/>
        <v>168</v>
      </c>
      <c r="P416" s="486">
        <v>25</v>
      </c>
      <c r="Q416" s="486">
        <v>31</v>
      </c>
      <c r="R416" s="486">
        <v>7</v>
      </c>
      <c r="S416" s="486">
        <v>0</v>
      </c>
      <c r="T416" s="486">
        <v>0</v>
      </c>
      <c r="U416" s="486">
        <v>10</v>
      </c>
      <c r="V416" s="486">
        <v>95</v>
      </c>
      <c r="W416" s="486">
        <v>0</v>
      </c>
      <c r="X416" s="240">
        <f t="shared" si="886"/>
        <v>426</v>
      </c>
      <c r="Y416" s="486">
        <v>43</v>
      </c>
      <c r="Z416" s="486">
        <v>41</v>
      </c>
      <c r="AA416" s="486">
        <v>313</v>
      </c>
      <c r="AB416" s="486">
        <v>29</v>
      </c>
      <c r="AC416" s="240">
        <f t="shared" si="887"/>
        <v>317</v>
      </c>
      <c r="AD416" s="486">
        <v>86</v>
      </c>
      <c r="AE416" s="486">
        <v>0</v>
      </c>
      <c r="AF416" s="486">
        <v>0</v>
      </c>
      <c r="AG416" s="486">
        <v>101</v>
      </c>
      <c r="AH416" s="486">
        <v>122</v>
      </c>
      <c r="AI416" s="486">
        <v>8</v>
      </c>
      <c r="AJ416" s="240">
        <f t="shared" si="888"/>
        <v>15</v>
      </c>
      <c r="AK416" s="394">
        <v>0</v>
      </c>
      <c r="AL416" s="394">
        <v>15</v>
      </c>
      <c r="AM416" s="240">
        <f t="shared" si="889"/>
        <v>929</v>
      </c>
      <c r="AN416" s="486">
        <v>41</v>
      </c>
      <c r="AO416" s="486">
        <v>76</v>
      </c>
      <c r="AP416" s="486">
        <v>25</v>
      </c>
      <c r="AQ416" s="486">
        <v>0</v>
      </c>
      <c r="AR416" s="486">
        <v>22</v>
      </c>
      <c r="AS416" s="486">
        <v>5</v>
      </c>
      <c r="AT416" s="486">
        <v>344</v>
      </c>
      <c r="AU416" s="486">
        <v>12</v>
      </c>
      <c r="AV416" s="486">
        <v>404</v>
      </c>
      <c r="AW416" s="486">
        <v>0</v>
      </c>
      <c r="AX416" s="240">
        <f t="shared" si="890"/>
        <v>735</v>
      </c>
      <c r="AY416" s="486">
        <v>0</v>
      </c>
      <c r="AZ416" s="486">
        <v>408</v>
      </c>
      <c r="BA416" s="486">
        <v>180</v>
      </c>
      <c r="BB416" s="486">
        <v>147</v>
      </c>
      <c r="BC416" s="486">
        <v>0</v>
      </c>
      <c r="BD416" s="240">
        <f t="shared" si="891"/>
        <v>2900</v>
      </c>
      <c r="BE416" s="486">
        <v>532</v>
      </c>
      <c r="BF416" s="486">
        <v>409</v>
      </c>
      <c r="BG416" s="486">
        <v>24</v>
      </c>
      <c r="BH416" s="486">
        <v>712</v>
      </c>
      <c r="BI416" s="486">
        <v>120</v>
      </c>
      <c r="BJ416" s="486">
        <v>483</v>
      </c>
      <c r="BK416" s="486">
        <v>333</v>
      </c>
      <c r="BL416" s="486">
        <v>287</v>
      </c>
      <c r="BM416" s="240">
        <f t="shared" si="892"/>
        <v>500</v>
      </c>
      <c r="BN416" s="486">
        <v>124</v>
      </c>
      <c r="BO416" s="486">
        <v>75</v>
      </c>
      <c r="BP416" s="486">
        <v>0</v>
      </c>
      <c r="BQ416" s="486">
        <v>0</v>
      </c>
      <c r="BR416" s="486">
        <v>301</v>
      </c>
      <c r="BS416" s="240">
        <f t="shared" si="893"/>
        <v>1457</v>
      </c>
      <c r="BT416" s="486">
        <v>0</v>
      </c>
      <c r="BU416" s="486">
        <v>0</v>
      </c>
      <c r="BV416" s="486">
        <v>0</v>
      </c>
      <c r="BW416" s="486">
        <v>0</v>
      </c>
      <c r="BX416" s="486">
        <v>341</v>
      </c>
      <c r="BY416" s="486">
        <v>325</v>
      </c>
      <c r="BZ416" s="486">
        <v>0</v>
      </c>
      <c r="CA416" s="486">
        <v>48</v>
      </c>
      <c r="CB416" s="486">
        <v>252</v>
      </c>
      <c r="CC416" s="486">
        <v>33</v>
      </c>
      <c r="CD416" s="486">
        <v>0</v>
      </c>
      <c r="CE416" s="486">
        <v>458</v>
      </c>
      <c r="CF416" s="240">
        <f t="shared" si="894"/>
        <v>1174</v>
      </c>
      <c r="CG416" s="486">
        <v>0</v>
      </c>
      <c r="CH416" s="486">
        <v>0</v>
      </c>
      <c r="CI416" s="486">
        <v>100</v>
      </c>
      <c r="CJ416" s="486">
        <v>30</v>
      </c>
      <c r="CK416" s="486">
        <v>627</v>
      </c>
      <c r="CL416" s="486">
        <v>0</v>
      </c>
      <c r="CM416" s="486">
        <v>321</v>
      </c>
      <c r="CN416" s="486">
        <v>0</v>
      </c>
      <c r="CO416" s="486">
        <v>0</v>
      </c>
      <c r="CP416" s="486">
        <v>0</v>
      </c>
      <c r="CQ416" s="486">
        <v>96</v>
      </c>
      <c r="CR416" s="486">
        <v>0</v>
      </c>
      <c r="CS416" s="486">
        <v>0</v>
      </c>
      <c r="CT416" s="240">
        <f t="shared" si="895"/>
        <v>411</v>
      </c>
      <c r="CU416" s="486">
        <v>188</v>
      </c>
      <c r="CV416" s="486">
        <v>30</v>
      </c>
      <c r="CW416" s="486">
        <v>0</v>
      </c>
      <c r="CX416" s="486">
        <v>193</v>
      </c>
      <c r="CY416" s="486">
        <v>0</v>
      </c>
      <c r="CZ416" s="240">
        <f t="shared" si="896"/>
        <v>781</v>
      </c>
      <c r="DA416" s="486">
        <v>0</v>
      </c>
      <c r="DB416" s="486">
        <v>130</v>
      </c>
      <c r="DC416" s="486">
        <v>147</v>
      </c>
      <c r="DD416" s="486">
        <v>454</v>
      </c>
      <c r="DE416" s="486">
        <v>50</v>
      </c>
      <c r="DF416" s="486">
        <v>0</v>
      </c>
      <c r="DG416" s="240">
        <f t="shared" si="897"/>
        <v>11071</v>
      </c>
      <c r="DH416" s="240">
        <f t="shared" si="898"/>
        <v>99</v>
      </c>
      <c r="DI416" s="486">
        <v>40</v>
      </c>
      <c r="DJ416" s="486">
        <v>59</v>
      </c>
      <c r="DK416" s="486">
        <v>0</v>
      </c>
      <c r="DL416" s="392">
        <f t="shared" si="865"/>
        <v>0</v>
      </c>
      <c r="DM416" s="470">
        <v>0</v>
      </c>
      <c r="DN416" s="469">
        <v>0</v>
      </c>
      <c r="DO416" s="240">
        <f t="shared" si="899"/>
        <v>11170</v>
      </c>
    </row>
    <row r="417" spans="1:135" s="4" customFormat="1" ht="16.5" customHeight="1" x14ac:dyDescent="0.15">
      <c r="A417" s="47" t="s">
        <v>205</v>
      </c>
      <c r="B417" s="240"/>
      <c r="C417" s="486"/>
      <c r="D417" s="486"/>
      <c r="E417" s="486"/>
      <c r="F417" s="486"/>
      <c r="G417" s="486"/>
      <c r="H417" s="486"/>
      <c r="I417" s="486"/>
      <c r="J417" s="486"/>
      <c r="K417" s="486"/>
      <c r="L417" s="486"/>
      <c r="M417" s="486"/>
      <c r="N417" s="486"/>
      <c r="O417" s="240"/>
      <c r="P417" s="486"/>
      <c r="Q417" s="486"/>
      <c r="R417" s="486"/>
      <c r="S417" s="486"/>
      <c r="T417" s="486"/>
      <c r="U417" s="486"/>
      <c r="V417" s="486"/>
      <c r="W417" s="486"/>
      <c r="X417" s="240"/>
      <c r="Y417" s="486"/>
      <c r="Z417" s="486"/>
      <c r="AA417" s="486"/>
      <c r="AB417" s="486"/>
      <c r="AC417" s="240"/>
      <c r="AD417" s="486"/>
      <c r="AE417" s="486"/>
      <c r="AF417" s="486"/>
      <c r="AG417" s="486"/>
      <c r="AH417" s="486"/>
      <c r="AI417" s="486"/>
      <c r="AJ417" s="240"/>
      <c r="AK417" s="394"/>
      <c r="AL417" s="394"/>
      <c r="AM417" s="240"/>
      <c r="AN417" s="486"/>
      <c r="AO417" s="486"/>
      <c r="AP417" s="486"/>
      <c r="AQ417" s="486"/>
      <c r="AR417" s="486"/>
      <c r="AS417" s="486"/>
      <c r="AT417" s="486"/>
      <c r="AU417" s="486"/>
      <c r="AV417" s="486"/>
      <c r="AW417" s="486"/>
      <c r="AX417" s="240"/>
      <c r="AY417" s="486"/>
      <c r="AZ417" s="486"/>
      <c r="BA417" s="486"/>
      <c r="BB417" s="486"/>
      <c r="BC417" s="486"/>
      <c r="BD417" s="240"/>
      <c r="BE417" s="486"/>
      <c r="BF417" s="486"/>
      <c r="BG417" s="486"/>
      <c r="BH417" s="486"/>
      <c r="BI417" s="486"/>
      <c r="BJ417" s="486"/>
      <c r="BK417" s="486"/>
      <c r="BL417" s="486"/>
      <c r="BM417" s="240"/>
      <c r="BN417" s="486"/>
      <c r="BO417" s="486"/>
      <c r="BP417" s="486"/>
      <c r="BQ417" s="486"/>
      <c r="BR417" s="486"/>
      <c r="BS417" s="240"/>
      <c r="BT417" s="486"/>
      <c r="BU417" s="486"/>
      <c r="BV417" s="486"/>
      <c r="BW417" s="486"/>
      <c r="BX417" s="486"/>
      <c r="BY417" s="486"/>
      <c r="BZ417" s="486"/>
      <c r="CA417" s="486"/>
      <c r="CB417" s="486"/>
      <c r="CC417" s="486"/>
      <c r="CD417" s="486"/>
      <c r="CE417" s="486"/>
      <c r="CF417" s="240"/>
      <c r="CG417" s="486"/>
      <c r="CH417" s="486"/>
      <c r="CI417" s="486"/>
      <c r="CJ417" s="486"/>
      <c r="CK417" s="486"/>
      <c r="CL417" s="486"/>
      <c r="CM417" s="486"/>
      <c r="CN417" s="486"/>
      <c r="CO417" s="486"/>
      <c r="CP417" s="486"/>
      <c r="CQ417" s="486"/>
      <c r="CR417" s="486"/>
      <c r="CS417" s="486"/>
      <c r="CT417" s="240"/>
      <c r="CU417" s="486"/>
      <c r="CV417" s="486"/>
      <c r="CW417" s="486"/>
      <c r="CX417" s="486"/>
      <c r="CY417" s="486"/>
      <c r="CZ417" s="240"/>
      <c r="DA417" s="486"/>
      <c r="DB417" s="486"/>
      <c r="DC417" s="486"/>
      <c r="DD417" s="486"/>
      <c r="DE417" s="486"/>
      <c r="DF417" s="486"/>
      <c r="DG417" s="240"/>
      <c r="DH417" s="240"/>
      <c r="DI417" s="486"/>
      <c r="DJ417" s="486"/>
      <c r="DK417" s="486"/>
      <c r="DL417" s="392"/>
      <c r="DM417" s="470">
        <v>0</v>
      </c>
      <c r="DN417" s="469">
        <v>0</v>
      </c>
      <c r="DO417" s="240"/>
    </row>
    <row r="418" spans="1:135" s="4" customFormat="1" ht="16.5" customHeight="1" x14ac:dyDescent="0.15">
      <c r="A418" s="47" t="s">
        <v>206</v>
      </c>
      <c r="B418" s="240"/>
      <c r="C418" s="486"/>
      <c r="D418" s="486"/>
      <c r="E418" s="486"/>
      <c r="F418" s="486"/>
      <c r="G418" s="486"/>
      <c r="H418" s="486"/>
      <c r="I418" s="486"/>
      <c r="J418" s="486"/>
      <c r="K418" s="486"/>
      <c r="L418" s="486"/>
      <c r="M418" s="486"/>
      <c r="N418" s="486"/>
      <c r="O418" s="240"/>
      <c r="P418" s="486"/>
      <c r="Q418" s="486"/>
      <c r="R418" s="486"/>
      <c r="S418" s="486"/>
      <c r="T418" s="486"/>
      <c r="U418" s="486"/>
      <c r="V418" s="486"/>
      <c r="W418" s="486"/>
      <c r="X418" s="240"/>
      <c r="Y418" s="486"/>
      <c r="Z418" s="486"/>
      <c r="AA418" s="486"/>
      <c r="AB418" s="486"/>
      <c r="AC418" s="240"/>
      <c r="AD418" s="486"/>
      <c r="AE418" s="486"/>
      <c r="AF418" s="486"/>
      <c r="AG418" s="486"/>
      <c r="AH418" s="486"/>
      <c r="AI418" s="486"/>
      <c r="AJ418" s="240"/>
      <c r="AK418" s="394"/>
      <c r="AL418" s="394"/>
      <c r="AM418" s="240"/>
      <c r="AN418" s="486"/>
      <c r="AO418" s="486"/>
      <c r="AP418" s="486"/>
      <c r="AQ418" s="486"/>
      <c r="AR418" s="486"/>
      <c r="AS418" s="486"/>
      <c r="AT418" s="486"/>
      <c r="AU418" s="486"/>
      <c r="AV418" s="486"/>
      <c r="AW418" s="486"/>
      <c r="AX418" s="240"/>
      <c r="AY418" s="486"/>
      <c r="AZ418" s="486"/>
      <c r="BA418" s="486"/>
      <c r="BB418" s="486"/>
      <c r="BC418" s="486"/>
      <c r="BD418" s="240"/>
      <c r="BE418" s="486"/>
      <c r="BF418" s="486"/>
      <c r="BG418" s="486"/>
      <c r="BH418" s="486"/>
      <c r="BI418" s="486"/>
      <c r="BJ418" s="486"/>
      <c r="BK418" s="486"/>
      <c r="BL418" s="486"/>
      <c r="BM418" s="240"/>
      <c r="BN418" s="486"/>
      <c r="BO418" s="486"/>
      <c r="BP418" s="486"/>
      <c r="BQ418" s="486"/>
      <c r="BR418" s="486"/>
      <c r="BS418" s="240"/>
      <c r="BT418" s="486"/>
      <c r="BU418" s="486"/>
      <c r="BV418" s="486"/>
      <c r="BW418" s="486"/>
      <c r="BX418" s="486"/>
      <c r="BY418" s="486"/>
      <c r="BZ418" s="486"/>
      <c r="CA418" s="486"/>
      <c r="CB418" s="486"/>
      <c r="CC418" s="486"/>
      <c r="CD418" s="486"/>
      <c r="CE418" s="486"/>
      <c r="CF418" s="240"/>
      <c r="CG418" s="486"/>
      <c r="CH418" s="486"/>
      <c r="CI418" s="486"/>
      <c r="CJ418" s="486"/>
      <c r="CK418" s="486"/>
      <c r="CL418" s="486"/>
      <c r="CM418" s="486"/>
      <c r="CN418" s="486"/>
      <c r="CO418" s="486"/>
      <c r="CP418" s="486"/>
      <c r="CQ418" s="486"/>
      <c r="CR418" s="486"/>
      <c r="CS418" s="486"/>
      <c r="CT418" s="240"/>
      <c r="CU418" s="486"/>
      <c r="CV418" s="486"/>
      <c r="CW418" s="486"/>
      <c r="CX418" s="486"/>
      <c r="CY418" s="486"/>
      <c r="CZ418" s="240"/>
      <c r="DA418" s="486"/>
      <c r="DB418" s="486"/>
      <c r="DC418" s="486"/>
      <c r="DD418" s="486"/>
      <c r="DE418" s="486"/>
      <c r="DF418" s="486"/>
      <c r="DG418" s="240"/>
      <c r="DH418" s="240"/>
      <c r="DI418" s="486"/>
      <c r="DJ418" s="486"/>
      <c r="DK418" s="486"/>
      <c r="DL418" s="392"/>
      <c r="DM418" s="470">
        <v>0</v>
      </c>
      <c r="DN418" s="469">
        <v>0</v>
      </c>
      <c r="DO418" s="240"/>
    </row>
    <row r="419" spans="1:135" s="4" customFormat="1" ht="16.5" customHeight="1" x14ac:dyDescent="0.15">
      <c r="A419" s="48" t="s">
        <v>191</v>
      </c>
      <c r="B419" s="240">
        <f t="shared" ref="B419:B420" si="900">SUM(C419:N419)</f>
        <v>200</v>
      </c>
      <c r="C419" s="486">
        <v>14</v>
      </c>
      <c r="D419" s="486">
        <v>8</v>
      </c>
      <c r="E419" s="486">
        <v>12</v>
      </c>
      <c r="F419" s="486">
        <v>9</v>
      </c>
      <c r="G419" s="486">
        <v>21</v>
      </c>
      <c r="H419" s="486">
        <v>33</v>
      </c>
      <c r="I419" s="486">
        <v>19</v>
      </c>
      <c r="J419" s="486">
        <v>7</v>
      </c>
      <c r="K419" s="486">
        <v>22</v>
      </c>
      <c r="L419" s="486">
        <v>31</v>
      </c>
      <c r="M419" s="486">
        <v>8</v>
      </c>
      <c r="N419" s="486">
        <v>16</v>
      </c>
      <c r="O419" s="240">
        <f t="shared" ref="O419:O420" si="901">SUM(P419:W419)</f>
        <v>72</v>
      </c>
      <c r="P419" s="486">
        <v>11</v>
      </c>
      <c r="Q419" s="486">
        <v>13</v>
      </c>
      <c r="R419" s="486">
        <v>6</v>
      </c>
      <c r="S419" s="486">
        <v>7</v>
      </c>
      <c r="T419" s="486">
        <v>6</v>
      </c>
      <c r="U419" s="486">
        <v>17</v>
      </c>
      <c r="V419" s="486">
        <v>9</v>
      </c>
      <c r="W419" s="486">
        <v>3</v>
      </c>
      <c r="X419" s="240">
        <f t="shared" ref="X419:X420" si="902">SUM(Y419:AB419)</f>
        <v>85</v>
      </c>
      <c r="Y419" s="486">
        <v>14</v>
      </c>
      <c r="Z419" s="486">
        <v>27</v>
      </c>
      <c r="AA419" s="486">
        <v>24</v>
      </c>
      <c r="AB419" s="486">
        <v>20</v>
      </c>
      <c r="AC419" s="240">
        <f t="shared" ref="AC419:AC420" si="903">SUM(AD419:AI419)</f>
        <v>80</v>
      </c>
      <c r="AD419" s="486">
        <v>8</v>
      </c>
      <c r="AE419" s="486">
        <v>12</v>
      </c>
      <c r="AF419" s="486">
        <v>12</v>
      </c>
      <c r="AG419" s="486">
        <v>14</v>
      </c>
      <c r="AH419" s="486">
        <v>11</v>
      </c>
      <c r="AI419" s="486">
        <v>23</v>
      </c>
      <c r="AJ419" s="240">
        <f t="shared" ref="AJ419:AJ420" si="904">SUM(AK419:AL419)</f>
        <v>3</v>
      </c>
      <c r="AK419" s="394">
        <v>1</v>
      </c>
      <c r="AL419" s="394">
        <v>2</v>
      </c>
      <c r="AM419" s="240">
        <f t="shared" ref="AM419:AM420" si="905">SUM(AN419:AW419)</f>
        <v>148</v>
      </c>
      <c r="AN419" s="486">
        <v>9</v>
      </c>
      <c r="AO419" s="486">
        <v>9</v>
      </c>
      <c r="AP419" s="486">
        <v>14</v>
      </c>
      <c r="AQ419" s="486">
        <v>6</v>
      </c>
      <c r="AR419" s="486">
        <v>20</v>
      </c>
      <c r="AS419" s="486">
        <v>11</v>
      </c>
      <c r="AT419" s="486">
        <v>23</v>
      </c>
      <c r="AU419" s="486">
        <v>23</v>
      </c>
      <c r="AV419" s="486">
        <v>18</v>
      </c>
      <c r="AW419" s="486">
        <v>15</v>
      </c>
      <c r="AX419" s="240">
        <f t="shared" ref="AX419:AX420" si="906">SUM(AY419:BC419)</f>
        <v>128</v>
      </c>
      <c r="AY419" s="486">
        <v>14</v>
      </c>
      <c r="AZ419" s="486">
        <v>50</v>
      </c>
      <c r="BA419" s="486">
        <v>17</v>
      </c>
      <c r="BB419" s="486">
        <v>26</v>
      </c>
      <c r="BC419" s="486">
        <v>21</v>
      </c>
      <c r="BD419" s="240">
        <f t="shared" ref="BD419:BD420" si="907">SUM(BE419:BL419)</f>
        <v>193</v>
      </c>
      <c r="BE419" s="486">
        <v>35</v>
      </c>
      <c r="BF419" s="486">
        <v>21</v>
      </c>
      <c r="BG419" s="486">
        <v>24</v>
      </c>
      <c r="BH419" s="486">
        <v>16</v>
      </c>
      <c r="BI419" s="486">
        <v>32</v>
      </c>
      <c r="BJ419" s="486">
        <v>21</v>
      </c>
      <c r="BK419" s="486">
        <v>24</v>
      </c>
      <c r="BL419" s="486">
        <v>20</v>
      </c>
      <c r="BM419" s="240">
        <f t="shared" ref="BM419:BM420" si="908">SUM(BN419:BR419)</f>
        <v>82</v>
      </c>
      <c r="BN419" s="486">
        <v>19</v>
      </c>
      <c r="BO419" s="486">
        <v>15</v>
      </c>
      <c r="BP419" s="486">
        <v>15</v>
      </c>
      <c r="BQ419" s="486">
        <v>10</v>
      </c>
      <c r="BR419" s="486">
        <v>23</v>
      </c>
      <c r="BS419" s="240">
        <f t="shared" ref="BS419:BS420" si="909">SUM(BT419:CE419)</f>
        <v>156</v>
      </c>
      <c r="BT419" s="486">
        <v>9</v>
      </c>
      <c r="BU419" s="486">
        <v>23</v>
      </c>
      <c r="BV419" s="486">
        <v>12</v>
      </c>
      <c r="BW419" s="486">
        <v>5</v>
      </c>
      <c r="BX419" s="486">
        <v>8</v>
      </c>
      <c r="BY419" s="486">
        <v>31</v>
      </c>
      <c r="BZ419" s="486">
        <v>9</v>
      </c>
      <c r="CA419" s="486">
        <v>9</v>
      </c>
      <c r="CB419" s="486">
        <v>19</v>
      </c>
      <c r="CC419" s="486">
        <v>7</v>
      </c>
      <c r="CD419" s="486">
        <v>12</v>
      </c>
      <c r="CE419" s="486">
        <v>12</v>
      </c>
      <c r="CF419" s="240">
        <f t="shared" ref="CF419:CF420" si="910">SUM(CG419:CS419)</f>
        <v>137</v>
      </c>
      <c r="CG419" s="486">
        <v>4</v>
      </c>
      <c r="CH419" s="486">
        <v>14</v>
      </c>
      <c r="CI419" s="486">
        <v>8</v>
      </c>
      <c r="CJ419" s="486">
        <v>16</v>
      </c>
      <c r="CK419" s="486">
        <v>20</v>
      </c>
      <c r="CL419" s="486">
        <v>7</v>
      </c>
      <c r="CM419" s="486">
        <v>20</v>
      </c>
      <c r="CN419" s="486">
        <v>6</v>
      </c>
      <c r="CO419" s="486">
        <v>5</v>
      </c>
      <c r="CP419" s="486">
        <v>9</v>
      </c>
      <c r="CQ419" s="486">
        <v>9</v>
      </c>
      <c r="CR419" s="486">
        <v>12</v>
      </c>
      <c r="CS419" s="486">
        <v>7</v>
      </c>
      <c r="CT419" s="240">
        <f t="shared" ref="CT419:CT420" si="911">SUM(CU419:CY419)</f>
        <v>92</v>
      </c>
      <c r="CU419" s="486">
        <v>27</v>
      </c>
      <c r="CV419" s="486">
        <v>24</v>
      </c>
      <c r="CW419" s="486">
        <v>10</v>
      </c>
      <c r="CX419" s="486">
        <v>15</v>
      </c>
      <c r="CY419" s="486">
        <v>16</v>
      </c>
      <c r="CZ419" s="240">
        <f t="shared" ref="CZ419:CZ420" si="912">SUM(DA419:DF419)</f>
        <v>96</v>
      </c>
      <c r="DA419" s="486">
        <v>4</v>
      </c>
      <c r="DB419" s="486">
        <v>4</v>
      </c>
      <c r="DC419" s="486">
        <v>16</v>
      </c>
      <c r="DD419" s="486">
        <v>35</v>
      </c>
      <c r="DE419" s="486">
        <v>22</v>
      </c>
      <c r="DF419" s="486">
        <v>15</v>
      </c>
      <c r="DG419" s="240">
        <f t="shared" ref="DG419:DG420" si="913">AM419+BS419+B419+O419+X419+AC419+AJ419+BD419+CF419+AX419+BM419+CT419+CZ419</f>
        <v>1472</v>
      </c>
      <c r="DH419" s="240">
        <f t="shared" ref="DH419:DH420" si="914">SUM(DI419:DK419)</f>
        <v>19</v>
      </c>
      <c r="DI419" s="486">
        <v>10</v>
      </c>
      <c r="DJ419" s="486">
        <v>7</v>
      </c>
      <c r="DK419" s="486">
        <v>2</v>
      </c>
      <c r="DL419" s="392">
        <f t="shared" ref="DL419:DL420" si="915">SUM(DM419:DN419)</f>
        <v>11</v>
      </c>
      <c r="DM419" s="470">
        <v>11</v>
      </c>
      <c r="DN419" s="469">
        <v>0</v>
      </c>
      <c r="DO419" s="240">
        <f t="shared" ref="DO419:DO420" si="916">DG419+DH419+DL419</f>
        <v>1502</v>
      </c>
    </row>
    <row r="420" spans="1:135" s="4" customFormat="1" ht="16.5" customHeight="1" x14ac:dyDescent="0.15">
      <c r="A420" s="136" t="s">
        <v>192</v>
      </c>
      <c r="B420" s="240">
        <f t="shared" si="900"/>
        <v>13999</v>
      </c>
      <c r="C420" s="486">
        <v>989</v>
      </c>
      <c r="D420" s="486">
        <v>719</v>
      </c>
      <c r="E420" s="486">
        <v>639</v>
      </c>
      <c r="F420" s="486">
        <v>423</v>
      </c>
      <c r="G420" s="486">
        <v>980</v>
      </c>
      <c r="H420" s="486">
        <v>2045</v>
      </c>
      <c r="I420" s="486">
        <v>1267</v>
      </c>
      <c r="J420" s="486">
        <v>471</v>
      </c>
      <c r="K420" s="486">
        <v>1341</v>
      </c>
      <c r="L420" s="486">
        <v>3020</v>
      </c>
      <c r="M420" s="486">
        <v>848</v>
      </c>
      <c r="N420" s="486">
        <v>1257</v>
      </c>
      <c r="O420" s="240">
        <f t="shared" si="901"/>
        <v>5794</v>
      </c>
      <c r="P420" s="486">
        <v>1053</v>
      </c>
      <c r="Q420" s="486">
        <v>1128</v>
      </c>
      <c r="R420" s="486">
        <v>592</v>
      </c>
      <c r="S420" s="486">
        <v>458</v>
      </c>
      <c r="T420" s="486">
        <v>514</v>
      </c>
      <c r="U420" s="486">
        <v>1048</v>
      </c>
      <c r="V420" s="486">
        <v>656</v>
      </c>
      <c r="W420" s="486">
        <v>345</v>
      </c>
      <c r="X420" s="240">
        <f t="shared" si="902"/>
        <v>6418</v>
      </c>
      <c r="Y420" s="486">
        <v>1167</v>
      </c>
      <c r="Z420" s="486">
        <v>1788</v>
      </c>
      <c r="AA420" s="486">
        <v>2061</v>
      </c>
      <c r="AB420" s="486">
        <v>1402</v>
      </c>
      <c r="AC420" s="240">
        <f t="shared" si="903"/>
        <v>4941</v>
      </c>
      <c r="AD420" s="486">
        <v>600</v>
      </c>
      <c r="AE420" s="486">
        <v>787</v>
      </c>
      <c r="AF420" s="486">
        <v>479</v>
      </c>
      <c r="AG420" s="486">
        <v>1255</v>
      </c>
      <c r="AH420" s="486">
        <v>598</v>
      </c>
      <c r="AI420" s="486">
        <v>1222</v>
      </c>
      <c r="AJ420" s="240">
        <f t="shared" si="904"/>
        <v>422</v>
      </c>
      <c r="AK420" s="394">
        <v>219</v>
      </c>
      <c r="AL420" s="394">
        <v>203</v>
      </c>
      <c r="AM420" s="240">
        <f t="shared" si="905"/>
        <v>11524</v>
      </c>
      <c r="AN420" s="486">
        <v>647</v>
      </c>
      <c r="AO420" s="486">
        <v>631</v>
      </c>
      <c r="AP420" s="486">
        <v>1183</v>
      </c>
      <c r="AQ420" s="486">
        <v>450</v>
      </c>
      <c r="AR420" s="486">
        <v>1614</v>
      </c>
      <c r="AS420" s="486">
        <v>438</v>
      </c>
      <c r="AT420" s="486">
        <v>2348</v>
      </c>
      <c r="AU420" s="486">
        <v>1868</v>
      </c>
      <c r="AV420" s="486">
        <v>1489</v>
      </c>
      <c r="AW420" s="486">
        <v>856</v>
      </c>
      <c r="AX420" s="240">
        <f t="shared" si="906"/>
        <v>13590</v>
      </c>
      <c r="AY420" s="486">
        <v>1241</v>
      </c>
      <c r="AZ420" s="486">
        <v>5650</v>
      </c>
      <c r="BA420" s="486">
        <v>1647</v>
      </c>
      <c r="BB420" s="486">
        <v>3652</v>
      </c>
      <c r="BC420" s="486">
        <v>1400</v>
      </c>
      <c r="BD420" s="240">
        <f t="shared" si="907"/>
        <v>16671</v>
      </c>
      <c r="BE420" s="486">
        <v>2814</v>
      </c>
      <c r="BF420" s="486">
        <v>1921</v>
      </c>
      <c r="BG420" s="486">
        <v>2071</v>
      </c>
      <c r="BH420" s="486">
        <v>1704</v>
      </c>
      <c r="BI420" s="486">
        <v>2134</v>
      </c>
      <c r="BJ420" s="486">
        <v>2127</v>
      </c>
      <c r="BK420" s="486">
        <v>2127</v>
      </c>
      <c r="BL420" s="486">
        <v>1773</v>
      </c>
      <c r="BM420" s="240">
        <f t="shared" si="908"/>
        <v>7231</v>
      </c>
      <c r="BN420" s="486">
        <v>1675</v>
      </c>
      <c r="BO420" s="486">
        <v>1083</v>
      </c>
      <c r="BP420" s="486">
        <v>1270</v>
      </c>
      <c r="BQ420" s="486">
        <v>795</v>
      </c>
      <c r="BR420" s="486">
        <v>2408</v>
      </c>
      <c r="BS420" s="240">
        <f t="shared" si="909"/>
        <v>11524</v>
      </c>
      <c r="BT420" s="486">
        <v>686</v>
      </c>
      <c r="BU420" s="486">
        <v>1146</v>
      </c>
      <c r="BV420" s="486">
        <v>694</v>
      </c>
      <c r="BW420" s="486">
        <v>358</v>
      </c>
      <c r="BX420" s="486">
        <v>823</v>
      </c>
      <c r="BY420" s="486">
        <v>2494</v>
      </c>
      <c r="BZ420" s="486">
        <v>624</v>
      </c>
      <c r="CA420" s="486">
        <v>550</v>
      </c>
      <c r="CB420" s="486">
        <v>1484</v>
      </c>
      <c r="CC420" s="486">
        <v>899</v>
      </c>
      <c r="CD420" s="486">
        <v>896</v>
      </c>
      <c r="CE420" s="486">
        <v>870</v>
      </c>
      <c r="CF420" s="240">
        <f t="shared" si="910"/>
        <v>10376</v>
      </c>
      <c r="CG420" s="486">
        <v>336</v>
      </c>
      <c r="CH420" s="486">
        <v>955</v>
      </c>
      <c r="CI420" s="486">
        <v>567</v>
      </c>
      <c r="CJ420" s="486">
        <v>1185</v>
      </c>
      <c r="CK420" s="486">
        <v>1803</v>
      </c>
      <c r="CL420" s="486">
        <v>376</v>
      </c>
      <c r="CM420" s="486">
        <v>1570</v>
      </c>
      <c r="CN420" s="486">
        <v>345</v>
      </c>
      <c r="CO420" s="486">
        <v>531</v>
      </c>
      <c r="CP420" s="486">
        <v>662</v>
      </c>
      <c r="CQ420" s="486">
        <v>729</v>
      </c>
      <c r="CR420" s="486">
        <v>849</v>
      </c>
      <c r="CS420" s="486">
        <v>468</v>
      </c>
      <c r="CT420" s="240">
        <f t="shared" si="911"/>
        <v>6625</v>
      </c>
      <c r="CU420" s="486">
        <v>2320</v>
      </c>
      <c r="CV420" s="486">
        <v>1448</v>
      </c>
      <c r="CW420" s="486">
        <v>679</v>
      </c>
      <c r="CX420" s="486">
        <v>1039</v>
      </c>
      <c r="CY420" s="486">
        <v>1139</v>
      </c>
      <c r="CZ420" s="240">
        <f t="shared" si="912"/>
        <v>7424</v>
      </c>
      <c r="DA420" s="486">
        <v>275</v>
      </c>
      <c r="DB420" s="486">
        <v>270</v>
      </c>
      <c r="DC420" s="486">
        <v>1590</v>
      </c>
      <c r="DD420" s="486">
        <v>2998</v>
      </c>
      <c r="DE420" s="486">
        <v>1333</v>
      </c>
      <c r="DF420" s="486">
        <v>958</v>
      </c>
      <c r="DG420" s="240">
        <f t="shared" si="913"/>
        <v>116539</v>
      </c>
      <c r="DH420" s="240">
        <f t="shared" si="914"/>
        <v>1266</v>
      </c>
      <c r="DI420" s="486">
        <v>579</v>
      </c>
      <c r="DJ420" s="486">
        <v>509</v>
      </c>
      <c r="DK420" s="486">
        <v>178</v>
      </c>
      <c r="DL420" s="392">
        <f t="shared" si="915"/>
        <v>979</v>
      </c>
      <c r="DM420" s="470">
        <v>979</v>
      </c>
      <c r="DN420" s="469">
        <v>0</v>
      </c>
      <c r="DO420" s="240">
        <f t="shared" si="916"/>
        <v>118784</v>
      </c>
    </row>
    <row r="421" spans="1:135" s="4" customFormat="1" ht="16.5" customHeight="1" x14ac:dyDescent="0.15">
      <c r="A421" s="47" t="s">
        <v>207</v>
      </c>
      <c r="B421" s="240"/>
      <c r="C421" s="486"/>
      <c r="D421" s="486"/>
      <c r="E421" s="486"/>
      <c r="F421" s="486"/>
      <c r="G421" s="486"/>
      <c r="H421" s="486"/>
      <c r="I421" s="486"/>
      <c r="J421" s="486"/>
      <c r="K421" s="486"/>
      <c r="L421" s="486"/>
      <c r="M421" s="486"/>
      <c r="N421" s="486"/>
      <c r="O421" s="240"/>
      <c r="P421" s="486"/>
      <c r="Q421" s="486"/>
      <c r="R421" s="486"/>
      <c r="S421" s="486"/>
      <c r="T421" s="486"/>
      <c r="U421" s="486"/>
      <c r="V421" s="486"/>
      <c r="W421" s="486"/>
      <c r="X421" s="240"/>
      <c r="Y421" s="486"/>
      <c r="Z421" s="486"/>
      <c r="AA421" s="486"/>
      <c r="AB421" s="486"/>
      <c r="AC421" s="240"/>
      <c r="AD421" s="486"/>
      <c r="AE421" s="486"/>
      <c r="AF421" s="486"/>
      <c r="AG421" s="486"/>
      <c r="AH421" s="486"/>
      <c r="AI421" s="486"/>
      <c r="AJ421" s="240"/>
      <c r="AK421" s="394"/>
      <c r="AL421" s="394"/>
      <c r="AM421" s="240"/>
      <c r="AN421" s="486"/>
      <c r="AO421" s="486"/>
      <c r="AP421" s="486"/>
      <c r="AQ421" s="486"/>
      <c r="AR421" s="486"/>
      <c r="AS421" s="486"/>
      <c r="AT421" s="486"/>
      <c r="AU421" s="486"/>
      <c r="AV421" s="486"/>
      <c r="AW421" s="486"/>
      <c r="AX421" s="240"/>
      <c r="AY421" s="486"/>
      <c r="AZ421" s="486"/>
      <c r="BA421" s="486"/>
      <c r="BB421" s="486"/>
      <c r="BC421" s="486"/>
      <c r="BD421" s="240"/>
      <c r="BE421" s="486"/>
      <c r="BF421" s="486"/>
      <c r="BG421" s="486"/>
      <c r="BH421" s="486"/>
      <c r="BI421" s="486"/>
      <c r="BJ421" s="486"/>
      <c r="BK421" s="486"/>
      <c r="BL421" s="486"/>
      <c r="BM421" s="240"/>
      <c r="BN421" s="486"/>
      <c r="BO421" s="486"/>
      <c r="BP421" s="486"/>
      <c r="BQ421" s="486"/>
      <c r="BR421" s="486"/>
      <c r="BS421" s="240"/>
      <c r="BT421" s="486"/>
      <c r="BU421" s="486"/>
      <c r="BV421" s="486"/>
      <c r="BW421" s="486"/>
      <c r="BX421" s="486"/>
      <c r="BY421" s="486"/>
      <c r="BZ421" s="486"/>
      <c r="CA421" s="486"/>
      <c r="CB421" s="486"/>
      <c r="CC421" s="486"/>
      <c r="CD421" s="486"/>
      <c r="CE421" s="486"/>
      <c r="CF421" s="240"/>
      <c r="CG421" s="486"/>
      <c r="CH421" s="486"/>
      <c r="CI421" s="486"/>
      <c r="CJ421" s="486"/>
      <c r="CK421" s="486"/>
      <c r="CL421" s="486"/>
      <c r="CM421" s="486"/>
      <c r="CN421" s="486"/>
      <c r="CO421" s="486"/>
      <c r="CP421" s="486"/>
      <c r="CQ421" s="486"/>
      <c r="CR421" s="486"/>
      <c r="CS421" s="486"/>
      <c r="CT421" s="240"/>
      <c r="CU421" s="486"/>
      <c r="CV421" s="486"/>
      <c r="CW421" s="486"/>
      <c r="CX421" s="486"/>
      <c r="CY421" s="486"/>
      <c r="CZ421" s="240"/>
      <c r="DA421" s="486"/>
      <c r="DB421" s="486"/>
      <c r="DC421" s="486"/>
      <c r="DD421" s="486"/>
      <c r="DE421" s="486"/>
      <c r="DF421" s="486"/>
      <c r="DG421" s="240"/>
      <c r="DH421" s="240"/>
      <c r="DI421" s="486"/>
      <c r="DJ421" s="486"/>
      <c r="DK421" s="486"/>
      <c r="DL421" s="392"/>
      <c r="DM421" s="470"/>
      <c r="DN421" s="469"/>
      <c r="DO421" s="240"/>
    </row>
    <row r="422" spans="1:135" s="40" customFormat="1" ht="16.5" customHeight="1" x14ac:dyDescent="0.15">
      <c r="A422" s="48" t="s">
        <v>208</v>
      </c>
      <c r="B422" s="240">
        <f t="shared" ref="B422:B423" si="917">SUM(C422:N422)</f>
        <v>195</v>
      </c>
      <c r="C422" s="486">
        <v>17</v>
      </c>
      <c r="D422" s="486">
        <v>9</v>
      </c>
      <c r="E422" s="486">
        <v>12</v>
      </c>
      <c r="F422" s="486">
        <v>5</v>
      </c>
      <c r="G422" s="486">
        <v>12</v>
      </c>
      <c r="H422" s="486">
        <v>10</v>
      </c>
      <c r="I422" s="486">
        <v>37</v>
      </c>
      <c r="J422" s="486">
        <v>10</v>
      </c>
      <c r="K422" s="486">
        <v>21</v>
      </c>
      <c r="L422" s="486">
        <v>33</v>
      </c>
      <c r="M422" s="486">
        <v>10</v>
      </c>
      <c r="N422" s="486">
        <v>19</v>
      </c>
      <c r="O422" s="240">
        <f t="shared" ref="O422:O423" si="918">SUM(P422:W422)</f>
        <v>101</v>
      </c>
      <c r="P422" s="486">
        <v>6</v>
      </c>
      <c r="Q422" s="486">
        <v>14</v>
      </c>
      <c r="R422" s="486">
        <v>11</v>
      </c>
      <c r="S422" s="486">
        <v>10</v>
      </c>
      <c r="T422" s="486">
        <v>13</v>
      </c>
      <c r="U422" s="486">
        <v>30</v>
      </c>
      <c r="V422" s="486">
        <v>14</v>
      </c>
      <c r="W422" s="486">
        <v>3</v>
      </c>
      <c r="X422" s="240">
        <f t="shared" ref="X422:X423" si="919">SUM(Y422:AB422)</f>
        <v>102</v>
      </c>
      <c r="Y422" s="486">
        <v>23</v>
      </c>
      <c r="Z422" s="486">
        <v>30</v>
      </c>
      <c r="AA422" s="486">
        <v>29</v>
      </c>
      <c r="AB422" s="486">
        <v>20</v>
      </c>
      <c r="AC422" s="240">
        <f t="shared" ref="AC422:AC423" si="920">SUM(AD422:AI422)</f>
        <v>76</v>
      </c>
      <c r="AD422" s="486">
        <v>7</v>
      </c>
      <c r="AE422" s="486">
        <v>14</v>
      </c>
      <c r="AF422" s="486">
        <v>9</v>
      </c>
      <c r="AG422" s="486">
        <v>15</v>
      </c>
      <c r="AH422" s="486">
        <v>14</v>
      </c>
      <c r="AI422" s="486">
        <v>17</v>
      </c>
      <c r="AJ422" s="240">
        <f t="shared" ref="AJ422:AJ423" si="921">SUM(AK422:AL422)</f>
        <v>8</v>
      </c>
      <c r="AK422" s="394">
        <v>5</v>
      </c>
      <c r="AL422" s="394">
        <v>3</v>
      </c>
      <c r="AM422" s="240">
        <f t="shared" ref="AM422:AM423" si="922">SUM(AN422:AW422)</f>
        <v>122</v>
      </c>
      <c r="AN422" s="486">
        <v>8</v>
      </c>
      <c r="AO422" s="486">
        <v>8</v>
      </c>
      <c r="AP422" s="486">
        <v>21</v>
      </c>
      <c r="AQ422" s="486">
        <v>6</v>
      </c>
      <c r="AR422" s="486">
        <v>17</v>
      </c>
      <c r="AS422" s="486">
        <v>8</v>
      </c>
      <c r="AT422" s="486">
        <v>4</v>
      </c>
      <c r="AU422" s="262">
        <v>21</v>
      </c>
      <c r="AV422" s="262">
        <v>20</v>
      </c>
      <c r="AW422" s="486">
        <v>9</v>
      </c>
      <c r="AX422" s="240">
        <f t="shared" ref="AX422:AX423" si="923">SUM(AY422:BC422)</f>
        <v>133</v>
      </c>
      <c r="AY422" s="486">
        <v>17</v>
      </c>
      <c r="AZ422" s="486">
        <v>61</v>
      </c>
      <c r="BA422" s="486">
        <v>11</v>
      </c>
      <c r="BB422" s="486">
        <v>26</v>
      </c>
      <c r="BC422" s="486">
        <v>18</v>
      </c>
      <c r="BD422" s="240">
        <f t="shared" ref="BD422:BD423" si="924">SUM(BE422:BL422)</f>
        <v>158</v>
      </c>
      <c r="BE422" s="486">
        <v>33</v>
      </c>
      <c r="BF422" s="486">
        <v>21</v>
      </c>
      <c r="BG422" s="486">
        <v>16</v>
      </c>
      <c r="BH422" s="486">
        <v>15</v>
      </c>
      <c r="BI422" s="486">
        <v>17</v>
      </c>
      <c r="BJ422" s="486">
        <v>16</v>
      </c>
      <c r="BK422" s="486">
        <v>22</v>
      </c>
      <c r="BL422" s="486">
        <v>18</v>
      </c>
      <c r="BM422" s="240">
        <f t="shared" ref="BM422:BM423" si="925">SUM(BN422:BR422)</f>
        <v>94</v>
      </c>
      <c r="BN422" s="486">
        <v>32</v>
      </c>
      <c r="BO422" s="486">
        <v>14</v>
      </c>
      <c r="BP422" s="486">
        <v>12</v>
      </c>
      <c r="BQ422" s="486">
        <v>6</v>
      </c>
      <c r="BR422" s="486">
        <v>30</v>
      </c>
      <c r="BS422" s="240">
        <f t="shared" ref="BS422:BS423" si="926">SUM(BT422:CE422)</f>
        <v>158</v>
      </c>
      <c r="BT422" s="486">
        <v>11</v>
      </c>
      <c r="BU422" s="486">
        <v>19</v>
      </c>
      <c r="BV422" s="486">
        <v>5</v>
      </c>
      <c r="BW422" s="486">
        <v>4</v>
      </c>
      <c r="BX422" s="486">
        <v>11</v>
      </c>
      <c r="BY422" s="486">
        <v>25</v>
      </c>
      <c r="BZ422" s="486">
        <v>13</v>
      </c>
      <c r="CA422" s="486">
        <v>12</v>
      </c>
      <c r="CB422" s="486">
        <v>11</v>
      </c>
      <c r="CC422" s="486">
        <v>17</v>
      </c>
      <c r="CD422" s="486">
        <v>18</v>
      </c>
      <c r="CE422" s="486">
        <v>12</v>
      </c>
      <c r="CF422" s="240">
        <f t="shared" ref="CF422:CF423" si="927">SUM(CG422:CS422)</f>
        <v>145</v>
      </c>
      <c r="CG422" s="486">
        <v>7</v>
      </c>
      <c r="CH422" s="486">
        <v>7</v>
      </c>
      <c r="CI422" s="486">
        <v>6</v>
      </c>
      <c r="CJ422" s="486">
        <v>25</v>
      </c>
      <c r="CK422" s="486">
        <v>19</v>
      </c>
      <c r="CL422" s="486">
        <v>8</v>
      </c>
      <c r="CM422" s="486">
        <v>21</v>
      </c>
      <c r="CN422" s="486">
        <v>6</v>
      </c>
      <c r="CO422" s="486">
        <v>2</v>
      </c>
      <c r="CP422" s="486">
        <v>9</v>
      </c>
      <c r="CQ422" s="486">
        <v>13</v>
      </c>
      <c r="CR422" s="486">
        <v>12</v>
      </c>
      <c r="CS422" s="486">
        <v>10</v>
      </c>
      <c r="CT422" s="240">
        <f t="shared" ref="CT422:CT423" si="928">SUM(CU422:CY422)</f>
        <v>119</v>
      </c>
      <c r="CU422" s="486">
        <v>41</v>
      </c>
      <c r="CV422" s="486">
        <v>25</v>
      </c>
      <c r="CW422" s="486">
        <v>9</v>
      </c>
      <c r="CX422" s="486">
        <v>20</v>
      </c>
      <c r="CY422" s="486">
        <v>24</v>
      </c>
      <c r="CZ422" s="240">
        <f t="shared" ref="CZ422:CZ423" si="929">SUM(DA422:DF422)</f>
        <v>110</v>
      </c>
      <c r="DA422" s="486">
        <v>9</v>
      </c>
      <c r="DB422" s="486">
        <v>10</v>
      </c>
      <c r="DC422" s="486">
        <v>21</v>
      </c>
      <c r="DD422" s="486">
        <v>25</v>
      </c>
      <c r="DE422" s="486">
        <v>22</v>
      </c>
      <c r="DF422" s="486">
        <v>23</v>
      </c>
      <c r="DG422" s="240">
        <f t="shared" ref="DG422:DG423" si="930">AM422+BS422+B422+O422+X422+AC422+AJ422+BD422+CF422+AX422+BM422+CT422+CZ422</f>
        <v>1521</v>
      </c>
      <c r="DH422" s="240">
        <f t="shared" ref="DH422:DH423" si="931">SUM(DI422:DK422)</f>
        <v>12</v>
      </c>
      <c r="DI422" s="486">
        <v>7</v>
      </c>
      <c r="DJ422" s="486">
        <v>1</v>
      </c>
      <c r="DK422" s="486">
        <v>4</v>
      </c>
      <c r="DL422" s="392">
        <f t="shared" ref="DL422:DL423" si="932">SUM(DM422:DN422)</f>
        <v>17</v>
      </c>
      <c r="DM422" s="470">
        <v>15</v>
      </c>
      <c r="DN422" s="469">
        <v>2</v>
      </c>
      <c r="DO422" s="240">
        <f t="shared" ref="DO422:DO423" si="933">DG422+DH422+DL422</f>
        <v>1550</v>
      </c>
      <c r="DP422" s="4"/>
      <c r="DQ422" s="4"/>
      <c r="DR422" s="4"/>
      <c r="DS422" s="4"/>
      <c r="DT422" s="4"/>
      <c r="DU422" s="4"/>
      <c r="DV422" s="4"/>
      <c r="DW422" s="4"/>
      <c r="DX422" s="4"/>
      <c r="DY422" s="4"/>
      <c r="DZ422" s="4"/>
      <c r="EA422" s="4"/>
      <c r="EB422" s="4"/>
      <c r="EC422" s="4"/>
      <c r="ED422" s="4"/>
      <c r="EE422" s="4"/>
    </row>
    <row r="423" spans="1:135" s="99" customFormat="1" ht="16.5" customHeight="1" x14ac:dyDescent="0.15">
      <c r="A423" s="48" t="s">
        <v>213</v>
      </c>
      <c r="B423" s="240">
        <f t="shared" si="917"/>
        <v>7037</v>
      </c>
      <c r="C423" s="486">
        <v>654</v>
      </c>
      <c r="D423" s="486">
        <v>206</v>
      </c>
      <c r="E423" s="486">
        <v>273</v>
      </c>
      <c r="F423" s="486">
        <v>129</v>
      </c>
      <c r="G423" s="486">
        <v>511</v>
      </c>
      <c r="H423" s="486">
        <v>931</v>
      </c>
      <c r="I423" s="486">
        <v>1117</v>
      </c>
      <c r="J423" s="486">
        <v>247</v>
      </c>
      <c r="K423" s="486">
        <v>415</v>
      </c>
      <c r="L423" s="486">
        <v>1513</v>
      </c>
      <c r="M423" s="486">
        <v>347</v>
      </c>
      <c r="N423" s="486">
        <v>694</v>
      </c>
      <c r="O423" s="240">
        <f t="shared" si="918"/>
        <v>3667</v>
      </c>
      <c r="P423" s="486">
        <v>445</v>
      </c>
      <c r="Q423" s="486">
        <v>909</v>
      </c>
      <c r="R423" s="486">
        <v>344</v>
      </c>
      <c r="S423" s="486">
        <v>323</v>
      </c>
      <c r="T423" s="486">
        <v>324</v>
      </c>
      <c r="U423" s="486">
        <v>828</v>
      </c>
      <c r="V423" s="486">
        <v>379</v>
      </c>
      <c r="W423" s="486">
        <v>115</v>
      </c>
      <c r="X423" s="240">
        <f t="shared" si="919"/>
        <v>4848</v>
      </c>
      <c r="Y423" s="486">
        <v>921</v>
      </c>
      <c r="Z423" s="486">
        <v>1260</v>
      </c>
      <c r="AA423" s="486">
        <v>1657</v>
      </c>
      <c r="AB423" s="486">
        <v>1010</v>
      </c>
      <c r="AC423" s="240">
        <f t="shared" si="920"/>
        <v>2167</v>
      </c>
      <c r="AD423" s="486">
        <v>276</v>
      </c>
      <c r="AE423" s="486">
        <v>284</v>
      </c>
      <c r="AF423" s="486">
        <v>441</v>
      </c>
      <c r="AG423" s="486">
        <v>468</v>
      </c>
      <c r="AH423" s="486">
        <v>295</v>
      </c>
      <c r="AI423" s="486">
        <v>403</v>
      </c>
      <c r="AJ423" s="240">
        <f t="shared" si="921"/>
        <v>131</v>
      </c>
      <c r="AK423" s="394">
        <v>102</v>
      </c>
      <c r="AL423" s="394">
        <v>29</v>
      </c>
      <c r="AM423" s="240">
        <f t="shared" si="922"/>
        <v>3959</v>
      </c>
      <c r="AN423" s="486">
        <v>280</v>
      </c>
      <c r="AO423" s="486">
        <v>168</v>
      </c>
      <c r="AP423" s="486">
        <v>733</v>
      </c>
      <c r="AQ423" s="486">
        <v>285</v>
      </c>
      <c r="AR423" s="486">
        <v>969</v>
      </c>
      <c r="AS423" s="486">
        <v>295</v>
      </c>
      <c r="AT423" s="486">
        <v>104</v>
      </c>
      <c r="AU423" s="262">
        <f>615+152</f>
        <v>767</v>
      </c>
      <c r="AV423" s="262">
        <v>108</v>
      </c>
      <c r="AW423" s="486">
        <v>250</v>
      </c>
      <c r="AX423" s="240">
        <f t="shared" si="923"/>
        <v>4538</v>
      </c>
      <c r="AY423" s="486">
        <v>637</v>
      </c>
      <c r="AZ423" s="486">
        <v>2104</v>
      </c>
      <c r="BA423" s="486">
        <v>272</v>
      </c>
      <c r="BB423" s="486">
        <v>1030</v>
      </c>
      <c r="BC423" s="486">
        <v>495</v>
      </c>
      <c r="BD423" s="240">
        <f t="shared" si="924"/>
        <v>6290</v>
      </c>
      <c r="BE423" s="486">
        <v>1459</v>
      </c>
      <c r="BF423" s="486">
        <v>936</v>
      </c>
      <c r="BG423" s="486">
        <v>754</v>
      </c>
      <c r="BH423" s="486">
        <v>544</v>
      </c>
      <c r="BI423" s="486">
        <v>638</v>
      </c>
      <c r="BJ423" s="486">
        <v>503</v>
      </c>
      <c r="BK423" s="486">
        <v>699</v>
      </c>
      <c r="BL423" s="486">
        <v>757</v>
      </c>
      <c r="BM423" s="240">
        <f t="shared" si="925"/>
        <v>3417</v>
      </c>
      <c r="BN423" s="486">
        <v>961</v>
      </c>
      <c r="BO423" s="486">
        <v>456</v>
      </c>
      <c r="BP423" s="486">
        <v>512</v>
      </c>
      <c r="BQ423" s="486">
        <v>258</v>
      </c>
      <c r="BR423" s="486">
        <v>1230</v>
      </c>
      <c r="BS423" s="240">
        <f t="shared" si="926"/>
        <v>5902</v>
      </c>
      <c r="BT423" s="486">
        <v>360</v>
      </c>
      <c r="BU423" s="486">
        <v>510</v>
      </c>
      <c r="BV423" s="486">
        <v>660</v>
      </c>
      <c r="BW423" s="486">
        <v>190</v>
      </c>
      <c r="BX423" s="486">
        <v>292</v>
      </c>
      <c r="BY423" s="486">
        <v>1243</v>
      </c>
      <c r="BZ423" s="486">
        <v>457</v>
      </c>
      <c r="CA423" s="486">
        <v>446</v>
      </c>
      <c r="CB423" s="486">
        <v>297</v>
      </c>
      <c r="CC423" s="486">
        <v>542</v>
      </c>
      <c r="CD423" s="486">
        <v>308</v>
      </c>
      <c r="CE423" s="486">
        <v>597</v>
      </c>
      <c r="CF423" s="240">
        <f t="shared" si="927"/>
        <v>5640</v>
      </c>
      <c r="CG423" s="486">
        <v>312</v>
      </c>
      <c r="CH423" s="486">
        <v>290</v>
      </c>
      <c r="CI423" s="486">
        <v>319</v>
      </c>
      <c r="CJ423" s="486">
        <v>1167</v>
      </c>
      <c r="CK423" s="486">
        <v>666</v>
      </c>
      <c r="CL423" s="486">
        <v>249</v>
      </c>
      <c r="CM423" s="486">
        <v>803</v>
      </c>
      <c r="CN423" s="486">
        <v>126</v>
      </c>
      <c r="CO423" s="486">
        <v>36</v>
      </c>
      <c r="CP423" s="486">
        <v>283</v>
      </c>
      <c r="CQ423" s="486">
        <v>297</v>
      </c>
      <c r="CR423" s="486">
        <v>382</v>
      </c>
      <c r="CS423" s="486">
        <v>710</v>
      </c>
      <c r="CT423" s="240">
        <f t="shared" si="928"/>
        <v>3114</v>
      </c>
      <c r="CU423" s="486">
        <v>1125</v>
      </c>
      <c r="CV423" s="486">
        <v>597</v>
      </c>
      <c r="CW423" s="486">
        <v>384</v>
      </c>
      <c r="CX423" s="486">
        <v>525</v>
      </c>
      <c r="CY423" s="486">
        <v>483</v>
      </c>
      <c r="CZ423" s="240">
        <f t="shared" si="929"/>
        <v>3250</v>
      </c>
      <c r="DA423" s="486">
        <v>132</v>
      </c>
      <c r="DB423" s="486">
        <v>188</v>
      </c>
      <c r="DC423" s="486">
        <v>616</v>
      </c>
      <c r="DD423" s="486">
        <v>1018</v>
      </c>
      <c r="DE423" s="486">
        <v>808</v>
      </c>
      <c r="DF423" s="486">
        <v>488</v>
      </c>
      <c r="DG423" s="240">
        <f t="shared" si="930"/>
        <v>53960</v>
      </c>
      <c r="DH423" s="240">
        <f t="shared" si="931"/>
        <v>1472</v>
      </c>
      <c r="DI423" s="486">
        <v>1297</v>
      </c>
      <c r="DJ423" s="486">
        <v>25</v>
      </c>
      <c r="DK423" s="486">
        <v>150</v>
      </c>
      <c r="DL423" s="392">
        <f t="shared" si="932"/>
        <v>578</v>
      </c>
      <c r="DM423" s="470">
        <v>539</v>
      </c>
      <c r="DN423" s="469">
        <v>39</v>
      </c>
      <c r="DO423" s="240">
        <f t="shared" si="933"/>
        <v>56010</v>
      </c>
      <c r="DP423" s="4"/>
      <c r="DQ423" s="4"/>
      <c r="DR423" s="4"/>
      <c r="DS423" s="4"/>
      <c r="DT423" s="4"/>
      <c r="DU423" s="4"/>
      <c r="DV423" s="4"/>
      <c r="DW423" s="4"/>
      <c r="DX423" s="4"/>
      <c r="DY423" s="4"/>
      <c r="DZ423" s="4"/>
      <c r="EA423" s="4"/>
      <c r="EB423" s="4"/>
      <c r="EC423" s="4"/>
      <c r="ED423" s="4"/>
      <c r="EE423" s="4"/>
    </row>
    <row r="424" spans="1:135" s="99" customFormat="1" ht="16.5" customHeight="1" x14ac:dyDescent="0.15">
      <c r="A424" s="47" t="s">
        <v>214</v>
      </c>
      <c r="B424" s="240"/>
      <c r="C424" s="486"/>
      <c r="D424" s="486"/>
      <c r="E424" s="486"/>
      <c r="F424" s="486"/>
      <c r="G424" s="486"/>
      <c r="H424" s="486"/>
      <c r="I424" s="486"/>
      <c r="J424" s="486"/>
      <c r="K424" s="486"/>
      <c r="L424" s="486"/>
      <c r="M424" s="486"/>
      <c r="N424" s="486"/>
      <c r="O424" s="240"/>
      <c r="P424" s="486"/>
      <c r="Q424" s="486"/>
      <c r="R424" s="486"/>
      <c r="S424" s="486"/>
      <c r="T424" s="486"/>
      <c r="U424" s="486"/>
      <c r="V424" s="486"/>
      <c r="W424" s="486"/>
      <c r="X424" s="240"/>
      <c r="Y424" s="486"/>
      <c r="Z424" s="486"/>
      <c r="AA424" s="486"/>
      <c r="AB424" s="486"/>
      <c r="AC424" s="240"/>
      <c r="AD424" s="486"/>
      <c r="AE424" s="486"/>
      <c r="AF424" s="486"/>
      <c r="AG424" s="486"/>
      <c r="AH424" s="486"/>
      <c r="AI424" s="486"/>
      <c r="AJ424" s="240"/>
      <c r="AK424" s="394"/>
      <c r="AL424" s="394"/>
      <c r="AM424" s="240"/>
      <c r="AN424" s="486"/>
      <c r="AO424" s="486"/>
      <c r="AP424" s="486"/>
      <c r="AQ424" s="486"/>
      <c r="AR424" s="486"/>
      <c r="AS424" s="486"/>
      <c r="AT424" s="486"/>
      <c r="AU424" s="486"/>
      <c r="AV424" s="486"/>
      <c r="AW424" s="486"/>
      <c r="AX424" s="240"/>
      <c r="AY424" s="486"/>
      <c r="AZ424" s="486"/>
      <c r="BA424" s="486"/>
      <c r="BB424" s="486"/>
      <c r="BC424" s="486"/>
      <c r="BD424" s="240"/>
      <c r="BE424" s="486"/>
      <c r="BF424" s="486"/>
      <c r="BG424" s="486"/>
      <c r="BH424" s="486"/>
      <c r="BI424" s="486"/>
      <c r="BJ424" s="486"/>
      <c r="BK424" s="486"/>
      <c r="BL424" s="486"/>
      <c r="BM424" s="240"/>
      <c r="BN424" s="486"/>
      <c r="BO424" s="486"/>
      <c r="BP424" s="486"/>
      <c r="BQ424" s="486"/>
      <c r="BR424" s="486"/>
      <c r="BS424" s="240"/>
      <c r="BT424" s="486"/>
      <c r="BU424" s="486"/>
      <c r="BV424" s="486"/>
      <c r="BW424" s="486"/>
      <c r="BX424" s="486"/>
      <c r="BY424" s="486"/>
      <c r="BZ424" s="486"/>
      <c r="CA424" s="486"/>
      <c r="CB424" s="486"/>
      <c r="CC424" s="486"/>
      <c r="CD424" s="486"/>
      <c r="CE424" s="486"/>
      <c r="CF424" s="240"/>
      <c r="CG424" s="486"/>
      <c r="CH424" s="486"/>
      <c r="CI424" s="486"/>
      <c r="CJ424" s="486"/>
      <c r="CK424" s="486"/>
      <c r="CL424" s="486"/>
      <c r="CM424" s="486"/>
      <c r="CN424" s="486"/>
      <c r="CO424" s="486"/>
      <c r="CP424" s="486"/>
      <c r="CQ424" s="486"/>
      <c r="CR424" s="486"/>
      <c r="CS424" s="486"/>
      <c r="CT424" s="240"/>
      <c r="CU424" s="486"/>
      <c r="CV424" s="486"/>
      <c r="CW424" s="486"/>
      <c r="CX424" s="486"/>
      <c r="CY424" s="486"/>
      <c r="CZ424" s="240"/>
      <c r="DA424" s="486"/>
      <c r="DB424" s="486"/>
      <c r="DC424" s="486"/>
      <c r="DD424" s="486"/>
      <c r="DE424" s="486"/>
      <c r="DF424" s="486"/>
      <c r="DG424" s="240"/>
      <c r="DH424" s="240"/>
      <c r="DI424" s="486"/>
      <c r="DJ424" s="486"/>
      <c r="DK424" s="486"/>
      <c r="DL424" s="392"/>
      <c r="DM424" s="470"/>
      <c r="DN424" s="469"/>
      <c r="DO424" s="240"/>
    </row>
    <row r="425" spans="1:135" s="99" customFormat="1" ht="16.5" customHeight="1" x14ac:dyDescent="0.15">
      <c r="A425" s="48" t="s">
        <v>208</v>
      </c>
      <c r="B425" s="240">
        <f t="shared" ref="B425:B426" si="934">SUM(C425:N425)</f>
        <v>177</v>
      </c>
      <c r="C425" s="486">
        <v>13</v>
      </c>
      <c r="D425" s="486">
        <v>5</v>
      </c>
      <c r="E425" s="486">
        <v>13</v>
      </c>
      <c r="F425" s="486">
        <v>9</v>
      </c>
      <c r="G425" s="486">
        <v>25</v>
      </c>
      <c r="H425" s="486">
        <v>19</v>
      </c>
      <c r="I425" s="486">
        <v>25</v>
      </c>
      <c r="J425" s="486">
        <v>8</v>
      </c>
      <c r="K425" s="486">
        <v>16</v>
      </c>
      <c r="L425" s="486">
        <v>17</v>
      </c>
      <c r="M425" s="486">
        <v>12</v>
      </c>
      <c r="N425" s="486">
        <v>15</v>
      </c>
      <c r="O425" s="240">
        <f t="shared" ref="O425:O426" si="935">SUM(P425:W425)</f>
        <v>121</v>
      </c>
      <c r="P425" s="486">
        <v>22</v>
      </c>
      <c r="Q425" s="486">
        <v>18</v>
      </c>
      <c r="R425" s="486">
        <v>13</v>
      </c>
      <c r="S425" s="486">
        <v>16</v>
      </c>
      <c r="T425" s="486">
        <v>14</v>
      </c>
      <c r="U425" s="486">
        <v>21</v>
      </c>
      <c r="V425" s="486">
        <v>14</v>
      </c>
      <c r="W425" s="486">
        <v>3</v>
      </c>
      <c r="X425" s="240">
        <f t="shared" ref="X425:X426" si="936">SUM(Y425:AB425)</f>
        <v>59</v>
      </c>
      <c r="Y425" s="486">
        <v>13</v>
      </c>
      <c r="Z425" s="486">
        <v>15</v>
      </c>
      <c r="AA425" s="486">
        <v>16</v>
      </c>
      <c r="AB425" s="486">
        <v>15</v>
      </c>
      <c r="AC425" s="240">
        <f t="shared" ref="AC425:AC426" si="937">SUM(AD425:AI425)</f>
        <v>59</v>
      </c>
      <c r="AD425" s="486">
        <v>12</v>
      </c>
      <c r="AE425" s="486">
        <v>10</v>
      </c>
      <c r="AF425" s="486">
        <v>2</v>
      </c>
      <c r="AG425" s="486">
        <v>9</v>
      </c>
      <c r="AH425" s="486">
        <v>9</v>
      </c>
      <c r="AI425" s="486">
        <v>17</v>
      </c>
      <c r="AJ425" s="240">
        <f t="shared" ref="AJ425:AJ426" si="938">SUM(AK425:AL425)</f>
        <v>6</v>
      </c>
      <c r="AK425" s="394">
        <v>2</v>
      </c>
      <c r="AL425" s="394">
        <v>4</v>
      </c>
      <c r="AM425" s="240">
        <f t="shared" ref="AM425:AM426" si="939">SUM(AN425:AW425)</f>
        <v>98</v>
      </c>
      <c r="AN425" s="486">
        <v>5</v>
      </c>
      <c r="AO425" s="486">
        <v>2</v>
      </c>
      <c r="AP425" s="486">
        <v>11</v>
      </c>
      <c r="AQ425" s="486">
        <v>9</v>
      </c>
      <c r="AR425" s="486">
        <v>6</v>
      </c>
      <c r="AS425" s="486">
        <v>14</v>
      </c>
      <c r="AT425" s="486">
        <v>23</v>
      </c>
      <c r="AU425" s="486">
        <v>8</v>
      </c>
      <c r="AV425" s="486">
        <v>6</v>
      </c>
      <c r="AW425" s="486">
        <v>14</v>
      </c>
      <c r="AX425" s="240">
        <f t="shared" ref="AX425:AX426" si="940">SUM(AY425:BC425)</f>
        <v>105</v>
      </c>
      <c r="AY425" s="486">
        <v>22</v>
      </c>
      <c r="AZ425" s="486">
        <v>30</v>
      </c>
      <c r="BA425" s="486">
        <v>13</v>
      </c>
      <c r="BB425" s="486">
        <v>19</v>
      </c>
      <c r="BC425" s="486">
        <v>21</v>
      </c>
      <c r="BD425" s="240">
        <f t="shared" ref="BD425:BD426" si="941">SUM(BE425:BL425)</f>
        <v>114</v>
      </c>
      <c r="BE425" s="486">
        <v>27</v>
      </c>
      <c r="BF425" s="486">
        <v>6</v>
      </c>
      <c r="BG425" s="486">
        <v>13</v>
      </c>
      <c r="BH425" s="486">
        <v>12</v>
      </c>
      <c r="BI425" s="486">
        <v>18</v>
      </c>
      <c r="BJ425" s="486">
        <v>19</v>
      </c>
      <c r="BK425" s="486">
        <v>10</v>
      </c>
      <c r="BL425" s="486">
        <v>9</v>
      </c>
      <c r="BM425" s="240">
        <f t="shared" ref="BM425:BM426" si="942">SUM(BN425:BR425)</f>
        <v>46</v>
      </c>
      <c r="BN425" s="486">
        <v>13</v>
      </c>
      <c r="BO425" s="486">
        <v>1</v>
      </c>
      <c r="BP425" s="486">
        <v>10</v>
      </c>
      <c r="BQ425" s="486">
        <v>10</v>
      </c>
      <c r="BR425" s="486">
        <v>12</v>
      </c>
      <c r="BS425" s="240">
        <f t="shared" ref="BS425:BS426" si="943">SUM(BT425:CE425)</f>
        <v>78</v>
      </c>
      <c r="BT425" s="486">
        <v>3</v>
      </c>
      <c r="BU425" s="486">
        <v>5</v>
      </c>
      <c r="BV425" s="486">
        <v>13</v>
      </c>
      <c r="BW425" s="486">
        <v>7</v>
      </c>
      <c r="BX425" s="486">
        <v>11</v>
      </c>
      <c r="BY425" s="486">
        <v>9</v>
      </c>
      <c r="BZ425" s="486">
        <v>7</v>
      </c>
      <c r="CA425" s="486">
        <v>1</v>
      </c>
      <c r="CB425" s="486">
        <v>8</v>
      </c>
      <c r="CC425" s="486">
        <v>7</v>
      </c>
      <c r="CD425" s="486">
        <v>3</v>
      </c>
      <c r="CE425" s="486">
        <v>4</v>
      </c>
      <c r="CF425" s="240">
        <f t="shared" ref="CF425:CF426" si="944">SUM(CG425:CS425)</f>
        <v>106</v>
      </c>
      <c r="CG425" s="486">
        <v>3</v>
      </c>
      <c r="CH425" s="486">
        <v>1</v>
      </c>
      <c r="CI425" s="486">
        <v>6</v>
      </c>
      <c r="CJ425" s="486">
        <v>15</v>
      </c>
      <c r="CK425" s="486">
        <v>13</v>
      </c>
      <c r="CL425" s="486">
        <v>13</v>
      </c>
      <c r="CM425" s="486">
        <v>10</v>
      </c>
      <c r="CN425" s="486">
        <v>10</v>
      </c>
      <c r="CO425" s="486">
        <v>1</v>
      </c>
      <c r="CP425" s="486">
        <v>8</v>
      </c>
      <c r="CQ425" s="486">
        <v>3</v>
      </c>
      <c r="CR425" s="486">
        <v>13</v>
      </c>
      <c r="CS425" s="486">
        <v>10</v>
      </c>
      <c r="CT425" s="240">
        <f t="shared" ref="CT425:CT426" si="945">SUM(CU425:CY425)</f>
        <v>49</v>
      </c>
      <c r="CU425" s="486">
        <v>29</v>
      </c>
      <c r="CV425" s="486">
        <v>9</v>
      </c>
      <c r="CW425" s="486">
        <v>3</v>
      </c>
      <c r="CX425" s="486">
        <v>6</v>
      </c>
      <c r="CY425" s="486">
        <v>2</v>
      </c>
      <c r="CZ425" s="240">
        <f t="shared" ref="CZ425:CZ426" si="946">SUM(DA425:DF425)</f>
        <v>45</v>
      </c>
      <c r="DA425" s="486">
        <v>7</v>
      </c>
      <c r="DB425" s="486">
        <v>7</v>
      </c>
      <c r="DC425" s="486">
        <v>6</v>
      </c>
      <c r="DD425" s="486">
        <v>11</v>
      </c>
      <c r="DE425" s="486">
        <v>8</v>
      </c>
      <c r="DF425" s="486">
        <v>6</v>
      </c>
      <c r="DG425" s="240">
        <f t="shared" ref="DG425:DG426" si="947">AM425+BS425+B425+O425+X425+AC425+AJ425+BD425+CF425+AX425+BM425+CT425+CZ425</f>
        <v>1063</v>
      </c>
      <c r="DH425" s="240">
        <f t="shared" ref="DH425:DH426" si="948">SUM(DI425:DK425)</f>
        <v>16</v>
      </c>
      <c r="DI425" s="486">
        <v>11</v>
      </c>
      <c r="DJ425" s="486">
        <v>4</v>
      </c>
      <c r="DK425" s="486">
        <v>1</v>
      </c>
      <c r="DL425" s="392">
        <f t="shared" ref="DL425:DL426" si="949">SUM(DM425:DN425)</f>
        <v>2</v>
      </c>
      <c r="DM425" s="470">
        <v>1</v>
      </c>
      <c r="DN425" s="469">
        <v>1</v>
      </c>
      <c r="DO425" s="240">
        <f t="shared" ref="DO425:DO426" si="950">DG425+DH425+DL425</f>
        <v>1081</v>
      </c>
      <c r="DP425" s="4"/>
      <c r="DQ425" s="4"/>
      <c r="DR425" s="4"/>
      <c r="DS425" s="4"/>
      <c r="DT425" s="4"/>
      <c r="DU425" s="4"/>
      <c r="DV425" s="4"/>
      <c r="DW425" s="4"/>
      <c r="DX425" s="4"/>
      <c r="DY425" s="4"/>
      <c r="DZ425" s="4"/>
      <c r="EA425" s="4"/>
      <c r="EB425" s="4"/>
      <c r="EC425" s="4"/>
      <c r="ED425" s="4"/>
      <c r="EE425" s="4"/>
    </row>
    <row r="426" spans="1:135" s="99" customFormat="1" ht="16.5" customHeight="1" x14ac:dyDescent="0.15">
      <c r="A426" s="49" t="s">
        <v>196</v>
      </c>
      <c r="B426" s="246">
        <f t="shared" si="934"/>
        <v>808</v>
      </c>
      <c r="C426" s="289">
        <v>76</v>
      </c>
      <c r="D426" s="289">
        <v>37</v>
      </c>
      <c r="E426" s="289">
        <v>21</v>
      </c>
      <c r="F426" s="289">
        <v>21</v>
      </c>
      <c r="G426" s="289">
        <v>43</v>
      </c>
      <c r="H426" s="289">
        <v>137</v>
      </c>
      <c r="I426" s="289">
        <v>81</v>
      </c>
      <c r="J426" s="289">
        <v>29</v>
      </c>
      <c r="K426" s="289">
        <v>40</v>
      </c>
      <c r="L426" s="289">
        <v>209</v>
      </c>
      <c r="M426" s="289">
        <v>51</v>
      </c>
      <c r="N426" s="289">
        <v>63</v>
      </c>
      <c r="O426" s="246">
        <f t="shared" si="935"/>
        <v>450</v>
      </c>
      <c r="P426" s="289">
        <v>91</v>
      </c>
      <c r="Q426" s="289">
        <v>80</v>
      </c>
      <c r="R426" s="289">
        <v>46</v>
      </c>
      <c r="S426" s="289">
        <v>34</v>
      </c>
      <c r="T426" s="289">
        <v>58</v>
      </c>
      <c r="U426" s="289">
        <v>70</v>
      </c>
      <c r="V426" s="289">
        <v>39</v>
      </c>
      <c r="W426" s="289">
        <v>32</v>
      </c>
      <c r="X426" s="246">
        <f t="shared" si="936"/>
        <v>420</v>
      </c>
      <c r="Y426" s="289">
        <v>80</v>
      </c>
      <c r="Z426" s="289">
        <v>102</v>
      </c>
      <c r="AA426" s="289">
        <v>164</v>
      </c>
      <c r="AB426" s="289">
        <v>74</v>
      </c>
      <c r="AC426" s="246">
        <f t="shared" si="937"/>
        <v>390</v>
      </c>
      <c r="AD426" s="289">
        <v>59</v>
      </c>
      <c r="AE426" s="289">
        <v>34</v>
      </c>
      <c r="AF426" s="289">
        <v>27</v>
      </c>
      <c r="AG426" s="289">
        <v>94</v>
      </c>
      <c r="AH426" s="289">
        <v>61</v>
      </c>
      <c r="AI426" s="289">
        <v>115</v>
      </c>
      <c r="AJ426" s="246">
        <f t="shared" si="938"/>
        <v>104</v>
      </c>
      <c r="AK426" s="400">
        <v>32</v>
      </c>
      <c r="AL426" s="400">
        <v>72</v>
      </c>
      <c r="AM426" s="246">
        <f t="shared" si="939"/>
        <v>660</v>
      </c>
      <c r="AN426" s="289">
        <v>70</v>
      </c>
      <c r="AO426" s="289">
        <v>25</v>
      </c>
      <c r="AP426" s="289">
        <v>55</v>
      </c>
      <c r="AQ426" s="289">
        <v>39</v>
      </c>
      <c r="AR426" s="289">
        <v>53</v>
      </c>
      <c r="AS426" s="289">
        <v>62</v>
      </c>
      <c r="AT426" s="289">
        <v>106</v>
      </c>
      <c r="AU426" s="289">
        <v>61</v>
      </c>
      <c r="AV426" s="289">
        <v>97</v>
      </c>
      <c r="AW426" s="289">
        <v>92</v>
      </c>
      <c r="AX426" s="246">
        <f t="shared" si="940"/>
        <v>935</v>
      </c>
      <c r="AY426" s="289">
        <v>127</v>
      </c>
      <c r="AZ426" s="289">
        <v>291</v>
      </c>
      <c r="BA426" s="289">
        <v>153</v>
      </c>
      <c r="BB426" s="289">
        <v>239</v>
      </c>
      <c r="BC426" s="289">
        <v>125</v>
      </c>
      <c r="BD426" s="246">
        <f t="shared" si="941"/>
        <v>989</v>
      </c>
      <c r="BE426" s="289">
        <v>291</v>
      </c>
      <c r="BF426" s="289">
        <v>30</v>
      </c>
      <c r="BG426" s="289">
        <v>44</v>
      </c>
      <c r="BH426" s="289">
        <v>102</v>
      </c>
      <c r="BI426" s="289">
        <v>147</v>
      </c>
      <c r="BJ426" s="289">
        <v>169</v>
      </c>
      <c r="BK426" s="289">
        <v>115</v>
      </c>
      <c r="BL426" s="289">
        <v>91</v>
      </c>
      <c r="BM426" s="246">
        <f t="shared" si="942"/>
        <v>201</v>
      </c>
      <c r="BN426" s="289">
        <v>56</v>
      </c>
      <c r="BO426" s="289">
        <v>1</v>
      </c>
      <c r="BP426" s="289">
        <v>29</v>
      </c>
      <c r="BQ426" s="289">
        <v>49</v>
      </c>
      <c r="BR426" s="289">
        <v>66</v>
      </c>
      <c r="BS426" s="246">
        <f t="shared" si="943"/>
        <v>548</v>
      </c>
      <c r="BT426" s="289">
        <v>38</v>
      </c>
      <c r="BU426" s="289">
        <v>60</v>
      </c>
      <c r="BV426" s="289">
        <v>36</v>
      </c>
      <c r="BW426" s="289">
        <v>26</v>
      </c>
      <c r="BX426" s="289">
        <v>35</v>
      </c>
      <c r="BY426" s="289">
        <v>106</v>
      </c>
      <c r="BZ426" s="289">
        <v>38</v>
      </c>
      <c r="CA426" s="289">
        <v>47</v>
      </c>
      <c r="CB426" s="289">
        <v>50</v>
      </c>
      <c r="CC426" s="289">
        <v>30</v>
      </c>
      <c r="CD426" s="289">
        <v>24</v>
      </c>
      <c r="CE426" s="289">
        <v>58</v>
      </c>
      <c r="CF426" s="246">
        <f t="shared" si="944"/>
        <v>476</v>
      </c>
      <c r="CG426" s="289">
        <v>13</v>
      </c>
      <c r="CH426" s="289">
        <v>2</v>
      </c>
      <c r="CI426" s="289">
        <v>16</v>
      </c>
      <c r="CJ426" s="289">
        <v>66</v>
      </c>
      <c r="CK426" s="289">
        <v>70</v>
      </c>
      <c r="CL426" s="289">
        <v>29</v>
      </c>
      <c r="CM426" s="289">
        <v>95</v>
      </c>
      <c r="CN426" s="289">
        <v>28</v>
      </c>
      <c r="CO426" s="289">
        <v>20</v>
      </c>
      <c r="CP426" s="289">
        <v>22</v>
      </c>
      <c r="CQ426" s="289">
        <v>47</v>
      </c>
      <c r="CR426" s="289">
        <v>33</v>
      </c>
      <c r="CS426" s="289">
        <v>35</v>
      </c>
      <c r="CT426" s="246">
        <f t="shared" si="945"/>
        <v>330</v>
      </c>
      <c r="CU426" s="289">
        <v>150</v>
      </c>
      <c r="CV426" s="289">
        <v>59</v>
      </c>
      <c r="CW426" s="289">
        <v>19</v>
      </c>
      <c r="CX426" s="289">
        <v>47</v>
      </c>
      <c r="CY426" s="289">
        <v>55</v>
      </c>
      <c r="CZ426" s="246">
        <f t="shared" si="946"/>
        <v>482</v>
      </c>
      <c r="DA426" s="289">
        <v>22</v>
      </c>
      <c r="DB426" s="289">
        <v>17</v>
      </c>
      <c r="DC426" s="289">
        <v>79</v>
      </c>
      <c r="DD426" s="289">
        <v>228</v>
      </c>
      <c r="DE426" s="289">
        <v>94</v>
      </c>
      <c r="DF426" s="289">
        <v>42</v>
      </c>
      <c r="DG426" s="246">
        <f t="shared" si="947"/>
        <v>6793</v>
      </c>
      <c r="DH426" s="246">
        <f t="shared" si="948"/>
        <v>111</v>
      </c>
      <c r="DI426" s="289">
        <v>45</v>
      </c>
      <c r="DJ426" s="289">
        <v>51</v>
      </c>
      <c r="DK426" s="289">
        <v>15</v>
      </c>
      <c r="DL426" s="393">
        <f t="shared" si="949"/>
        <v>25</v>
      </c>
      <c r="DM426" s="471">
        <v>8</v>
      </c>
      <c r="DN426" s="472">
        <v>17</v>
      </c>
      <c r="DO426" s="246">
        <f t="shared" si="950"/>
        <v>6929</v>
      </c>
      <c r="DP426" s="4"/>
      <c r="DQ426" s="4"/>
      <c r="DR426" s="4"/>
      <c r="DS426" s="4"/>
      <c r="DT426" s="4"/>
      <c r="DU426" s="4"/>
      <c r="DV426" s="4"/>
      <c r="DW426" s="4"/>
      <c r="DX426" s="4"/>
      <c r="DY426" s="4"/>
      <c r="DZ426" s="4"/>
      <c r="EA426" s="4"/>
      <c r="EB426" s="4"/>
      <c r="EC426" s="4"/>
      <c r="ED426" s="4"/>
      <c r="EE426" s="4"/>
    </row>
    <row r="427" spans="1:135" ht="16.5" customHeight="1" x14ac:dyDescent="0.2">
      <c r="A427" s="93" t="s">
        <v>209</v>
      </c>
    </row>
    <row r="428" spans="1:135" ht="16.5" customHeight="1" x14ac:dyDescent="0.2">
      <c r="A428" s="130" t="s">
        <v>210</v>
      </c>
      <c r="C428"/>
      <c r="D428"/>
      <c r="E428"/>
      <c r="F428"/>
      <c r="G428"/>
      <c r="H428"/>
      <c r="I428"/>
      <c r="J428"/>
      <c r="K428"/>
      <c r="L428"/>
      <c r="M428"/>
      <c r="N428"/>
    </row>
    <row r="429" spans="1:135" s="4" customFormat="1" ht="39.950000000000003" customHeight="1" x14ac:dyDescent="0.15">
      <c r="A429" s="170" t="s">
        <v>211</v>
      </c>
    </row>
    <row r="430" spans="1:135" ht="16.5" customHeight="1" x14ac:dyDescent="0.2">
      <c r="A430" s="93" t="s">
        <v>212</v>
      </c>
    </row>
    <row r="431" spans="1:135" s="25" customFormat="1" ht="16.5" customHeight="1" x14ac:dyDescent="0.15">
      <c r="A431" s="95" t="s">
        <v>322</v>
      </c>
    </row>
    <row r="432" spans="1:135" s="4" customFormat="1" ht="16.5" customHeight="1" x14ac:dyDescent="0.15">
      <c r="A432" s="492" t="s">
        <v>737</v>
      </c>
      <c r="C432" s="40"/>
      <c r="D432" s="40"/>
      <c r="E432" s="40"/>
    </row>
    <row r="433" spans="1:119" s="25" customFormat="1" ht="16.5" customHeight="1" x14ac:dyDescent="0.15">
      <c r="A433" s="95" t="s">
        <v>631</v>
      </c>
    </row>
    <row r="434" spans="1:119" s="4" customFormat="1" ht="16.5" customHeight="1" x14ac:dyDescent="0.15">
      <c r="A434" s="97" t="s">
        <v>321</v>
      </c>
    </row>
    <row r="436" spans="1:119" ht="16.5" customHeight="1" x14ac:dyDescent="0.2">
      <c r="A436" s="91" t="s">
        <v>264</v>
      </c>
    </row>
    <row r="437" spans="1:119" s="111" customFormat="1" ht="16.5" customHeight="1" x14ac:dyDescent="0.2">
      <c r="A437" s="112" t="s">
        <v>256</v>
      </c>
    </row>
    <row r="438" spans="1:119" ht="16.5" customHeight="1" x14ac:dyDescent="0.2">
      <c r="A438" s="92" t="s">
        <v>738</v>
      </c>
    </row>
    <row r="439" spans="1:119" ht="16.5" customHeight="1" x14ac:dyDescent="0.2">
      <c r="A439" s="161" t="s">
        <v>427</v>
      </c>
    </row>
    <row r="440" spans="1:119" s="442" customFormat="1" ht="32.25" customHeight="1" x14ac:dyDescent="0.15">
      <c r="A440" s="437"/>
      <c r="B440" s="438" t="s">
        <v>489</v>
      </c>
      <c r="C440" s="439" t="s">
        <v>490</v>
      </c>
      <c r="D440" s="439" t="s">
        <v>491</v>
      </c>
      <c r="E440" s="439" t="s">
        <v>492</v>
      </c>
      <c r="F440" s="439" t="s">
        <v>493</v>
      </c>
      <c r="G440" s="439" t="s">
        <v>494</v>
      </c>
      <c r="H440" s="439" t="s">
        <v>495</v>
      </c>
      <c r="I440" s="439" t="s">
        <v>496</v>
      </c>
      <c r="J440" s="439" t="s">
        <v>497</v>
      </c>
      <c r="K440" s="439" t="s">
        <v>498</v>
      </c>
      <c r="L440" s="439" t="s">
        <v>499</v>
      </c>
      <c r="M440" s="439" t="s">
        <v>500</v>
      </c>
      <c r="N440" s="439" t="s">
        <v>501</v>
      </c>
      <c r="O440" s="438" t="s">
        <v>502</v>
      </c>
      <c r="P440" s="439" t="s">
        <v>503</v>
      </c>
      <c r="Q440" s="439" t="s">
        <v>504</v>
      </c>
      <c r="R440" s="439" t="s">
        <v>505</v>
      </c>
      <c r="S440" s="439" t="s">
        <v>506</v>
      </c>
      <c r="T440" s="439" t="s">
        <v>507</v>
      </c>
      <c r="U440" s="439" t="s">
        <v>508</v>
      </c>
      <c r="V440" s="439" t="s">
        <v>509</v>
      </c>
      <c r="W440" s="439" t="s">
        <v>510</v>
      </c>
      <c r="X440" s="438" t="s">
        <v>511</v>
      </c>
      <c r="Y440" s="439" t="s">
        <v>512</v>
      </c>
      <c r="Z440" s="439" t="s">
        <v>513</v>
      </c>
      <c r="AA440" s="439" t="s">
        <v>514</v>
      </c>
      <c r="AB440" s="439" t="s">
        <v>515</v>
      </c>
      <c r="AC440" s="438" t="s">
        <v>516</v>
      </c>
      <c r="AD440" s="439" t="s">
        <v>517</v>
      </c>
      <c r="AE440" s="439" t="s">
        <v>518</v>
      </c>
      <c r="AF440" s="439" t="s">
        <v>519</v>
      </c>
      <c r="AG440" s="439" t="s">
        <v>520</v>
      </c>
      <c r="AH440" s="439" t="s">
        <v>521</v>
      </c>
      <c r="AI440" s="439" t="s">
        <v>522</v>
      </c>
      <c r="AJ440" s="438" t="s">
        <v>523</v>
      </c>
      <c r="AK440" s="439" t="s">
        <v>524</v>
      </c>
      <c r="AL440" s="439" t="s">
        <v>525</v>
      </c>
      <c r="AM440" s="438" t="s">
        <v>526</v>
      </c>
      <c r="AN440" s="439" t="s">
        <v>527</v>
      </c>
      <c r="AO440" s="439" t="s">
        <v>528</v>
      </c>
      <c r="AP440" s="439" t="s">
        <v>529</v>
      </c>
      <c r="AQ440" s="439" t="s">
        <v>530</v>
      </c>
      <c r="AR440" s="439" t="s">
        <v>531</v>
      </c>
      <c r="AS440" s="439" t="s">
        <v>532</v>
      </c>
      <c r="AT440" s="439" t="s">
        <v>533</v>
      </c>
      <c r="AU440" s="439" t="s">
        <v>534</v>
      </c>
      <c r="AV440" s="439" t="s">
        <v>535</v>
      </c>
      <c r="AW440" s="439" t="s">
        <v>536</v>
      </c>
      <c r="AX440" s="438" t="s">
        <v>537</v>
      </c>
      <c r="AY440" s="439" t="s">
        <v>538</v>
      </c>
      <c r="AZ440" s="439" t="s">
        <v>539</v>
      </c>
      <c r="BA440" s="439" t="s">
        <v>540</v>
      </c>
      <c r="BB440" s="439" t="s">
        <v>541</v>
      </c>
      <c r="BC440" s="439" t="s">
        <v>542</v>
      </c>
      <c r="BD440" s="440" t="s">
        <v>543</v>
      </c>
      <c r="BE440" s="439" t="s">
        <v>544</v>
      </c>
      <c r="BF440" s="439" t="s">
        <v>545</v>
      </c>
      <c r="BG440" s="439" t="s">
        <v>546</v>
      </c>
      <c r="BH440" s="439" t="s">
        <v>547</v>
      </c>
      <c r="BI440" s="439" t="s">
        <v>548</v>
      </c>
      <c r="BJ440" s="439" t="s">
        <v>549</v>
      </c>
      <c r="BK440" s="439" t="s">
        <v>550</v>
      </c>
      <c r="BL440" s="439" t="s">
        <v>551</v>
      </c>
      <c r="BM440" s="438" t="s">
        <v>552</v>
      </c>
      <c r="BN440" s="439" t="s">
        <v>553</v>
      </c>
      <c r="BO440" s="439" t="s">
        <v>554</v>
      </c>
      <c r="BP440" s="439" t="s">
        <v>555</v>
      </c>
      <c r="BQ440" s="439" t="s">
        <v>556</v>
      </c>
      <c r="BR440" s="439" t="s">
        <v>557</v>
      </c>
      <c r="BS440" s="438" t="s">
        <v>558</v>
      </c>
      <c r="BT440" s="439" t="s">
        <v>559</v>
      </c>
      <c r="BU440" s="439" t="s">
        <v>560</v>
      </c>
      <c r="BV440" s="439" t="s">
        <v>561</v>
      </c>
      <c r="BW440" s="439" t="s">
        <v>562</v>
      </c>
      <c r="BX440" s="439" t="s">
        <v>563</v>
      </c>
      <c r="BY440" s="439" t="s">
        <v>564</v>
      </c>
      <c r="BZ440" s="439" t="s">
        <v>565</v>
      </c>
      <c r="CA440" s="439" t="s">
        <v>566</v>
      </c>
      <c r="CB440" s="439" t="s">
        <v>567</v>
      </c>
      <c r="CC440" s="439" t="s">
        <v>568</v>
      </c>
      <c r="CD440" s="439" t="s">
        <v>569</v>
      </c>
      <c r="CE440" s="439" t="s">
        <v>570</v>
      </c>
      <c r="CF440" s="438" t="s">
        <v>571</v>
      </c>
      <c r="CG440" s="439" t="s">
        <v>572</v>
      </c>
      <c r="CH440" s="439" t="s">
        <v>573</v>
      </c>
      <c r="CI440" s="439" t="s">
        <v>574</v>
      </c>
      <c r="CJ440" s="439" t="s">
        <v>575</v>
      </c>
      <c r="CK440" s="439" t="s">
        <v>576</v>
      </c>
      <c r="CL440" s="439" t="s">
        <v>577</v>
      </c>
      <c r="CM440" s="439" t="s">
        <v>578</v>
      </c>
      <c r="CN440" s="439" t="s">
        <v>579</v>
      </c>
      <c r="CO440" s="439" t="s">
        <v>580</v>
      </c>
      <c r="CP440" s="439" t="s">
        <v>581</v>
      </c>
      <c r="CQ440" s="439" t="s">
        <v>582</v>
      </c>
      <c r="CR440" s="439" t="s">
        <v>583</v>
      </c>
      <c r="CS440" s="439" t="s">
        <v>584</v>
      </c>
      <c r="CT440" s="438" t="s">
        <v>585</v>
      </c>
      <c r="CU440" s="439" t="s">
        <v>586</v>
      </c>
      <c r="CV440" s="439" t="s">
        <v>587</v>
      </c>
      <c r="CW440" s="439" t="s">
        <v>588</v>
      </c>
      <c r="CX440" s="439" t="s">
        <v>589</v>
      </c>
      <c r="CY440" s="439" t="s">
        <v>590</v>
      </c>
      <c r="CZ440" s="438" t="s">
        <v>591</v>
      </c>
      <c r="DA440" s="439" t="s">
        <v>592</v>
      </c>
      <c r="DB440" s="439" t="s">
        <v>593</v>
      </c>
      <c r="DC440" s="439" t="s">
        <v>594</v>
      </c>
      <c r="DD440" s="439" t="s">
        <v>595</v>
      </c>
      <c r="DE440" s="439" t="s">
        <v>596</v>
      </c>
      <c r="DF440" s="439" t="s">
        <v>597</v>
      </c>
      <c r="DG440" s="438" t="s">
        <v>598</v>
      </c>
      <c r="DH440" s="438" t="s">
        <v>599</v>
      </c>
      <c r="DI440" s="439" t="s">
        <v>600</v>
      </c>
      <c r="DJ440" s="439" t="s">
        <v>601</v>
      </c>
      <c r="DK440" s="439" t="s">
        <v>602</v>
      </c>
      <c r="DL440" s="438" t="s">
        <v>603</v>
      </c>
      <c r="DM440" s="439" t="s">
        <v>604</v>
      </c>
      <c r="DN440" s="441" t="s">
        <v>605</v>
      </c>
      <c r="DO440" s="438" t="s">
        <v>606</v>
      </c>
    </row>
    <row r="441" spans="1:119" s="4" customFormat="1" ht="16.5" customHeight="1" x14ac:dyDescent="0.15">
      <c r="A441" s="107" t="s">
        <v>215</v>
      </c>
      <c r="B441" s="264"/>
      <c r="C441" s="262"/>
      <c r="D441" s="262"/>
      <c r="E441" s="262"/>
      <c r="F441" s="262"/>
      <c r="G441" s="262"/>
      <c r="H441" s="262"/>
      <c r="I441" s="262"/>
      <c r="J441" s="262"/>
      <c r="K441" s="262"/>
      <c r="L441" s="262"/>
      <c r="M441" s="262"/>
      <c r="N441" s="262"/>
      <c r="O441" s="264"/>
      <c r="P441" s="262"/>
      <c r="Q441" s="262"/>
      <c r="R441" s="262"/>
      <c r="S441" s="262"/>
      <c r="T441" s="262"/>
      <c r="U441" s="262"/>
      <c r="V441" s="262"/>
      <c r="W441" s="262"/>
      <c r="X441" s="264"/>
      <c r="Y441" s="262"/>
      <c r="Z441" s="262"/>
      <c r="AA441" s="262"/>
      <c r="AB441" s="262"/>
      <c r="AC441" s="264"/>
      <c r="AD441" s="262"/>
      <c r="AE441" s="262"/>
      <c r="AF441" s="262"/>
      <c r="AG441" s="262"/>
      <c r="AH441" s="262"/>
      <c r="AI441" s="262"/>
      <c r="AJ441" s="264"/>
      <c r="AK441" s="262"/>
      <c r="AL441" s="262"/>
      <c r="AM441" s="264"/>
      <c r="AN441" s="262"/>
      <c r="AO441" s="262"/>
      <c r="AP441" s="262"/>
      <c r="AQ441" s="262"/>
      <c r="AR441" s="262"/>
      <c r="AS441" s="262"/>
      <c r="AT441" s="262"/>
      <c r="AU441" s="262"/>
      <c r="AV441" s="262"/>
      <c r="AW441" s="262"/>
      <c r="AX441" s="264"/>
      <c r="AY441" s="262"/>
      <c r="AZ441" s="262"/>
      <c r="BA441" s="262"/>
      <c r="BB441" s="262"/>
      <c r="BC441" s="262"/>
      <c r="BD441" s="264"/>
      <c r="BE441" s="262"/>
      <c r="BF441" s="262"/>
      <c r="BG441" s="262"/>
      <c r="BH441" s="262"/>
      <c r="BI441" s="262"/>
      <c r="BJ441" s="262"/>
      <c r="BK441" s="262"/>
      <c r="BL441" s="262"/>
      <c r="BM441" s="264"/>
      <c r="BN441" s="262"/>
      <c r="BO441" s="262"/>
      <c r="BP441" s="262"/>
      <c r="BQ441" s="262"/>
      <c r="BR441" s="262"/>
      <c r="BS441" s="264"/>
      <c r="BT441" s="262"/>
      <c r="BU441" s="262"/>
      <c r="BV441" s="262"/>
      <c r="BW441" s="262"/>
      <c r="BX441" s="262"/>
      <c r="BY441" s="262"/>
      <c r="BZ441" s="262"/>
      <c r="CA441" s="262"/>
      <c r="CB441" s="262"/>
      <c r="CC441" s="262"/>
      <c r="CD441" s="262"/>
      <c r="CE441" s="262"/>
      <c r="CF441" s="264"/>
      <c r="CG441" s="262"/>
      <c r="CH441" s="262"/>
      <c r="CI441" s="262"/>
      <c r="CJ441" s="262"/>
      <c r="CK441" s="262"/>
      <c r="CL441" s="262"/>
      <c r="CM441" s="262"/>
      <c r="CN441" s="262"/>
      <c r="CO441" s="262"/>
      <c r="CP441" s="262"/>
      <c r="CQ441" s="262"/>
      <c r="CR441" s="262"/>
      <c r="CS441" s="262"/>
      <c r="CT441" s="264"/>
      <c r="CU441" s="262"/>
      <c r="CV441" s="262"/>
      <c r="CW441" s="262"/>
      <c r="CX441" s="262"/>
      <c r="CY441" s="262"/>
      <c r="CZ441" s="264"/>
      <c r="DA441" s="262"/>
      <c r="DB441" s="262"/>
      <c r="DC441" s="262"/>
      <c r="DD441" s="262"/>
      <c r="DE441" s="262"/>
      <c r="DF441" s="262"/>
      <c r="DG441" s="264"/>
      <c r="DH441" s="264"/>
      <c r="DI441" s="262"/>
      <c r="DJ441" s="262"/>
      <c r="DK441" s="262"/>
      <c r="DL441" s="264"/>
      <c r="DM441" s="262"/>
      <c r="DN441" s="262"/>
      <c r="DO441" s="264"/>
    </row>
    <row r="442" spans="1:119" s="4" customFormat="1" ht="16.5" customHeight="1" x14ac:dyDescent="0.15">
      <c r="A442" s="108" t="s">
        <v>216</v>
      </c>
      <c r="B442" s="265">
        <f t="shared" ref="B442:AG442" si="951">B455*1000/SUM(B100:B102)</f>
        <v>0.75226523417761104</v>
      </c>
      <c r="C442" s="266">
        <f t="shared" si="951"/>
        <v>0.64953505374524934</v>
      </c>
      <c r="D442" s="266">
        <f t="shared" si="951"/>
        <v>1.3185183150434698</v>
      </c>
      <c r="E442" s="266">
        <f t="shared" si="951"/>
        <v>1.3122480952317188</v>
      </c>
      <c r="F442" s="266">
        <f t="shared" si="951"/>
        <v>2.7599771588097202</v>
      </c>
      <c r="G442" s="266">
        <f t="shared" si="951"/>
        <v>1.1597670699400584</v>
      </c>
      <c r="H442" s="266">
        <f t="shared" si="951"/>
        <v>0.59272846952829727</v>
      </c>
      <c r="I442" s="266">
        <f t="shared" si="951"/>
        <v>0.78585134358364872</v>
      </c>
      <c r="J442" s="266">
        <f t="shared" si="951"/>
        <v>1.0929067450722478</v>
      </c>
      <c r="K442" s="266">
        <f t="shared" si="951"/>
        <v>1.2663314135424404</v>
      </c>
      <c r="L442" s="266">
        <f t="shared" si="951"/>
        <v>0.49913948353039361</v>
      </c>
      <c r="M442" s="266">
        <f t="shared" si="951"/>
        <v>0.76751648311001375</v>
      </c>
      <c r="N442" s="266">
        <f t="shared" si="951"/>
        <v>0.25041453757910054</v>
      </c>
      <c r="O442" s="265">
        <f t="shared" si="951"/>
        <v>1.0297295100695738</v>
      </c>
      <c r="P442" s="266">
        <f t="shared" si="951"/>
        <v>0.58661015024789009</v>
      </c>
      <c r="Q442" s="266">
        <f t="shared" si="951"/>
        <v>1.1081980625127834</v>
      </c>
      <c r="R442" s="266">
        <f t="shared" si="951"/>
        <v>1.1272913879985531</v>
      </c>
      <c r="S442" s="266">
        <f t="shared" si="951"/>
        <v>1.2349783878782121</v>
      </c>
      <c r="T442" s="266">
        <f t="shared" si="951"/>
        <v>2.376049421827974</v>
      </c>
      <c r="U442" s="266">
        <f t="shared" si="951"/>
        <v>0.92757525262060525</v>
      </c>
      <c r="V442" s="266">
        <f t="shared" si="951"/>
        <v>0.57622984870616301</v>
      </c>
      <c r="W442" s="266">
        <f t="shared" si="951"/>
        <v>1.2537427909789518</v>
      </c>
      <c r="X442" s="265">
        <f t="shared" si="951"/>
        <v>1.0235165558948567</v>
      </c>
      <c r="Y442" s="266">
        <f t="shared" si="951"/>
        <v>1.7147441381224502</v>
      </c>
      <c r="Z442" s="266">
        <f t="shared" si="951"/>
        <v>1.0779759089771053</v>
      </c>
      <c r="AA442" s="266">
        <f t="shared" si="951"/>
        <v>0.86546236482704086</v>
      </c>
      <c r="AB442" s="266">
        <f t="shared" si="951"/>
        <v>0.6874360944386998</v>
      </c>
      <c r="AC442" s="265">
        <f t="shared" si="951"/>
        <v>0.68139354142214659</v>
      </c>
      <c r="AD442" s="266">
        <f t="shared" si="951"/>
        <v>0.71731187375311023</v>
      </c>
      <c r="AE442" s="266">
        <f t="shared" si="951"/>
        <v>0.42516586412489987</v>
      </c>
      <c r="AF442" s="266">
        <f t="shared" si="951"/>
        <v>1.7284424812752064</v>
      </c>
      <c r="AG442" s="266">
        <f t="shared" si="951"/>
        <v>0.44733934756233945</v>
      </c>
      <c r="AH442" s="266">
        <f t="shared" ref="AH442:BM442" si="952">AH455*1000/SUM(AH100:AH102)</f>
        <v>1.1139510408266473</v>
      </c>
      <c r="AI442" s="266">
        <f t="shared" si="952"/>
        <v>0.54366974037491955</v>
      </c>
      <c r="AJ442" s="265">
        <f t="shared" si="952"/>
        <v>0.84936710354020928</v>
      </c>
      <c r="AK442" s="266">
        <f t="shared" si="952"/>
        <v>0.680796403339756</v>
      </c>
      <c r="AL442" s="266">
        <f t="shared" si="952"/>
        <v>0.99249629177209664</v>
      </c>
      <c r="AM442" s="265">
        <f t="shared" si="952"/>
        <v>1.1708015389138131</v>
      </c>
      <c r="AN442" s="266">
        <f t="shared" si="952"/>
        <v>1.3140815051040848</v>
      </c>
      <c r="AO442" s="266">
        <f t="shared" si="952"/>
        <v>0.8689040947105463</v>
      </c>
      <c r="AP442" s="266">
        <f t="shared" si="952"/>
        <v>1.0768319603725838</v>
      </c>
      <c r="AQ442" s="266">
        <f t="shared" si="952"/>
        <v>1.824745651460453</v>
      </c>
      <c r="AR442" s="266">
        <f t="shared" si="952"/>
        <v>1.3260369663311351</v>
      </c>
      <c r="AS442" s="266">
        <f t="shared" si="952"/>
        <v>1.788476411446249</v>
      </c>
      <c r="AT442" s="266">
        <f t="shared" si="952"/>
        <v>1.3584923037957195</v>
      </c>
      <c r="AU442" s="266">
        <f t="shared" si="952"/>
        <v>0.74030702551367211</v>
      </c>
      <c r="AV442" s="266">
        <f t="shared" si="952"/>
        <v>1.1360438849545187</v>
      </c>
      <c r="AW442" s="266">
        <f t="shared" si="952"/>
        <v>1.5721162634818109</v>
      </c>
      <c r="AX442" s="265">
        <f t="shared" si="952"/>
        <v>2.3863995816627015</v>
      </c>
      <c r="AY442" s="266">
        <f t="shared" si="952"/>
        <v>2.4824061492283045</v>
      </c>
      <c r="AZ442" s="266">
        <f t="shared" si="952"/>
        <v>3.0779350200183777</v>
      </c>
      <c r="BA442" s="266">
        <f t="shared" si="952"/>
        <v>1.312124656648699</v>
      </c>
      <c r="BB442" s="266">
        <f t="shared" si="952"/>
        <v>2.1665884640824009</v>
      </c>
      <c r="BC442" s="266">
        <f t="shared" si="952"/>
        <v>1.2031230920622606</v>
      </c>
      <c r="BD442" s="265">
        <f t="shared" si="952"/>
        <v>0.71136546140544654</v>
      </c>
      <c r="BE442" s="266">
        <f t="shared" si="952"/>
        <v>0.4711470507636909</v>
      </c>
      <c r="BF442" s="266">
        <f t="shared" si="952"/>
        <v>0.83101375610149664</v>
      </c>
      <c r="BG442" s="266">
        <f t="shared" si="952"/>
        <v>0.76200461255983565</v>
      </c>
      <c r="BH442" s="266">
        <f t="shared" si="952"/>
        <v>1.0688384993860804</v>
      </c>
      <c r="BI442" s="266">
        <f t="shared" si="952"/>
        <v>0.53770773293029472</v>
      </c>
      <c r="BJ442" s="266">
        <f t="shared" si="952"/>
        <v>0.61949201654643193</v>
      </c>
      <c r="BK442" s="266">
        <f t="shared" si="952"/>
        <v>0.97345259429020603</v>
      </c>
      <c r="BL442" s="266">
        <f t="shared" si="952"/>
        <v>0.66164564626542011</v>
      </c>
      <c r="BM442" s="265">
        <f t="shared" si="952"/>
        <v>1.1424967959028405</v>
      </c>
      <c r="BN442" s="266">
        <f t="shared" ref="BN442:CS442" si="953">BN455*1000/SUM(BN100:BN102)</f>
        <v>1.1532427801883127</v>
      </c>
      <c r="BO442" s="266">
        <f t="shared" si="953"/>
        <v>1.4145963825744248</v>
      </c>
      <c r="BP442" s="266">
        <f t="shared" si="953"/>
        <v>1.6089813701651465</v>
      </c>
      <c r="BQ442" s="266">
        <f t="shared" si="953"/>
        <v>1.8177592589518419</v>
      </c>
      <c r="BR442" s="266">
        <f t="shared" si="953"/>
        <v>0.70639915494947603</v>
      </c>
      <c r="BS442" s="265">
        <f t="shared" si="953"/>
        <v>1.0643803544002706</v>
      </c>
      <c r="BT442" s="267">
        <f t="shared" si="953"/>
        <v>0.80335791151853331</v>
      </c>
      <c r="BU442" s="266">
        <f t="shared" si="953"/>
        <v>0.85859404363312863</v>
      </c>
      <c r="BV442" s="266">
        <f t="shared" si="953"/>
        <v>4.4616637932667711</v>
      </c>
      <c r="BW442" s="266">
        <f t="shared" si="953"/>
        <v>3.8064961412168237</v>
      </c>
      <c r="BX442" s="266">
        <f t="shared" si="953"/>
        <v>1.8838038128641739</v>
      </c>
      <c r="BY442" s="266">
        <f t="shared" si="953"/>
        <v>0.68655396221521903</v>
      </c>
      <c r="BZ442" s="266">
        <f t="shared" si="953"/>
        <v>0.79766295114573404</v>
      </c>
      <c r="CA442" s="266">
        <f t="shared" si="953"/>
        <v>1.1041665246699428</v>
      </c>
      <c r="CB442" s="266">
        <f t="shared" si="953"/>
        <v>0.95156212232009818</v>
      </c>
      <c r="CC442" s="266">
        <f t="shared" si="953"/>
        <v>0.18579482445292134</v>
      </c>
      <c r="CD442" s="266">
        <f t="shared" si="953"/>
        <v>1.2580109185853312</v>
      </c>
      <c r="CE442" s="266">
        <f t="shared" si="953"/>
        <v>0.98511255931077091</v>
      </c>
      <c r="CF442" s="265">
        <f t="shared" si="953"/>
        <v>1.2950870025743342</v>
      </c>
      <c r="CG442" s="266">
        <f t="shared" si="953"/>
        <v>1.4357605905471844</v>
      </c>
      <c r="CH442" s="266">
        <f t="shared" si="953"/>
        <v>1.3306328159958549</v>
      </c>
      <c r="CI442" s="266">
        <f t="shared" si="953"/>
        <v>1.8216397968109266</v>
      </c>
      <c r="CJ442" s="266">
        <f t="shared" si="953"/>
        <v>0.73202883507333161</v>
      </c>
      <c r="CK442" s="266">
        <f t="shared" si="953"/>
        <v>0.95147112073282536</v>
      </c>
      <c r="CL442" s="266">
        <f t="shared" si="953"/>
        <v>1.9969332810326998</v>
      </c>
      <c r="CM442" s="266">
        <f t="shared" si="953"/>
        <v>0.74127741217036636</v>
      </c>
      <c r="CN442" s="266">
        <f t="shared" si="953"/>
        <v>1.3984874611342684</v>
      </c>
      <c r="CO442" s="266">
        <f t="shared" si="953"/>
        <v>11.615567728798004</v>
      </c>
      <c r="CP442" s="266">
        <f t="shared" si="953"/>
        <v>2.7109649881755784</v>
      </c>
      <c r="CQ442" s="266">
        <f t="shared" si="953"/>
        <v>1.9811537577568374</v>
      </c>
      <c r="CR442" s="266">
        <f t="shared" si="953"/>
        <v>1.4114405094628124</v>
      </c>
      <c r="CS442" s="266">
        <f t="shared" si="953"/>
        <v>1.0478689270309569</v>
      </c>
      <c r="CT442" s="265">
        <f t="shared" ref="CT442:DO442" si="954">CT455*1000/SUM(CT100:CT102)</f>
        <v>1.0390298368453978</v>
      </c>
      <c r="CU442" s="266">
        <f t="shared" si="954"/>
        <v>0.86230133877982351</v>
      </c>
      <c r="CV442" s="266">
        <f t="shared" si="954"/>
        <v>1.1245239725767773</v>
      </c>
      <c r="CW442" s="266">
        <f t="shared" si="954"/>
        <v>0.98263076411913164</v>
      </c>
      <c r="CX442" s="266">
        <f t="shared" si="954"/>
        <v>1.5204651553701454</v>
      </c>
      <c r="CY442" s="266">
        <f t="shared" si="954"/>
        <v>0.97481150980724296</v>
      </c>
      <c r="CZ442" s="265">
        <f t="shared" si="954"/>
        <v>0.81147186085121392</v>
      </c>
      <c r="DA442" s="266">
        <f t="shared" si="954"/>
        <v>1.0857763300760044</v>
      </c>
      <c r="DB442" s="266">
        <f t="shared" si="954"/>
        <v>1.8274967979756958</v>
      </c>
      <c r="DC442" s="266">
        <f t="shared" si="954"/>
        <v>0.62628407329051183</v>
      </c>
      <c r="DD442" s="266">
        <f t="shared" si="954"/>
        <v>0.77094709473897438</v>
      </c>
      <c r="DE442" s="266">
        <f t="shared" si="954"/>
        <v>0.83051491924993492</v>
      </c>
      <c r="DF442" s="266">
        <f t="shared" si="954"/>
        <v>0.9764586087934467</v>
      </c>
      <c r="DG442" s="265">
        <f t="shared" si="954"/>
        <v>1.0683795771109303</v>
      </c>
      <c r="DH442" s="265">
        <f t="shared" si="954"/>
        <v>1.1190275753033694</v>
      </c>
      <c r="DI442" s="267">
        <f t="shared" si="954"/>
        <v>1.1361388237289094</v>
      </c>
      <c r="DJ442" s="266">
        <f t="shared" si="954"/>
        <v>1.1328939078175737</v>
      </c>
      <c r="DK442" s="266">
        <f t="shared" si="954"/>
        <v>1.082377922248037</v>
      </c>
      <c r="DL442" s="252">
        <f t="shared" si="954"/>
        <v>0.46173096240946021</v>
      </c>
      <c r="DM442" s="266">
        <f t="shared" si="954"/>
        <v>0.50463449074912203</v>
      </c>
      <c r="DN442" s="255">
        <f t="shared" si="954"/>
        <v>0.31069260551598871</v>
      </c>
      <c r="DO442" s="265">
        <f t="shared" si="954"/>
        <v>1.0587918396041673</v>
      </c>
    </row>
    <row r="443" spans="1:119" s="4" customFormat="1" ht="16.5" customHeight="1" x14ac:dyDescent="0.15">
      <c r="A443" s="108" t="s">
        <v>217</v>
      </c>
      <c r="B443" s="265">
        <f t="shared" ref="B443:AG443" si="955">B456*1000/SUM(B100:B102)</f>
        <v>1.3384910616693686</v>
      </c>
      <c r="C443" s="266">
        <f t="shared" si="955"/>
        <v>1.3171966671299009</v>
      </c>
      <c r="D443" s="266">
        <f t="shared" si="955"/>
        <v>1.4902003873147551</v>
      </c>
      <c r="E443" s="266">
        <f t="shared" si="955"/>
        <v>1.1984306584003963</v>
      </c>
      <c r="F443" s="266">
        <f t="shared" si="955"/>
        <v>3.4420404796649957</v>
      </c>
      <c r="G443" s="266">
        <f t="shared" si="955"/>
        <v>1.6318126141963627</v>
      </c>
      <c r="H443" s="266">
        <f t="shared" si="955"/>
        <v>1.2478494095332575</v>
      </c>
      <c r="I443" s="266">
        <f t="shared" si="955"/>
        <v>1.2690249611933833</v>
      </c>
      <c r="J443" s="266">
        <f t="shared" si="955"/>
        <v>2.1761417490376616</v>
      </c>
      <c r="K443" s="266">
        <f t="shared" si="955"/>
        <v>1.0288942735032327</v>
      </c>
      <c r="L443" s="266">
        <f t="shared" si="955"/>
        <v>1.2588297774636528</v>
      </c>
      <c r="M443" s="266">
        <f t="shared" si="955"/>
        <v>1.0772972323170675</v>
      </c>
      <c r="N443" s="266">
        <f t="shared" si="955"/>
        <v>1.4190157129482364</v>
      </c>
      <c r="O443" s="265">
        <f t="shared" si="955"/>
        <v>1.1600750176733174</v>
      </c>
      <c r="P443" s="266">
        <f t="shared" si="955"/>
        <v>1.2148506982553078</v>
      </c>
      <c r="Q443" s="266">
        <f t="shared" si="955"/>
        <v>0.55781781670106545</v>
      </c>
      <c r="R443" s="266">
        <f t="shared" si="955"/>
        <v>1.0179272981180965</v>
      </c>
      <c r="S443" s="266">
        <f t="shared" si="955"/>
        <v>1.6862204911414049</v>
      </c>
      <c r="T443" s="266">
        <f t="shared" si="955"/>
        <v>0.4752098843655948</v>
      </c>
      <c r="U443" s="266">
        <f t="shared" si="955"/>
        <v>1.7525426233141526</v>
      </c>
      <c r="V443" s="266">
        <f t="shared" si="955"/>
        <v>1.8961982230679548</v>
      </c>
      <c r="W443" s="266">
        <f t="shared" si="955"/>
        <v>0.26549847338377802</v>
      </c>
      <c r="X443" s="265">
        <f t="shared" si="955"/>
        <v>1.2985749356325968</v>
      </c>
      <c r="Y443" s="266">
        <f t="shared" si="955"/>
        <v>1.3003159539642528</v>
      </c>
      <c r="Z443" s="266">
        <f t="shared" si="955"/>
        <v>1.2657523576376333</v>
      </c>
      <c r="AA443" s="266">
        <f t="shared" si="955"/>
        <v>0.87257088527736559</v>
      </c>
      <c r="AB443" s="266">
        <f t="shared" si="955"/>
        <v>2.0305360268504451</v>
      </c>
      <c r="AC443" s="265">
        <f t="shared" si="955"/>
        <v>1.4519180228591706</v>
      </c>
      <c r="AD443" s="266">
        <f t="shared" si="955"/>
        <v>1.3748477580267946</v>
      </c>
      <c r="AE443" s="266">
        <f t="shared" si="955"/>
        <v>2.1950423682727389</v>
      </c>
      <c r="AF443" s="266">
        <f t="shared" si="955"/>
        <v>1.6537566950472655</v>
      </c>
      <c r="AG443" s="266">
        <f t="shared" si="955"/>
        <v>1.1590155823206068</v>
      </c>
      <c r="AH443" s="266">
        <f t="shared" ref="AH443:BM443" si="956">AH456*1000/SUM(AH100:AH102)</f>
        <v>1.9955441958366935</v>
      </c>
      <c r="AI443" s="266">
        <f t="shared" si="956"/>
        <v>0.99014712492862433</v>
      </c>
      <c r="AJ443" s="265">
        <f t="shared" si="956"/>
        <v>1.2563555073198929</v>
      </c>
      <c r="AK443" s="266">
        <f t="shared" si="956"/>
        <v>1.6698779704560052</v>
      </c>
      <c r="AL443" s="266">
        <f t="shared" si="956"/>
        <v>0.90524387051740685</v>
      </c>
      <c r="AM443" s="265">
        <f t="shared" si="956"/>
        <v>0.91078572615441356</v>
      </c>
      <c r="AN443" s="266">
        <f t="shared" si="956"/>
        <v>0.84934536305507924</v>
      </c>
      <c r="AO443" s="266">
        <f t="shared" si="956"/>
        <v>0.76029108287172809</v>
      </c>
      <c r="AP443" s="266">
        <f t="shared" si="956"/>
        <v>1.0732425205046752</v>
      </c>
      <c r="AQ443" s="266">
        <f t="shared" si="956"/>
        <v>0.61700032819166395</v>
      </c>
      <c r="AR443" s="266">
        <f t="shared" si="956"/>
        <v>0.7403028462339466</v>
      </c>
      <c r="AS443" s="266">
        <f t="shared" si="956"/>
        <v>1.0513341067285382</v>
      </c>
      <c r="AT443" s="266">
        <f t="shared" si="956"/>
        <v>0.81356036272512022</v>
      </c>
      <c r="AU443" s="266">
        <f t="shared" si="956"/>
        <v>1.1390633097108092</v>
      </c>
      <c r="AV443" s="266">
        <f t="shared" si="956"/>
        <v>0.81258694548830168</v>
      </c>
      <c r="AW443" s="266">
        <f t="shared" si="956"/>
        <v>0.97495582231430133</v>
      </c>
      <c r="AX443" s="265">
        <f t="shared" si="956"/>
        <v>0.58368720847288313</v>
      </c>
      <c r="AY443" s="266">
        <f t="shared" si="956"/>
        <v>0.7260632364572982</v>
      </c>
      <c r="AZ443" s="266">
        <f t="shared" si="956"/>
        <v>0.4012049852954947</v>
      </c>
      <c r="BA443" s="266">
        <f t="shared" si="956"/>
        <v>0.66567496317159269</v>
      </c>
      <c r="BB443" s="266">
        <f t="shared" si="956"/>
        <v>0.78155474275118575</v>
      </c>
      <c r="BC443" s="266">
        <f t="shared" si="956"/>
        <v>0.69314255751646658</v>
      </c>
      <c r="BD443" s="265">
        <f t="shared" si="956"/>
        <v>0.93039788679686708</v>
      </c>
      <c r="BE443" s="266">
        <f t="shared" si="956"/>
        <v>0.86296832257227063</v>
      </c>
      <c r="BF443" s="266">
        <f t="shared" si="956"/>
        <v>1.2734142832170183</v>
      </c>
      <c r="BG443" s="266">
        <f t="shared" si="956"/>
        <v>1.5767010334349789</v>
      </c>
      <c r="BH443" s="266">
        <f t="shared" si="956"/>
        <v>0.43430765470922</v>
      </c>
      <c r="BI443" s="266">
        <f t="shared" si="956"/>
        <v>0.621549895029613</v>
      </c>
      <c r="BJ443" s="266">
        <f t="shared" si="956"/>
        <v>0.86151577928320999</v>
      </c>
      <c r="BK443" s="266">
        <f t="shared" si="956"/>
        <v>0.90187519765122026</v>
      </c>
      <c r="BL443" s="266">
        <f t="shared" si="956"/>
        <v>1.0030912205996392</v>
      </c>
      <c r="BM443" s="265">
        <f t="shared" si="956"/>
        <v>1.0850528229244853</v>
      </c>
      <c r="BN443" s="266">
        <f t="shared" ref="BN443:CS443" si="957">BN456*1000/SUM(BN100:BN102)</f>
        <v>0.86116823794740849</v>
      </c>
      <c r="BO443" s="266">
        <f t="shared" si="957"/>
        <v>0.57358012527271451</v>
      </c>
      <c r="BP443" s="266">
        <f t="shared" si="957"/>
        <v>0.73669652622730031</v>
      </c>
      <c r="BQ443" s="266">
        <f t="shared" si="957"/>
        <v>0.69722272946098041</v>
      </c>
      <c r="BR443" s="266">
        <f t="shared" si="957"/>
        <v>1.6493598873704045</v>
      </c>
      <c r="BS443" s="265">
        <f t="shared" si="957"/>
        <v>1.0458845646352821</v>
      </c>
      <c r="BT443" s="267">
        <f t="shared" si="957"/>
        <v>0.84072339577520927</v>
      </c>
      <c r="BU443" s="266">
        <f t="shared" si="957"/>
        <v>0.7137709519359744</v>
      </c>
      <c r="BV443" s="266">
        <f t="shared" si="957"/>
        <v>1.3640755546293315</v>
      </c>
      <c r="BW443" s="266">
        <f t="shared" si="957"/>
        <v>1.1712295819128689</v>
      </c>
      <c r="BX443" s="266">
        <f t="shared" si="957"/>
        <v>1.8555184703286758</v>
      </c>
      <c r="BY443" s="266">
        <f t="shared" si="957"/>
        <v>0.79422600013430056</v>
      </c>
      <c r="BZ443" s="266">
        <f t="shared" si="957"/>
        <v>1.5590684954212075</v>
      </c>
      <c r="CA443" s="266">
        <f t="shared" si="957"/>
        <v>1.5267487748522666</v>
      </c>
      <c r="CB443" s="266">
        <f t="shared" si="957"/>
        <v>0.71596635570065259</v>
      </c>
      <c r="CC443" s="266">
        <f t="shared" si="957"/>
        <v>1.6837655966045997</v>
      </c>
      <c r="CD443" s="266">
        <f t="shared" si="957"/>
        <v>1.0064087348682649</v>
      </c>
      <c r="CE443" s="266">
        <f t="shared" si="957"/>
        <v>1.0492323116919453</v>
      </c>
      <c r="CF443" s="265">
        <f t="shared" si="957"/>
        <v>0.98207607852751944</v>
      </c>
      <c r="CG443" s="266">
        <f t="shared" si="957"/>
        <v>1.8708395573796643</v>
      </c>
      <c r="CH443" s="266">
        <f t="shared" si="957"/>
        <v>0.98914297826240549</v>
      </c>
      <c r="CI443" s="266">
        <f t="shared" si="957"/>
        <v>0.60186336899039428</v>
      </c>
      <c r="CJ443" s="266">
        <f t="shared" si="957"/>
        <v>0.74632627325835754</v>
      </c>
      <c r="CK443" s="266">
        <f t="shared" si="957"/>
        <v>0.68182343469518258</v>
      </c>
      <c r="CL443" s="266">
        <f t="shared" si="957"/>
        <v>2.3535285097885392</v>
      </c>
      <c r="CM443" s="266">
        <f t="shared" si="957"/>
        <v>1.0129673234183287</v>
      </c>
      <c r="CN443" s="266">
        <f t="shared" si="957"/>
        <v>0.54310192665408485</v>
      </c>
      <c r="CO443" s="266">
        <f t="shared" si="957"/>
        <v>4.2447012934866777</v>
      </c>
      <c r="CP443" s="266">
        <f t="shared" si="957"/>
        <v>2.4225644575186021</v>
      </c>
      <c r="CQ443" s="266">
        <f t="shared" si="957"/>
        <v>0.52861411169846018</v>
      </c>
      <c r="CR443" s="266">
        <f t="shared" si="957"/>
        <v>0.91855652203135418</v>
      </c>
      <c r="CS443" s="266">
        <f t="shared" si="957"/>
        <v>1.3565434946834867</v>
      </c>
      <c r="CT443" s="265">
        <f t="shared" ref="CT443:DO443" si="958">CT456*1000/SUM(CT100:CT102)</f>
        <v>0.98519409400366731</v>
      </c>
      <c r="CU443" s="266">
        <f t="shared" si="958"/>
        <v>0.84084438478219181</v>
      </c>
      <c r="CV443" s="266">
        <f t="shared" si="958"/>
        <v>0.76063306909125827</v>
      </c>
      <c r="CW443" s="266">
        <f t="shared" si="958"/>
        <v>0.7846907540807454</v>
      </c>
      <c r="CX443" s="266">
        <f t="shared" si="958"/>
        <v>0.82517706924610901</v>
      </c>
      <c r="CY443" s="266">
        <f t="shared" si="958"/>
        <v>1.8377594037349663</v>
      </c>
      <c r="CZ443" s="265">
        <f t="shared" si="958"/>
        <v>1.2251955253942357</v>
      </c>
      <c r="DA443" s="266">
        <f t="shared" si="958"/>
        <v>1.764386536373507</v>
      </c>
      <c r="DB443" s="266">
        <f t="shared" si="958"/>
        <v>3.4206991346724562</v>
      </c>
      <c r="DC443" s="266">
        <f t="shared" si="958"/>
        <v>1.0998159335833377</v>
      </c>
      <c r="DD443" s="266">
        <f t="shared" si="958"/>
        <v>0.9459835524730783</v>
      </c>
      <c r="DE443" s="266">
        <f t="shared" si="958"/>
        <v>1.5929876523444535</v>
      </c>
      <c r="DF443" s="266">
        <f t="shared" si="958"/>
        <v>1.1702305506162707</v>
      </c>
      <c r="DG443" s="265">
        <f t="shared" si="958"/>
        <v>1.0443988969878593</v>
      </c>
      <c r="DH443" s="265">
        <f t="shared" si="958"/>
        <v>0.35726751945465374</v>
      </c>
      <c r="DI443" s="267">
        <f t="shared" si="958"/>
        <v>0.2260972783540118</v>
      </c>
      <c r="DJ443" s="266">
        <f t="shared" si="958"/>
        <v>0.81180632966606892</v>
      </c>
      <c r="DK443" s="266">
        <f t="shared" si="958"/>
        <v>0</v>
      </c>
      <c r="DL443" s="252">
        <f t="shared" si="958"/>
        <v>0.99924219727543484</v>
      </c>
      <c r="DM443" s="266">
        <f t="shared" si="958"/>
        <v>1.2830841087657048</v>
      </c>
      <c r="DN443" s="255">
        <f t="shared" si="958"/>
        <v>0</v>
      </c>
      <c r="DO443" s="265">
        <f t="shared" si="958"/>
        <v>1.0335896535665503</v>
      </c>
    </row>
    <row r="444" spans="1:119" s="4" customFormat="1" ht="16.5" customHeight="1" x14ac:dyDescent="0.15">
      <c r="A444" s="108" t="s">
        <v>805</v>
      </c>
      <c r="B444" s="265">
        <f t="shared" ref="B444:AG444" si="959">B457*1000/SUM(B100:B102)</f>
        <v>2.5384918558787879</v>
      </c>
      <c r="C444" s="266">
        <f t="shared" si="959"/>
        <v>1.7280653522896865</v>
      </c>
      <c r="D444" s="266">
        <f t="shared" si="959"/>
        <v>4.1821752805285062</v>
      </c>
      <c r="E444" s="266">
        <f t="shared" si="959"/>
        <v>1.6269198323536107</v>
      </c>
      <c r="F444" s="266">
        <f t="shared" si="959"/>
        <v>12.261277837700653</v>
      </c>
      <c r="G444" s="266">
        <f t="shared" si="959"/>
        <v>2.4701003910653174</v>
      </c>
      <c r="H444" s="266">
        <f t="shared" si="959"/>
        <v>1.6861565146318143</v>
      </c>
      <c r="I444" s="266">
        <f t="shared" si="959"/>
        <v>3.1711739730477979</v>
      </c>
      <c r="J444" s="266">
        <f t="shared" si="959"/>
        <v>1.2669980849952609</v>
      </c>
      <c r="K444" s="266">
        <f t="shared" si="959"/>
        <v>3.71680446138298</v>
      </c>
      <c r="L444" s="266">
        <f t="shared" si="959"/>
        <v>3.1904995787262758</v>
      </c>
      <c r="M444" s="266">
        <f t="shared" si="959"/>
        <v>1.1743926910237561</v>
      </c>
      <c r="N444" s="266">
        <f t="shared" si="959"/>
        <v>0.90013874318973974</v>
      </c>
      <c r="O444" s="265">
        <f t="shared" si="959"/>
        <v>3.5085943693807669</v>
      </c>
      <c r="P444" s="266">
        <f t="shared" si="959"/>
        <v>1.1391590659652575</v>
      </c>
      <c r="Q444" s="266">
        <f t="shared" si="959"/>
        <v>5.507521243561853</v>
      </c>
      <c r="R444" s="266">
        <f t="shared" si="959"/>
        <v>3.5753644768610822</v>
      </c>
      <c r="S444" s="266">
        <f t="shared" si="959"/>
        <v>5.7592742127012775</v>
      </c>
      <c r="T444" s="266">
        <f t="shared" si="959"/>
        <v>1.3044977217879072</v>
      </c>
      <c r="U444" s="266">
        <f t="shared" si="959"/>
        <v>4.1043152770823248</v>
      </c>
      <c r="V444" s="266">
        <f t="shared" si="959"/>
        <v>4.2949224769843077</v>
      </c>
      <c r="W444" s="266">
        <f t="shared" si="959"/>
        <v>1.51924126436273</v>
      </c>
      <c r="X444" s="265">
        <f t="shared" si="959"/>
        <v>3.5614134882142787</v>
      </c>
      <c r="Y444" s="266">
        <f t="shared" si="959"/>
        <v>3.3268317535635119</v>
      </c>
      <c r="Z444" s="266">
        <f t="shared" si="959"/>
        <v>3.6210717630585769</v>
      </c>
      <c r="AA444" s="266">
        <f t="shared" si="959"/>
        <v>3.6697736824801628</v>
      </c>
      <c r="AB444" s="266">
        <f t="shared" si="959"/>
        <v>3.4891714373191149</v>
      </c>
      <c r="AC444" s="265">
        <f t="shared" si="959"/>
        <v>2.9788059952635653</v>
      </c>
      <c r="AD444" s="266">
        <f t="shared" si="959"/>
        <v>1.8978876659717707</v>
      </c>
      <c r="AE444" s="266">
        <f t="shared" si="959"/>
        <v>2.4966135044543538</v>
      </c>
      <c r="AF444" s="266">
        <f t="shared" si="959"/>
        <v>5.1853274438256189</v>
      </c>
      <c r="AG444" s="266">
        <f t="shared" si="959"/>
        <v>2.2231410000067777</v>
      </c>
      <c r="AH444" s="266">
        <f t="shared" ref="AH444:BM444" si="960">AH457*1000/SUM(AH100:AH102)</f>
        <v>3.0138184601506226</v>
      </c>
      <c r="AI444" s="266">
        <f t="shared" si="960"/>
        <v>3.7479802213555904</v>
      </c>
      <c r="AJ444" s="265">
        <f t="shared" si="960"/>
        <v>0.30671589850063113</v>
      </c>
      <c r="AK444" s="266">
        <f t="shared" si="960"/>
        <v>0.66795118818240207</v>
      </c>
      <c r="AL444" s="266">
        <f t="shared" si="960"/>
        <v>0</v>
      </c>
      <c r="AM444" s="265">
        <f t="shared" si="960"/>
        <v>1.8380050359804185</v>
      </c>
      <c r="AN444" s="266">
        <f t="shared" si="960"/>
        <v>1.2099165077482732</v>
      </c>
      <c r="AO444" s="266">
        <f t="shared" si="960"/>
        <v>2.5795590311719345</v>
      </c>
      <c r="AP444" s="266">
        <f t="shared" si="960"/>
        <v>1.9849602469534628</v>
      </c>
      <c r="AQ444" s="266">
        <f t="shared" si="960"/>
        <v>2.5467673121102723</v>
      </c>
      <c r="AR444" s="266">
        <f t="shared" si="960"/>
        <v>2.0663398125650816</v>
      </c>
      <c r="AS444" s="266">
        <f t="shared" si="960"/>
        <v>2.3926914153132253</v>
      </c>
      <c r="AT444" s="266">
        <f t="shared" si="960"/>
        <v>0.78477874611927867</v>
      </c>
      <c r="AU444" s="266">
        <f t="shared" si="960"/>
        <v>1.4301385720150483</v>
      </c>
      <c r="AV444" s="266">
        <f t="shared" si="960"/>
        <v>2.8637772933228494</v>
      </c>
      <c r="AW444" s="266">
        <f t="shared" si="960"/>
        <v>2.7237828285905796</v>
      </c>
      <c r="AX444" s="265">
        <f t="shared" si="960"/>
        <v>1.8449106965322768</v>
      </c>
      <c r="AY444" s="266">
        <f t="shared" si="960"/>
        <v>2.4945748068225608</v>
      </c>
      <c r="AZ444" s="266">
        <f t="shared" si="960"/>
        <v>1.5987295429232238</v>
      </c>
      <c r="BA444" s="266">
        <f t="shared" si="960"/>
        <v>1.1607256578046183</v>
      </c>
      <c r="BB444" s="266">
        <f t="shared" si="960"/>
        <v>1.8104369357400885</v>
      </c>
      <c r="BC444" s="266">
        <f t="shared" si="960"/>
        <v>3.5411324440996688</v>
      </c>
      <c r="BD444" s="265">
        <f t="shared" si="960"/>
        <v>1.492073603939629</v>
      </c>
      <c r="BE444" s="266">
        <f t="shared" si="960"/>
        <v>1.8837869325602676</v>
      </c>
      <c r="BF444" s="266">
        <f t="shared" si="960"/>
        <v>1.6660615595627093</v>
      </c>
      <c r="BG444" s="266">
        <f t="shared" si="960"/>
        <v>1.0957193985567848</v>
      </c>
      <c r="BH444" s="266">
        <f t="shared" si="960"/>
        <v>1.9668983955644674</v>
      </c>
      <c r="BI444" s="266">
        <f t="shared" si="960"/>
        <v>1.5561105285633479</v>
      </c>
      <c r="BJ444" s="266">
        <f t="shared" si="960"/>
        <v>0.63281442550441969</v>
      </c>
      <c r="BK444" s="266">
        <f t="shared" si="960"/>
        <v>0.61296279667204145</v>
      </c>
      <c r="BL444" s="266">
        <f t="shared" si="960"/>
        <v>2.6223020108868025</v>
      </c>
      <c r="BM444" s="265">
        <f t="shared" si="960"/>
        <v>2.908579831804047</v>
      </c>
      <c r="BN444" s="266">
        <f t="shared" ref="BN444:CS444" si="961">BN457*1000/SUM(BN100:BN102)</f>
        <v>2.0836658065021214</v>
      </c>
      <c r="BO444" s="266">
        <f t="shared" si="961"/>
        <v>2.5124920824829333</v>
      </c>
      <c r="BP444" s="266">
        <f t="shared" si="961"/>
        <v>4.5648066962550509</v>
      </c>
      <c r="BQ444" s="266">
        <f t="shared" si="961"/>
        <v>3.1375022825744119</v>
      </c>
      <c r="BR444" s="266">
        <f t="shared" si="961"/>
        <v>2.8962365352928519</v>
      </c>
      <c r="BS444" s="265">
        <f t="shared" si="961"/>
        <v>3.0891458679184245</v>
      </c>
      <c r="BT444" s="267">
        <f t="shared" si="961"/>
        <v>2.3166600239139101</v>
      </c>
      <c r="BU444" s="266">
        <f t="shared" si="961"/>
        <v>2.9688733797916615</v>
      </c>
      <c r="BV444" s="266">
        <f t="shared" si="961"/>
        <v>10.855767955591762</v>
      </c>
      <c r="BW444" s="266">
        <f t="shared" si="961"/>
        <v>2.8025850710057933</v>
      </c>
      <c r="BX444" s="266">
        <f t="shared" si="961"/>
        <v>3.7110369406573516</v>
      </c>
      <c r="BY444" s="266">
        <f t="shared" si="961"/>
        <v>2.0805016359203181</v>
      </c>
      <c r="BZ444" s="266">
        <f t="shared" si="961"/>
        <v>2.0304147847345959</v>
      </c>
      <c r="CA444" s="266">
        <f t="shared" si="961"/>
        <v>2.5491251865836952</v>
      </c>
      <c r="CB444" s="266">
        <f t="shared" si="961"/>
        <v>2.3957335748444915</v>
      </c>
      <c r="CC444" s="266">
        <f t="shared" si="961"/>
        <v>3.2804398692468921</v>
      </c>
      <c r="CD444" s="266">
        <f t="shared" si="961"/>
        <v>2.8198433420365534</v>
      </c>
      <c r="CE444" s="266">
        <f t="shared" si="961"/>
        <v>6.8666425731839533</v>
      </c>
      <c r="CF444" s="265">
        <f t="shared" si="961"/>
        <v>2.3339802455327936</v>
      </c>
      <c r="CG444" s="266">
        <f t="shared" si="961"/>
        <v>0.52209476019897616</v>
      </c>
      <c r="CH444" s="266">
        <f t="shared" si="961"/>
        <v>1.2187654553590352</v>
      </c>
      <c r="CI444" s="266">
        <f t="shared" si="961"/>
        <v>4.5340373797276365</v>
      </c>
      <c r="CJ444" s="266">
        <f t="shared" si="961"/>
        <v>1.3325212388444239</v>
      </c>
      <c r="CK444" s="266">
        <f t="shared" si="961"/>
        <v>1.2185507335701098</v>
      </c>
      <c r="CL444" s="266">
        <f t="shared" si="961"/>
        <v>2.9597403986734658</v>
      </c>
      <c r="CM444" s="266">
        <f t="shared" si="961"/>
        <v>2.1517170131551584</v>
      </c>
      <c r="CN444" s="266">
        <f t="shared" si="961"/>
        <v>3.0821034337619313</v>
      </c>
      <c r="CO444" s="266">
        <f t="shared" si="961"/>
        <v>15.544784466687698</v>
      </c>
      <c r="CP444" s="266">
        <f t="shared" si="961"/>
        <v>2.0091903635769355</v>
      </c>
      <c r="CQ444" s="266">
        <f t="shared" si="961"/>
        <v>1.6915651574350723</v>
      </c>
      <c r="CR444" s="266">
        <f t="shared" si="961"/>
        <v>3.8982642642306251</v>
      </c>
      <c r="CS444" s="266">
        <f t="shared" si="961"/>
        <v>7.9686776543982063</v>
      </c>
      <c r="CT444" s="265">
        <f t="shared" ref="CT444:DO444" si="962">CT457*1000/SUM(CT100:CT102)</f>
        <v>2.9044383263113578</v>
      </c>
      <c r="CU444" s="266">
        <f t="shared" si="962"/>
        <v>2.9275331610518736</v>
      </c>
      <c r="CV444" s="266">
        <f t="shared" si="962"/>
        <v>2.3652908726558728</v>
      </c>
      <c r="CW444" s="266">
        <f t="shared" si="962"/>
        <v>2.7711601405374071</v>
      </c>
      <c r="CX444" s="266">
        <f t="shared" si="962"/>
        <v>3.3541919759170544</v>
      </c>
      <c r="CY444" s="266">
        <f t="shared" si="962"/>
        <v>3.2152799307084803</v>
      </c>
      <c r="CZ444" s="265">
        <f t="shared" si="962"/>
        <v>3.2340082490763926</v>
      </c>
      <c r="DA444" s="266">
        <f t="shared" si="962"/>
        <v>5.3745928338762212</v>
      </c>
      <c r="DB444" s="266">
        <f t="shared" si="962"/>
        <v>6.5446252850582614</v>
      </c>
      <c r="DC444" s="266">
        <f t="shared" si="962"/>
        <v>3.5343043282339552</v>
      </c>
      <c r="DD444" s="266">
        <f t="shared" si="962"/>
        <v>2.6727477085465976</v>
      </c>
      <c r="DE444" s="266">
        <f t="shared" si="962"/>
        <v>2.8717805039124258</v>
      </c>
      <c r="DF444" s="266">
        <f t="shared" si="962"/>
        <v>4.0882080274776209</v>
      </c>
      <c r="DG444" s="265">
        <f t="shared" si="962"/>
        <v>2.417122428683967</v>
      </c>
      <c r="DH444" s="265">
        <f t="shared" si="962"/>
        <v>0.76997310227296056</v>
      </c>
      <c r="DI444" s="267">
        <f t="shared" si="962"/>
        <v>1.5035469010541787</v>
      </c>
      <c r="DJ444" s="266">
        <f t="shared" si="962"/>
        <v>0.39378665244995881</v>
      </c>
      <c r="DK444" s="266">
        <f t="shared" si="962"/>
        <v>0.30334158330518229</v>
      </c>
      <c r="DL444" s="252">
        <f t="shared" si="962"/>
        <v>1.0203901802865551</v>
      </c>
      <c r="DM444" s="266">
        <f t="shared" si="962"/>
        <v>1.3102393279988414</v>
      </c>
      <c r="DN444" s="255">
        <f t="shared" si="962"/>
        <v>0</v>
      </c>
      <c r="DO444" s="265">
        <f t="shared" si="962"/>
        <v>2.3692755109578205</v>
      </c>
    </row>
    <row r="445" spans="1:119" s="4" customFormat="1" ht="16.5" customHeight="1" x14ac:dyDescent="0.15">
      <c r="A445" s="401" t="s">
        <v>218</v>
      </c>
      <c r="B445" s="268">
        <f t="shared" ref="B445:AG445" si="963">B420*1000/SUM(B100:B102)</f>
        <v>3.4744180182290916</v>
      </c>
      <c r="C445" s="269">
        <f t="shared" si="963"/>
        <v>2.9878612472281469</v>
      </c>
      <c r="D445" s="269">
        <f t="shared" si="963"/>
        <v>4.937576398522161</v>
      </c>
      <c r="E445" s="269">
        <f t="shared" si="963"/>
        <v>4.2781965961891242</v>
      </c>
      <c r="F445" s="269">
        <f t="shared" si="963"/>
        <v>6.7095996446925961</v>
      </c>
      <c r="G445" s="269">
        <f t="shared" si="963"/>
        <v>3.9879709773377443</v>
      </c>
      <c r="H445" s="269">
        <f t="shared" si="963"/>
        <v>3.1898150531193896</v>
      </c>
      <c r="I445" s="269">
        <f t="shared" si="963"/>
        <v>3.5182814569628373</v>
      </c>
      <c r="J445" s="269">
        <f t="shared" si="963"/>
        <v>4.5553900613188389</v>
      </c>
      <c r="K445" s="269">
        <f t="shared" si="963"/>
        <v>4.0820923691356068</v>
      </c>
      <c r="L445" s="269">
        <f t="shared" si="963"/>
        <v>3.0148024805235774</v>
      </c>
      <c r="M445" s="269">
        <f t="shared" si="963"/>
        <v>3.9208070944415163</v>
      </c>
      <c r="N445" s="269">
        <f t="shared" si="963"/>
        <v>2.835775439071436</v>
      </c>
      <c r="O445" s="268">
        <f t="shared" si="963"/>
        <v>4.4424815944475879</v>
      </c>
      <c r="P445" s="269">
        <f t="shared" si="963"/>
        <v>3.9851644400711503</v>
      </c>
      <c r="Q445" s="269">
        <f t="shared" si="963"/>
        <v>4.1947899815920122</v>
      </c>
      <c r="R445" s="269">
        <f t="shared" si="963"/>
        <v>4.9802724007100254</v>
      </c>
      <c r="S445" s="269">
        <f t="shared" si="963"/>
        <v>5.4386548235405883</v>
      </c>
      <c r="T445" s="269">
        <f t="shared" si="963"/>
        <v>4.7893702071356028</v>
      </c>
      <c r="U445" s="269">
        <f t="shared" si="963"/>
        <v>4.3013224103822756</v>
      </c>
      <c r="V445" s="269">
        <f t="shared" si="963"/>
        <v>4.3954276831539874</v>
      </c>
      <c r="W445" s="269">
        <f t="shared" si="963"/>
        <v>5.0887207398557459</v>
      </c>
      <c r="X445" s="268">
        <f t="shared" si="963"/>
        <v>4.0030038121469769</v>
      </c>
      <c r="Y445" s="269">
        <f t="shared" si="963"/>
        <v>4.4370430358955639</v>
      </c>
      <c r="Z445" s="269">
        <f t="shared" si="963"/>
        <v>4.1449912370990623</v>
      </c>
      <c r="AA445" s="269">
        <f t="shared" si="963"/>
        <v>3.6626651620298381</v>
      </c>
      <c r="AB445" s="269">
        <f t="shared" si="963"/>
        <v>4.0495185058951977</v>
      </c>
      <c r="AC445" s="268">
        <f t="shared" si="963"/>
        <v>4.1158502300327955</v>
      </c>
      <c r="AD445" s="269">
        <f t="shared" si="963"/>
        <v>4.483199210956939</v>
      </c>
      <c r="AE445" s="269">
        <f t="shared" si="963"/>
        <v>3.8907620356546073</v>
      </c>
      <c r="AF445" s="269">
        <f t="shared" si="963"/>
        <v>5.1106416575976787</v>
      </c>
      <c r="AG445" s="269">
        <f t="shared" si="963"/>
        <v>4.2531127362934544</v>
      </c>
      <c r="AH445" s="269">
        <f t="shared" ref="AH445:BM445" si="964">AH420*1000/SUM(AH100:AH102)</f>
        <v>4.0867651681861048</v>
      </c>
      <c r="AI445" s="269">
        <f t="shared" si="964"/>
        <v>3.7115330879226347</v>
      </c>
      <c r="AJ445" s="268">
        <f t="shared" si="964"/>
        <v>2.4891174839858912</v>
      </c>
      <c r="AK445" s="269">
        <f t="shared" si="964"/>
        <v>2.8131021194605008</v>
      </c>
      <c r="AL445" s="269">
        <f t="shared" si="964"/>
        <v>2.2140301893377541</v>
      </c>
      <c r="AM445" s="268">
        <f t="shared" si="964"/>
        <v>4.2084581829203938</v>
      </c>
      <c r="AN445" s="269">
        <f t="shared" si="964"/>
        <v>5.1842117914777006</v>
      </c>
      <c r="AO445" s="269">
        <f t="shared" si="964"/>
        <v>4.2834256543933966</v>
      </c>
      <c r="AP445" s="269">
        <f t="shared" si="964"/>
        <v>4.2463073637358892</v>
      </c>
      <c r="AQ445" s="269">
        <f t="shared" si="964"/>
        <v>5.9074499507712508</v>
      </c>
      <c r="AR445" s="269">
        <f t="shared" si="964"/>
        <v>4.3767355085039918</v>
      </c>
      <c r="AS445" s="269">
        <f t="shared" si="964"/>
        <v>5.2929234338747095</v>
      </c>
      <c r="AT445" s="269">
        <f t="shared" si="964"/>
        <v>4.5052823860343922</v>
      </c>
      <c r="AU445" s="269">
        <f t="shared" si="964"/>
        <v>3.1429398264989534</v>
      </c>
      <c r="AV445" s="269">
        <f t="shared" si="964"/>
        <v>3.9156697793918482</v>
      </c>
      <c r="AW445" s="269">
        <f t="shared" si="964"/>
        <v>5.2160136493815124</v>
      </c>
      <c r="AX445" s="268">
        <f t="shared" si="964"/>
        <v>4.5878017137920661</v>
      </c>
      <c r="AY445" s="269">
        <f t="shared" si="964"/>
        <v>5.0337680248240613</v>
      </c>
      <c r="AZ445" s="269">
        <f t="shared" si="964"/>
        <v>4.3013437702458157</v>
      </c>
      <c r="BA445" s="269">
        <f t="shared" si="964"/>
        <v>3.9580023983523942</v>
      </c>
      <c r="BB445" s="269">
        <f t="shared" si="964"/>
        <v>5.1613705615322427</v>
      </c>
      <c r="BC445" s="269">
        <f t="shared" si="964"/>
        <v>5.0279771011557166</v>
      </c>
      <c r="BD445" s="268">
        <f t="shared" si="964"/>
        <v>2.5130692110807797</v>
      </c>
      <c r="BE445" s="269">
        <f t="shared" si="964"/>
        <v>2.2547751715119495</v>
      </c>
      <c r="BF445" s="269">
        <f t="shared" si="964"/>
        <v>2.5831349926714808</v>
      </c>
      <c r="BG445" s="269">
        <f t="shared" si="964"/>
        <v>2.7980701287436518</v>
      </c>
      <c r="BH445" s="269">
        <f t="shared" si="964"/>
        <v>2.5086787919474944</v>
      </c>
      <c r="BI445" s="269">
        <f t="shared" si="964"/>
        <v>2.38558898559927</v>
      </c>
      <c r="BJ445" s="269">
        <f t="shared" si="964"/>
        <v>2.3613969878033347</v>
      </c>
      <c r="BK445" s="269">
        <f t="shared" si="964"/>
        <v>2.768093139111321</v>
      </c>
      <c r="BL445" s="269">
        <f t="shared" si="964"/>
        <v>2.6905911257536461</v>
      </c>
      <c r="BM445" s="268">
        <f t="shared" si="964"/>
        <v>4.6153040956276197</v>
      </c>
      <c r="BN445" s="269">
        <f t="shared" ref="BN445:CS445" si="965">BN420*1000/SUM(BN100:BN102)</f>
        <v>5.0435552397269552</v>
      </c>
      <c r="BO445" s="269">
        <f t="shared" si="965"/>
        <v>3.8109648814131889</v>
      </c>
      <c r="BP445" s="269">
        <f t="shared" si="965"/>
        <v>5.7399054497464501</v>
      </c>
      <c r="BQ445" s="269">
        <f t="shared" si="965"/>
        <v>6.5987151181128505</v>
      </c>
      <c r="BR445" s="269">
        <f t="shared" si="965"/>
        <v>3.9558352677170658</v>
      </c>
      <c r="BS445" s="268">
        <f t="shared" si="965"/>
        <v>4.0216128538061371</v>
      </c>
      <c r="BT445" s="270">
        <f t="shared" si="965"/>
        <v>4.2721203666799523</v>
      </c>
      <c r="BU445" s="269">
        <f t="shared" si="965"/>
        <v>3.9516015020223509</v>
      </c>
      <c r="BV445" s="269">
        <f t="shared" si="965"/>
        <v>6.5740863535608058</v>
      </c>
      <c r="BW445" s="269">
        <f t="shared" si="965"/>
        <v>7.4875033986572692</v>
      </c>
      <c r="BX445" s="269">
        <f t="shared" si="965"/>
        <v>4.6557673813429883</v>
      </c>
      <c r="BY445" s="269">
        <f t="shared" si="965"/>
        <v>2.8874630383891335</v>
      </c>
      <c r="BZ445" s="269">
        <f t="shared" si="965"/>
        <v>3.2320888410060911</v>
      </c>
      <c r="CA445" s="269">
        <f t="shared" si="965"/>
        <v>3.7487135096819046</v>
      </c>
      <c r="CB445" s="269">
        <f t="shared" si="965"/>
        <v>4.5405729566656774</v>
      </c>
      <c r="CC445" s="269">
        <f t="shared" si="965"/>
        <v>5.2196733494742587</v>
      </c>
      <c r="CD445" s="269">
        <f t="shared" si="965"/>
        <v>4.2535010681224783</v>
      </c>
      <c r="CE445" s="269">
        <f t="shared" si="965"/>
        <v>5.0712895065110697</v>
      </c>
      <c r="CF445" s="268">
        <f t="shared" si="965"/>
        <v>3.5729387765783809</v>
      </c>
      <c r="CG445" s="269">
        <f t="shared" si="965"/>
        <v>4.8728844285237773</v>
      </c>
      <c r="CH445" s="269">
        <f t="shared" si="965"/>
        <v>5.6228068109559359</v>
      </c>
      <c r="CI445" s="269">
        <f t="shared" si="965"/>
        <v>4.5500870695673807</v>
      </c>
      <c r="CJ445" s="269">
        <f t="shared" si="965"/>
        <v>3.3884928498511635</v>
      </c>
      <c r="CK445" s="269">
        <f t="shared" si="965"/>
        <v>2.3151179901231904</v>
      </c>
      <c r="CL445" s="269">
        <f t="shared" si="965"/>
        <v>4.4693268670731854</v>
      </c>
      <c r="CM445" s="269">
        <f t="shared" si="965"/>
        <v>2.6330442016006224</v>
      </c>
      <c r="CN445" s="269">
        <f t="shared" si="965"/>
        <v>4.6842541173914816</v>
      </c>
      <c r="CO445" s="269">
        <f t="shared" si="965"/>
        <v>15.229299911090717</v>
      </c>
      <c r="CP445" s="269">
        <f t="shared" si="965"/>
        <v>6.3640383764972794</v>
      </c>
      <c r="CQ445" s="269">
        <f t="shared" si="965"/>
        <v>3.3509538037232822</v>
      </c>
      <c r="CR445" s="269">
        <f t="shared" si="965"/>
        <v>4.7552102878330471</v>
      </c>
      <c r="CS445" s="269">
        <f t="shared" si="965"/>
        <v>3.8015709910890525</v>
      </c>
      <c r="CT445" s="268">
        <f t="shared" ref="CT445:DO445" si="966">CT420*1000/SUM(CT100:CT102)</f>
        <v>3.5666179632646426</v>
      </c>
      <c r="CU445" s="269">
        <f t="shared" si="966"/>
        <v>3.1112583296565948</v>
      </c>
      <c r="CV445" s="269">
        <f t="shared" si="966"/>
        <v>3.6591251961599403</v>
      </c>
      <c r="CW445" s="269">
        <f t="shared" si="966"/>
        <v>4.8000452434308656</v>
      </c>
      <c r="CX445" s="269">
        <f t="shared" si="966"/>
        <v>3.9692545136421633</v>
      </c>
      <c r="CY445" s="269">
        <f t="shared" si="966"/>
        <v>3.640361671050655</v>
      </c>
      <c r="CZ445" s="268">
        <f t="shared" si="966"/>
        <v>3.0410737480865282</v>
      </c>
      <c r="DA445" s="269">
        <f t="shared" si="966"/>
        <v>3.732356134636265</v>
      </c>
      <c r="DB445" s="269">
        <f t="shared" si="966"/>
        <v>4.2173003030208367</v>
      </c>
      <c r="DC445" s="269">
        <f t="shared" si="966"/>
        <v>3.0359502333290052</v>
      </c>
      <c r="DD445" s="269">
        <f t="shared" si="966"/>
        <v>2.94808595666766</v>
      </c>
      <c r="DE445" s="269">
        <f t="shared" si="966"/>
        <v>2.6676539454461765</v>
      </c>
      <c r="DF445" s="269">
        <f t="shared" si="966"/>
        <v>3.6398729463973618</v>
      </c>
      <c r="DG445" s="268">
        <f t="shared" si="966"/>
        <v>3.610703463646745</v>
      </c>
      <c r="DH445" s="268">
        <f t="shared" si="966"/>
        <v>2.5994291932735152</v>
      </c>
      <c r="DI445" s="270">
        <f t="shared" si="966"/>
        <v>3.2727581041743208</v>
      </c>
      <c r="DJ445" s="269">
        <f t="shared" si="966"/>
        <v>3.0836524014927544</v>
      </c>
      <c r="DK445" s="269">
        <f t="shared" si="966"/>
        <v>1.2271545870073284</v>
      </c>
      <c r="DL445" s="271">
        <f t="shared" si="966"/>
        <v>1.7253229473238989</v>
      </c>
      <c r="DM445" s="269">
        <f t="shared" si="966"/>
        <v>2.2154133024367284</v>
      </c>
      <c r="DN445" s="272">
        <f t="shared" si="966"/>
        <v>0</v>
      </c>
      <c r="DO445" s="268">
        <f t="shared" si="966"/>
        <v>3.5638291265384359</v>
      </c>
    </row>
    <row r="446" spans="1:119" ht="16.5" customHeight="1" x14ac:dyDescent="0.2">
      <c r="A446" s="97" t="s">
        <v>197</v>
      </c>
    </row>
    <row r="447" spans="1:119" ht="16.5" customHeight="1" x14ac:dyDescent="0.2">
      <c r="A447" s="33"/>
    </row>
    <row r="448" spans="1:119" ht="16.5" customHeight="1" x14ac:dyDescent="0.2">
      <c r="A448" s="91" t="s">
        <v>265</v>
      </c>
    </row>
    <row r="449" spans="1:130" s="111" customFormat="1" ht="16.5" customHeight="1" x14ac:dyDescent="0.2">
      <c r="A449" s="110" t="s">
        <v>257</v>
      </c>
    </row>
    <row r="450" spans="1:130" ht="16.5" customHeight="1" x14ac:dyDescent="0.2">
      <c r="A450" s="92" t="s">
        <v>739</v>
      </c>
    </row>
    <row r="451" spans="1:130" ht="16.5" customHeight="1" x14ac:dyDescent="0.2">
      <c r="A451" s="161" t="s">
        <v>290</v>
      </c>
    </row>
    <row r="452" spans="1:130" s="442" customFormat="1" ht="32.25" customHeight="1" x14ac:dyDescent="0.15">
      <c r="A452" s="437"/>
      <c r="B452" s="438" t="s">
        <v>489</v>
      </c>
      <c r="C452" s="439" t="s">
        <v>490</v>
      </c>
      <c r="D452" s="439" t="s">
        <v>491</v>
      </c>
      <c r="E452" s="439" t="s">
        <v>492</v>
      </c>
      <c r="F452" s="439" t="s">
        <v>493</v>
      </c>
      <c r="G452" s="439" t="s">
        <v>494</v>
      </c>
      <c r="H452" s="439" t="s">
        <v>495</v>
      </c>
      <c r="I452" s="439" t="s">
        <v>496</v>
      </c>
      <c r="J452" s="439" t="s">
        <v>497</v>
      </c>
      <c r="K452" s="439" t="s">
        <v>498</v>
      </c>
      <c r="L452" s="439" t="s">
        <v>499</v>
      </c>
      <c r="M452" s="439" t="s">
        <v>500</v>
      </c>
      <c r="N452" s="439" t="s">
        <v>501</v>
      </c>
      <c r="O452" s="438" t="s">
        <v>502</v>
      </c>
      <c r="P452" s="439" t="s">
        <v>503</v>
      </c>
      <c r="Q452" s="439" t="s">
        <v>504</v>
      </c>
      <c r="R452" s="439" t="s">
        <v>505</v>
      </c>
      <c r="S452" s="439" t="s">
        <v>506</v>
      </c>
      <c r="T452" s="439" t="s">
        <v>507</v>
      </c>
      <c r="U452" s="439" t="s">
        <v>508</v>
      </c>
      <c r="V452" s="439" t="s">
        <v>509</v>
      </c>
      <c r="W452" s="439" t="s">
        <v>510</v>
      </c>
      <c r="X452" s="438" t="s">
        <v>511</v>
      </c>
      <c r="Y452" s="439" t="s">
        <v>512</v>
      </c>
      <c r="Z452" s="439" t="s">
        <v>513</v>
      </c>
      <c r="AA452" s="439" t="s">
        <v>514</v>
      </c>
      <c r="AB452" s="439" t="s">
        <v>515</v>
      </c>
      <c r="AC452" s="438" t="s">
        <v>516</v>
      </c>
      <c r="AD452" s="439" t="s">
        <v>517</v>
      </c>
      <c r="AE452" s="439" t="s">
        <v>518</v>
      </c>
      <c r="AF452" s="439" t="s">
        <v>519</v>
      </c>
      <c r="AG452" s="439" t="s">
        <v>520</v>
      </c>
      <c r="AH452" s="439" t="s">
        <v>521</v>
      </c>
      <c r="AI452" s="439" t="s">
        <v>522</v>
      </c>
      <c r="AJ452" s="438" t="s">
        <v>523</v>
      </c>
      <c r="AK452" s="439" t="s">
        <v>524</v>
      </c>
      <c r="AL452" s="439" t="s">
        <v>525</v>
      </c>
      <c r="AM452" s="438" t="s">
        <v>526</v>
      </c>
      <c r="AN452" s="439" t="s">
        <v>527</v>
      </c>
      <c r="AO452" s="439" t="s">
        <v>528</v>
      </c>
      <c r="AP452" s="439" t="s">
        <v>529</v>
      </c>
      <c r="AQ452" s="439" t="s">
        <v>530</v>
      </c>
      <c r="AR452" s="439" t="s">
        <v>531</v>
      </c>
      <c r="AS452" s="439" t="s">
        <v>532</v>
      </c>
      <c r="AT452" s="439" t="s">
        <v>533</v>
      </c>
      <c r="AU452" s="439" t="s">
        <v>534</v>
      </c>
      <c r="AV452" s="439" t="s">
        <v>535</v>
      </c>
      <c r="AW452" s="439" t="s">
        <v>536</v>
      </c>
      <c r="AX452" s="438" t="s">
        <v>537</v>
      </c>
      <c r="AY452" s="439" t="s">
        <v>538</v>
      </c>
      <c r="AZ452" s="439" t="s">
        <v>539</v>
      </c>
      <c r="BA452" s="439" t="s">
        <v>540</v>
      </c>
      <c r="BB452" s="439" t="s">
        <v>541</v>
      </c>
      <c r="BC452" s="439" t="s">
        <v>542</v>
      </c>
      <c r="BD452" s="440" t="s">
        <v>543</v>
      </c>
      <c r="BE452" s="439" t="s">
        <v>544</v>
      </c>
      <c r="BF452" s="439" t="s">
        <v>545</v>
      </c>
      <c r="BG452" s="439" t="s">
        <v>546</v>
      </c>
      <c r="BH452" s="439" t="s">
        <v>547</v>
      </c>
      <c r="BI452" s="439" t="s">
        <v>548</v>
      </c>
      <c r="BJ452" s="439" t="s">
        <v>549</v>
      </c>
      <c r="BK452" s="439" t="s">
        <v>550</v>
      </c>
      <c r="BL452" s="439" t="s">
        <v>551</v>
      </c>
      <c r="BM452" s="438" t="s">
        <v>552</v>
      </c>
      <c r="BN452" s="439" t="s">
        <v>553</v>
      </c>
      <c r="BO452" s="439" t="s">
        <v>554</v>
      </c>
      <c r="BP452" s="439" t="s">
        <v>555</v>
      </c>
      <c r="BQ452" s="439" t="s">
        <v>556</v>
      </c>
      <c r="BR452" s="439" t="s">
        <v>557</v>
      </c>
      <c r="BS452" s="438" t="s">
        <v>558</v>
      </c>
      <c r="BT452" s="439" t="s">
        <v>559</v>
      </c>
      <c r="BU452" s="439" t="s">
        <v>560</v>
      </c>
      <c r="BV452" s="439" t="s">
        <v>561</v>
      </c>
      <c r="BW452" s="439" t="s">
        <v>562</v>
      </c>
      <c r="BX452" s="439" t="s">
        <v>563</v>
      </c>
      <c r="BY452" s="439" t="s">
        <v>564</v>
      </c>
      <c r="BZ452" s="439" t="s">
        <v>565</v>
      </c>
      <c r="CA452" s="439" t="s">
        <v>566</v>
      </c>
      <c r="CB452" s="439" t="s">
        <v>567</v>
      </c>
      <c r="CC452" s="439" t="s">
        <v>568</v>
      </c>
      <c r="CD452" s="439" t="s">
        <v>569</v>
      </c>
      <c r="CE452" s="439" t="s">
        <v>570</v>
      </c>
      <c r="CF452" s="438" t="s">
        <v>571</v>
      </c>
      <c r="CG452" s="439" t="s">
        <v>572</v>
      </c>
      <c r="CH452" s="439" t="s">
        <v>573</v>
      </c>
      <c r="CI452" s="439" t="s">
        <v>574</v>
      </c>
      <c r="CJ452" s="439" t="s">
        <v>575</v>
      </c>
      <c r="CK452" s="439" t="s">
        <v>576</v>
      </c>
      <c r="CL452" s="439" t="s">
        <v>577</v>
      </c>
      <c r="CM452" s="439" t="s">
        <v>578</v>
      </c>
      <c r="CN452" s="439" t="s">
        <v>579</v>
      </c>
      <c r="CO452" s="439" t="s">
        <v>580</v>
      </c>
      <c r="CP452" s="439" t="s">
        <v>581</v>
      </c>
      <c r="CQ452" s="439" t="s">
        <v>582</v>
      </c>
      <c r="CR452" s="439" t="s">
        <v>583</v>
      </c>
      <c r="CS452" s="439" t="s">
        <v>584</v>
      </c>
      <c r="CT452" s="438" t="s">
        <v>585</v>
      </c>
      <c r="CU452" s="439" t="s">
        <v>586</v>
      </c>
      <c r="CV452" s="439" t="s">
        <v>587</v>
      </c>
      <c r="CW452" s="439" t="s">
        <v>588</v>
      </c>
      <c r="CX452" s="439" t="s">
        <v>589</v>
      </c>
      <c r="CY452" s="439" t="s">
        <v>590</v>
      </c>
      <c r="CZ452" s="438" t="s">
        <v>591</v>
      </c>
      <c r="DA452" s="439" t="s">
        <v>592</v>
      </c>
      <c r="DB452" s="439" t="s">
        <v>593</v>
      </c>
      <c r="DC452" s="439" t="s">
        <v>594</v>
      </c>
      <c r="DD452" s="439" t="s">
        <v>595</v>
      </c>
      <c r="DE452" s="439" t="s">
        <v>596</v>
      </c>
      <c r="DF452" s="439" t="s">
        <v>597</v>
      </c>
      <c r="DG452" s="438" t="s">
        <v>598</v>
      </c>
      <c r="DH452" s="438" t="s">
        <v>599</v>
      </c>
      <c r="DI452" s="439" t="s">
        <v>600</v>
      </c>
      <c r="DJ452" s="439" t="s">
        <v>601</v>
      </c>
      <c r="DK452" s="439" t="s">
        <v>602</v>
      </c>
      <c r="DL452" s="438" t="s">
        <v>603</v>
      </c>
      <c r="DM452" s="439" t="s">
        <v>604</v>
      </c>
      <c r="DN452" s="441" t="s">
        <v>605</v>
      </c>
      <c r="DO452" s="438" t="s">
        <v>606</v>
      </c>
    </row>
    <row r="453" spans="1:130" s="4" customFormat="1" ht="16.5" customHeight="1" x14ac:dyDescent="0.15">
      <c r="A453" s="162" t="s">
        <v>332</v>
      </c>
      <c r="B453" s="261">
        <f t="shared" ref="B453" si="967">SUM(C453:N453)</f>
        <v>313</v>
      </c>
      <c r="C453" s="277">
        <v>11</v>
      </c>
      <c r="D453" s="277">
        <v>13</v>
      </c>
      <c r="E453" s="277">
        <v>3</v>
      </c>
      <c r="F453" s="277">
        <v>16</v>
      </c>
      <c r="G453" s="277">
        <v>18</v>
      </c>
      <c r="H453" s="277">
        <v>51</v>
      </c>
      <c r="I453" s="277">
        <v>25</v>
      </c>
      <c r="J453" s="277">
        <v>13</v>
      </c>
      <c r="K453" s="277">
        <v>28</v>
      </c>
      <c r="L453" s="277">
        <v>73</v>
      </c>
      <c r="M453" s="277">
        <v>25</v>
      </c>
      <c r="N453" s="277">
        <v>37</v>
      </c>
      <c r="O453" s="261">
        <f t="shared" ref="O453" si="968">SUM(P453:W453)</f>
        <v>84</v>
      </c>
      <c r="P453" s="277">
        <v>7</v>
      </c>
      <c r="Q453" s="277">
        <v>16</v>
      </c>
      <c r="R453" s="277">
        <v>27</v>
      </c>
      <c r="S453" s="277">
        <v>3</v>
      </c>
      <c r="T453" s="277">
        <v>4</v>
      </c>
      <c r="U453" s="277">
        <v>13</v>
      </c>
      <c r="V453" s="277">
        <v>4</v>
      </c>
      <c r="W453" s="277">
        <v>10</v>
      </c>
      <c r="X453" s="261">
        <f t="shared" ref="X453" si="969">SUM(Y453:AB453)</f>
        <v>146</v>
      </c>
      <c r="Y453" s="277">
        <v>21</v>
      </c>
      <c r="Z453" s="277">
        <v>49</v>
      </c>
      <c r="AA453" s="277">
        <v>60</v>
      </c>
      <c r="AB453" s="277">
        <v>16</v>
      </c>
      <c r="AC453" s="261">
        <f t="shared" ref="AC453" si="970">SUM(AD453:AI453)</f>
        <v>95</v>
      </c>
      <c r="AD453" s="277">
        <v>18</v>
      </c>
      <c r="AE453" s="277">
        <v>16</v>
      </c>
      <c r="AF453" s="277">
        <v>9</v>
      </c>
      <c r="AG453" s="277">
        <v>12</v>
      </c>
      <c r="AH453" s="277">
        <v>18</v>
      </c>
      <c r="AI453" s="277">
        <v>22</v>
      </c>
      <c r="AJ453" s="261">
        <f t="shared" ref="AJ453" si="971">SUM(AK453:AL453)</f>
        <v>0</v>
      </c>
      <c r="AK453" s="278">
        <v>0</v>
      </c>
      <c r="AL453" s="278">
        <v>0</v>
      </c>
      <c r="AM453" s="261">
        <f t="shared" ref="AM453" si="972">SUM(AN453:AW453)</f>
        <v>294</v>
      </c>
      <c r="AN453" s="277">
        <v>11</v>
      </c>
      <c r="AO453" s="277">
        <v>3</v>
      </c>
      <c r="AP453" s="277">
        <v>25</v>
      </c>
      <c r="AQ453" s="277">
        <v>2</v>
      </c>
      <c r="AR453" s="277">
        <v>44</v>
      </c>
      <c r="AS453" s="277">
        <v>7</v>
      </c>
      <c r="AT453" s="277">
        <v>61</v>
      </c>
      <c r="AU453" s="262">
        <v>62</v>
      </c>
      <c r="AV453" s="262">
        <v>55</v>
      </c>
      <c r="AW453" s="277">
        <v>24</v>
      </c>
      <c r="AX453" s="261">
        <f t="shared" ref="AX453" si="973">SUM(AY453:BC453)</f>
        <v>243</v>
      </c>
      <c r="AY453" s="277">
        <v>35</v>
      </c>
      <c r="AZ453" s="277">
        <v>95</v>
      </c>
      <c r="BA453" s="277">
        <v>27</v>
      </c>
      <c r="BB453" s="277">
        <v>54</v>
      </c>
      <c r="BC453" s="277">
        <v>32</v>
      </c>
      <c r="BD453" s="261">
        <f t="shared" ref="BD453" si="974">SUM(BE453:BL453)</f>
        <v>241</v>
      </c>
      <c r="BE453" s="277">
        <v>0</v>
      </c>
      <c r="BF453" s="277">
        <v>79</v>
      </c>
      <c r="BG453" s="277">
        <v>27</v>
      </c>
      <c r="BH453" s="277">
        <v>54</v>
      </c>
      <c r="BI453" s="277">
        <v>28</v>
      </c>
      <c r="BJ453" s="277">
        <v>34</v>
      </c>
      <c r="BK453" s="277">
        <v>19</v>
      </c>
      <c r="BL453" s="277">
        <v>0</v>
      </c>
      <c r="BM453" s="261">
        <f t="shared" ref="BM453" si="975">SUM(BN453:BR453)</f>
        <v>116</v>
      </c>
      <c r="BN453" s="277">
        <v>15</v>
      </c>
      <c r="BO453" s="277">
        <v>8</v>
      </c>
      <c r="BP453" s="277">
        <v>19</v>
      </c>
      <c r="BQ453" s="277">
        <v>10</v>
      </c>
      <c r="BR453" s="277">
        <v>64</v>
      </c>
      <c r="BS453" s="261">
        <f t="shared" ref="BS453" si="976">SUM(BT453:CE453)</f>
        <v>209</v>
      </c>
      <c r="BT453" s="277">
        <v>14</v>
      </c>
      <c r="BU453" s="277">
        <v>30</v>
      </c>
      <c r="BV453" s="277">
        <v>9</v>
      </c>
      <c r="BW453" s="277">
        <v>9</v>
      </c>
      <c r="BX453" s="277">
        <v>9</v>
      </c>
      <c r="BY453" s="277">
        <v>76</v>
      </c>
      <c r="BZ453" s="277">
        <v>12</v>
      </c>
      <c r="CA453" s="277">
        <v>13</v>
      </c>
      <c r="CB453" s="277">
        <v>18</v>
      </c>
      <c r="CC453" s="277">
        <v>14</v>
      </c>
      <c r="CD453" s="277">
        <v>1</v>
      </c>
      <c r="CE453" s="277">
        <v>4</v>
      </c>
      <c r="CF453" s="261">
        <f t="shared" ref="CF453" si="977">SUM(CG453:CS453)</f>
        <v>211</v>
      </c>
      <c r="CG453" s="277">
        <v>0</v>
      </c>
      <c r="CH453" s="277">
        <v>2</v>
      </c>
      <c r="CI453" s="277">
        <v>8</v>
      </c>
      <c r="CJ453" s="277">
        <v>11</v>
      </c>
      <c r="CK453" s="277">
        <v>35</v>
      </c>
      <c r="CL453" s="277">
        <v>6</v>
      </c>
      <c r="CM453" s="277">
        <v>32</v>
      </c>
      <c r="CN453" s="277">
        <v>18</v>
      </c>
      <c r="CO453" s="277">
        <v>27</v>
      </c>
      <c r="CP453" s="277">
        <v>10</v>
      </c>
      <c r="CQ453" s="277">
        <v>39</v>
      </c>
      <c r="CR453" s="277">
        <v>19</v>
      </c>
      <c r="CS453" s="277">
        <v>4</v>
      </c>
      <c r="CT453" s="261">
        <f t="shared" ref="CT453" si="978">SUM(CU453:CY453)</f>
        <v>274</v>
      </c>
      <c r="CU453" s="277">
        <v>83</v>
      </c>
      <c r="CV453" s="277">
        <v>48</v>
      </c>
      <c r="CW453" s="277">
        <v>29</v>
      </c>
      <c r="CX453" s="277">
        <v>72</v>
      </c>
      <c r="CY453" s="277">
        <v>42</v>
      </c>
      <c r="CZ453" s="261">
        <f t="shared" ref="CZ453" si="979">SUM(DA453:DF453)</f>
        <v>211</v>
      </c>
      <c r="DA453" s="277">
        <v>20</v>
      </c>
      <c r="DB453" s="277">
        <v>10</v>
      </c>
      <c r="DC453" s="277">
        <v>46</v>
      </c>
      <c r="DD453" s="277">
        <v>55</v>
      </c>
      <c r="DE453" s="277">
        <v>53</v>
      </c>
      <c r="DF453" s="277">
        <v>27</v>
      </c>
      <c r="DG453" s="261">
        <f t="shared" ref="DG453" si="980">AM453+BS453+B453+O453+X453+AC453+AJ453+BD453+CF453+AX453+BM453+CT453+CZ453</f>
        <v>2437</v>
      </c>
      <c r="DH453" s="297">
        <f t="shared" ref="DH453" si="981">SUM(DI453:DK453)</f>
        <v>10</v>
      </c>
      <c r="DI453" s="298">
        <v>10</v>
      </c>
      <c r="DJ453" s="278">
        <v>0</v>
      </c>
      <c r="DK453" s="278">
        <v>0</v>
      </c>
      <c r="DL453" s="297">
        <f t="shared" ref="DL453:DL458" si="982">SUM(DM453:DN453)</f>
        <v>32</v>
      </c>
      <c r="DM453" s="497">
        <v>32</v>
      </c>
      <c r="DN453" s="371">
        <v>0</v>
      </c>
      <c r="DO453" s="297">
        <f t="shared" ref="DO453" si="983">DG453+DH453+DL453</f>
        <v>2479</v>
      </c>
    </row>
    <row r="454" spans="1:130" ht="16.5" customHeight="1" x14ac:dyDescent="0.2">
      <c r="A454" s="182" t="s">
        <v>199</v>
      </c>
      <c r="B454" s="240">
        <f t="shared" ref="B454" si="984">SUM(C454:N454)</f>
        <v>4188</v>
      </c>
      <c r="C454" s="288">
        <v>290</v>
      </c>
      <c r="D454" s="288">
        <v>72</v>
      </c>
      <c r="E454" s="288">
        <v>59</v>
      </c>
      <c r="F454" s="288">
        <v>51</v>
      </c>
      <c r="G454" s="288">
        <v>74</v>
      </c>
      <c r="H454" s="288">
        <v>624</v>
      </c>
      <c r="I454" s="288">
        <v>320</v>
      </c>
      <c r="J454" s="288">
        <v>40</v>
      </c>
      <c r="K454" s="288">
        <v>372</v>
      </c>
      <c r="L454" s="288">
        <v>1934</v>
      </c>
      <c r="M454" s="288">
        <v>144</v>
      </c>
      <c r="N454" s="288">
        <v>208</v>
      </c>
      <c r="O454" s="240">
        <f t="shared" ref="O454" si="985">SUM(P454:W454)</f>
        <v>1019</v>
      </c>
      <c r="P454" s="288">
        <v>163</v>
      </c>
      <c r="Q454" s="288">
        <v>98</v>
      </c>
      <c r="R454" s="288">
        <v>56</v>
      </c>
      <c r="S454" s="288">
        <v>112</v>
      </c>
      <c r="T454" s="288">
        <v>61</v>
      </c>
      <c r="U454" s="288">
        <v>365</v>
      </c>
      <c r="V454" s="288">
        <v>107</v>
      </c>
      <c r="W454" s="288">
        <v>57</v>
      </c>
      <c r="X454" s="240">
        <f t="shared" ref="X454" si="986">SUM(Y454:AB454)</f>
        <v>1097</v>
      </c>
      <c r="Y454" s="486">
        <v>99</v>
      </c>
      <c r="Z454" s="486">
        <v>207</v>
      </c>
      <c r="AA454" s="486">
        <v>547</v>
      </c>
      <c r="AB454" s="486">
        <v>244</v>
      </c>
      <c r="AC454" s="240">
        <f t="shared" ref="AC454" si="987">SUM(AD454:AI454)</f>
        <v>1539</v>
      </c>
      <c r="AD454" s="288">
        <v>72</v>
      </c>
      <c r="AE454" s="288">
        <v>107</v>
      </c>
      <c r="AF454" s="288">
        <v>68</v>
      </c>
      <c r="AG454" s="288">
        <v>592</v>
      </c>
      <c r="AH454" s="288">
        <v>146</v>
      </c>
      <c r="AI454" s="288">
        <v>554</v>
      </c>
      <c r="AJ454" s="240">
        <f t="shared" ref="AJ454" si="988">SUM(AK454:AL454)</f>
        <v>42</v>
      </c>
      <c r="AK454" s="394">
        <v>36</v>
      </c>
      <c r="AL454" s="394">
        <v>6</v>
      </c>
      <c r="AM454" s="240">
        <f t="shared" ref="AM454" si="989">SUM(AN454:AW454)</f>
        <v>2862</v>
      </c>
      <c r="AN454" s="288">
        <v>109</v>
      </c>
      <c r="AO454" s="288">
        <v>98</v>
      </c>
      <c r="AP454" s="288">
        <v>469</v>
      </c>
      <c r="AQ454" s="288">
        <v>56</v>
      </c>
      <c r="AR454" s="288">
        <v>521</v>
      </c>
      <c r="AS454" s="288">
        <v>40</v>
      </c>
      <c r="AT454" s="288">
        <v>366</v>
      </c>
      <c r="AU454" s="262">
        <v>685</v>
      </c>
      <c r="AV454" s="262">
        <v>430</v>
      </c>
      <c r="AW454" s="288">
        <v>88</v>
      </c>
      <c r="AX454" s="240">
        <f t="shared" ref="AX454" si="990">SUM(AY454:BC454)</f>
        <v>2537</v>
      </c>
      <c r="AY454" s="288">
        <v>417</v>
      </c>
      <c r="AZ454" s="288">
        <v>1057</v>
      </c>
      <c r="BA454" s="288">
        <v>56</v>
      </c>
      <c r="BB454" s="288">
        <v>765</v>
      </c>
      <c r="BC454" s="288">
        <v>242</v>
      </c>
      <c r="BD454" s="240">
        <f t="shared" ref="BD454" si="991">SUM(BE454:BL454)</f>
        <v>12811</v>
      </c>
      <c r="BE454" s="288">
        <v>4002</v>
      </c>
      <c r="BF454" s="288">
        <v>784</v>
      </c>
      <c r="BG454" s="288">
        <v>286</v>
      </c>
      <c r="BH454" s="288">
        <v>547</v>
      </c>
      <c r="BI454" s="288">
        <v>1029</v>
      </c>
      <c r="BJ454" s="288">
        <v>1068</v>
      </c>
      <c r="BK454" s="288">
        <v>2807</v>
      </c>
      <c r="BL454" s="288">
        <v>2288</v>
      </c>
      <c r="BM454" s="240">
        <f t="shared" ref="BM454" si="992">SUM(BN454:BR454)</f>
        <v>1774</v>
      </c>
      <c r="BN454" s="288">
        <v>364</v>
      </c>
      <c r="BO454" s="288">
        <v>192</v>
      </c>
      <c r="BP454" s="288">
        <v>295</v>
      </c>
      <c r="BQ454" s="288">
        <v>85</v>
      </c>
      <c r="BR454" s="288">
        <v>838</v>
      </c>
      <c r="BS454" s="240">
        <f t="shared" ref="BS454" si="993">SUM(BT454:CE454)</f>
        <v>2780</v>
      </c>
      <c r="BT454" s="288">
        <v>299</v>
      </c>
      <c r="BU454" s="288">
        <v>264</v>
      </c>
      <c r="BV454" s="288">
        <v>33</v>
      </c>
      <c r="BW454" s="288">
        <v>28</v>
      </c>
      <c r="BX454" s="288">
        <v>255</v>
      </c>
      <c r="BY454" s="288">
        <v>563</v>
      </c>
      <c r="BZ454" s="288">
        <v>99</v>
      </c>
      <c r="CA454" s="288">
        <v>116</v>
      </c>
      <c r="CB454" s="288">
        <v>386</v>
      </c>
      <c r="CC454" s="288">
        <v>43</v>
      </c>
      <c r="CD454" s="288">
        <v>555</v>
      </c>
      <c r="CE454" s="288">
        <v>139</v>
      </c>
      <c r="CF454" s="240">
        <f t="shared" ref="CF454" si="994">SUM(CG454:CS454)</f>
        <v>2807</v>
      </c>
      <c r="CG454" s="288">
        <v>22</v>
      </c>
      <c r="CH454" s="288">
        <v>70</v>
      </c>
      <c r="CI454" s="288">
        <v>19</v>
      </c>
      <c r="CJ454" s="288">
        <v>723</v>
      </c>
      <c r="CK454" s="288">
        <v>551</v>
      </c>
      <c r="CL454" s="288">
        <v>179</v>
      </c>
      <c r="CM454" s="288">
        <v>519</v>
      </c>
      <c r="CN454" s="288">
        <v>4</v>
      </c>
      <c r="CO454" s="288">
        <v>24</v>
      </c>
      <c r="CP454" s="288">
        <v>81</v>
      </c>
      <c r="CQ454" s="288">
        <v>155</v>
      </c>
      <c r="CR454" s="288">
        <v>410</v>
      </c>
      <c r="CS454" s="288">
        <v>50</v>
      </c>
      <c r="CT454" s="240">
        <f t="shared" ref="CT454" si="995">SUM(CU454:CY454)</f>
        <v>1187</v>
      </c>
      <c r="CU454" s="288">
        <v>416</v>
      </c>
      <c r="CV454" s="288">
        <v>191</v>
      </c>
      <c r="CW454" s="288">
        <v>128</v>
      </c>
      <c r="CX454" s="288">
        <v>250</v>
      </c>
      <c r="CY454" s="288">
        <v>202</v>
      </c>
      <c r="CZ454" s="240">
        <f t="shared" ref="CZ454" si="996">SUM(DA454:DF454)</f>
        <v>1988</v>
      </c>
      <c r="DA454" s="486">
        <v>18</v>
      </c>
      <c r="DB454" s="486">
        <v>34</v>
      </c>
      <c r="DC454" s="486">
        <v>630</v>
      </c>
      <c r="DD454" s="486">
        <v>696</v>
      </c>
      <c r="DE454" s="486">
        <v>480</v>
      </c>
      <c r="DF454" s="486">
        <v>130</v>
      </c>
      <c r="DG454" s="240">
        <f t="shared" ref="DG454" si="997">AM454+BS454+B454+O454+X454+AC454+AJ454+BD454+CF454+AX454+BM454+CT454+CZ454</f>
        <v>36631</v>
      </c>
      <c r="DH454" s="240">
        <f t="shared" ref="DH454" si="998">SUM(DI454:DK454)</f>
        <v>332</v>
      </c>
      <c r="DI454" s="288">
        <v>181</v>
      </c>
      <c r="DJ454" s="288">
        <v>95</v>
      </c>
      <c r="DK454" s="288">
        <v>56</v>
      </c>
      <c r="DL454" s="392">
        <f t="shared" si="982"/>
        <v>358</v>
      </c>
      <c r="DM454" s="470">
        <v>358</v>
      </c>
      <c r="DN454" s="469">
        <v>0</v>
      </c>
      <c r="DO454" s="240">
        <f t="shared" ref="DO454" si="999">DG454+DH454+DL454</f>
        <v>37321</v>
      </c>
      <c r="DP454" s="4"/>
      <c r="DQ454" s="4"/>
      <c r="DR454" s="4"/>
      <c r="DS454" s="4"/>
      <c r="DT454" s="4"/>
      <c r="DU454" s="4"/>
      <c r="DV454" s="4"/>
      <c r="DW454" s="4"/>
      <c r="DX454" s="4"/>
      <c r="DY454" s="4"/>
      <c r="DZ454" s="4"/>
    </row>
    <row r="455" spans="1:130" ht="16.5" customHeight="1" x14ac:dyDescent="0.2">
      <c r="A455" s="182" t="s">
        <v>219</v>
      </c>
      <c r="B455" s="240">
        <f t="shared" ref="B455:B458" si="1000">SUM(C455:N455)</f>
        <v>3031</v>
      </c>
      <c r="C455" s="288">
        <v>215</v>
      </c>
      <c r="D455" s="288">
        <v>192</v>
      </c>
      <c r="E455" s="288">
        <v>196</v>
      </c>
      <c r="F455" s="288">
        <v>174</v>
      </c>
      <c r="G455" s="288">
        <v>285</v>
      </c>
      <c r="H455" s="288">
        <v>380</v>
      </c>
      <c r="I455" s="288">
        <v>283</v>
      </c>
      <c r="J455" s="288">
        <v>113</v>
      </c>
      <c r="K455" s="288">
        <v>416</v>
      </c>
      <c r="L455" s="288">
        <v>500</v>
      </c>
      <c r="M455" s="288">
        <v>166</v>
      </c>
      <c r="N455" s="288">
        <v>111</v>
      </c>
      <c r="O455" s="240">
        <f t="shared" ref="O455:O458" si="1001">SUM(P455:W455)</f>
        <v>1343</v>
      </c>
      <c r="P455" s="288">
        <v>155</v>
      </c>
      <c r="Q455" s="288">
        <v>298</v>
      </c>
      <c r="R455" s="288">
        <v>134</v>
      </c>
      <c r="S455" s="288">
        <v>104</v>
      </c>
      <c r="T455" s="288">
        <v>255</v>
      </c>
      <c r="U455" s="288">
        <v>226</v>
      </c>
      <c r="V455" s="288">
        <v>86</v>
      </c>
      <c r="W455" s="288">
        <v>85</v>
      </c>
      <c r="X455" s="240">
        <f t="shared" ref="X455:X458" si="1002">SUM(Y455:AB455)</f>
        <v>1641</v>
      </c>
      <c r="Y455" s="486">
        <v>451</v>
      </c>
      <c r="Z455" s="486">
        <v>465</v>
      </c>
      <c r="AA455" s="486">
        <v>487</v>
      </c>
      <c r="AB455" s="486">
        <v>238</v>
      </c>
      <c r="AC455" s="240">
        <f t="shared" ref="AC455:AC458" si="1003">SUM(AD455:AI455)</f>
        <v>818</v>
      </c>
      <c r="AD455" s="288">
        <v>96</v>
      </c>
      <c r="AE455" s="288">
        <v>86</v>
      </c>
      <c r="AF455" s="288">
        <v>162</v>
      </c>
      <c r="AG455" s="288">
        <v>132</v>
      </c>
      <c r="AH455" s="288">
        <v>163</v>
      </c>
      <c r="AI455" s="288">
        <v>179</v>
      </c>
      <c r="AJ455" s="240">
        <f t="shared" ref="AJ455:AJ458" si="1004">SUM(AK455:AL455)</f>
        <v>144</v>
      </c>
      <c r="AK455" s="394">
        <v>53</v>
      </c>
      <c r="AL455" s="394">
        <v>91</v>
      </c>
      <c r="AM455" s="240">
        <f t="shared" ref="AM455:AM458" si="1005">SUM(AN455:AW455)</f>
        <v>3206</v>
      </c>
      <c r="AN455" s="288">
        <v>164</v>
      </c>
      <c r="AO455" s="288">
        <v>128</v>
      </c>
      <c r="AP455" s="288">
        <v>300</v>
      </c>
      <c r="AQ455" s="288">
        <v>139</v>
      </c>
      <c r="AR455" s="288">
        <v>489</v>
      </c>
      <c r="AS455" s="288">
        <v>148</v>
      </c>
      <c r="AT455" s="288">
        <v>708</v>
      </c>
      <c r="AU455" s="486">
        <v>440</v>
      </c>
      <c r="AV455" s="486">
        <v>432</v>
      </c>
      <c r="AW455" s="288">
        <v>258</v>
      </c>
      <c r="AX455" s="240">
        <f t="shared" ref="AX455:AX458" si="1006">SUM(AY455:BC455)</f>
        <v>7069</v>
      </c>
      <c r="AY455" s="288">
        <v>612</v>
      </c>
      <c r="AZ455" s="288">
        <v>4043</v>
      </c>
      <c r="BA455" s="288">
        <v>546</v>
      </c>
      <c r="BB455" s="288">
        <v>1533</v>
      </c>
      <c r="BC455" s="288">
        <v>335</v>
      </c>
      <c r="BD455" s="240">
        <f t="shared" ref="BD455:BD458" si="1007">SUM(BE455:BL455)</f>
        <v>4719</v>
      </c>
      <c r="BE455" s="288">
        <v>588</v>
      </c>
      <c r="BF455" s="288">
        <v>618</v>
      </c>
      <c r="BG455" s="288">
        <v>564</v>
      </c>
      <c r="BH455" s="288">
        <v>726</v>
      </c>
      <c r="BI455" s="288">
        <v>481</v>
      </c>
      <c r="BJ455" s="288">
        <v>558</v>
      </c>
      <c r="BK455" s="288">
        <v>748</v>
      </c>
      <c r="BL455" s="288">
        <v>436</v>
      </c>
      <c r="BM455" s="240">
        <f t="shared" ref="BM455:BM458" si="1008">SUM(BN455:BR455)</f>
        <v>1790</v>
      </c>
      <c r="BN455" s="288">
        <v>383</v>
      </c>
      <c r="BO455" s="288">
        <v>402</v>
      </c>
      <c r="BP455" s="288">
        <v>356</v>
      </c>
      <c r="BQ455" s="288">
        <v>219</v>
      </c>
      <c r="BR455" s="288">
        <v>430</v>
      </c>
      <c r="BS455" s="240">
        <f t="shared" ref="BS455:BS458" si="1009">SUM(BT455:CE455)</f>
        <v>3050</v>
      </c>
      <c r="BT455" s="288">
        <v>129</v>
      </c>
      <c r="BU455" s="288">
        <v>249</v>
      </c>
      <c r="BV455" s="288">
        <v>471</v>
      </c>
      <c r="BW455" s="288">
        <v>182</v>
      </c>
      <c r="BX455" s="288">
        <v>333</v>
      </c>
      <c r="BY455" s="288">
        <v>593</v>
      </c>
      <c r="BZ455" s="288">
        <v>154</v>
      </c>
      <c r="CA455" s="288">
        <v>162</v>
      </c>
      <c r="CB455" s="288">
        <v>311</v>
      </c>
      <c r="CC455" s="288">
        <v>32</v>
      </c>
      <c r="CD455" s="288">
        <v>265</v>
      </c>
      <c r="CE455" s="288">
        <v>169</v>
      </c>
      <c r="CF455" s="240">
        <f t="shared" ref="CF455:CF458" si="1010">SUM(CG455:CS455)</f>
        <v>3761</v>
      </c>
      <c r="CG455" s="288">
        <v>99</v>
      </c>
      <c r="CH455" s="288">
        <v>226</v>
      </c>
      <c r="CI455" s="288">
        <v>227</v>
      </c>
      <c r="CJ455" s="288">
        <v>256</v>
      </c>
      <c r="CK455" s="288">
        <v>741</v>
      </c>
      <c r="CL455" s="288">
        <v>168</v>
      </c>
      <c r="CM455" s="288">
        <v>442</v>
      </c>
      <c r="CN455" s="288">
        <v>103</v>
      </c>
      <c r="CO455" s="288">
        <v>405</v>
      </c>
      <c r="CP455" s="288">
        <v>282</v>
      </c>
      <c r="CQ455" s="288">
        <v>431</v>
      </c>
      <c r="CR455" s="288">
        <v>252</v>
      </c>
      <c r="CS455" s="288">
        <v>129</v>
      </c>
      <c r="CT455" s="240">
        <f t="shared" ref="CT455:CT458" si="1011">SUM(CU455:CY455)</f>
        <v>1930</v>
      </c>
      <c r="CU455" s="288">
        <v>643</v>
      </c>
      <c r="CV455" s="288">
        <v>445</v>
      </c>
      <c r="CW455" s="288">
        <v>139</v>
      </c>
      <c r="CX455" s="288">
        <v>398</v>
      </c>
      <c r="CY455" s="288">
        <v>305</v>
      </c>
      <c r="CZ455" s="240">
        <f t="shared" ref="CZ455:CZ458" si="1012">SUM(DA455:DF455)</f>
        <v>1981</v>
      </c>
      <c r="DA455" s="486">
        <v>80</v>
      </c>
      <c r="DB455" s="486">
        <v>117</v>
      </c>
      <c r="DC455" s="486">
        <v>328</v>
      </c>
      <c r="DD455" s="486">
        <v>784</v>
      </c>
      <c r="DE455" s="486">
        <v>415</v>
      </c>
      <c r="DF455" s="486">
        <v>257</v>
      </c>
      <c r="DG455" s="240">
        <f t="shared" ref="DG455:DG458" si="1013">AM455+BS455+B455+O455+X455+AC455+AJ455+BD455+CF455+AX455+BM455+CT455+CZ455</f>
        <v>34483</v>
      </c>
      <c r="DH455" s="240">
        <f t="shared" ref="DH455:DH458" si="1014">SUM(DI455:DK455)</f>
        <v>545</v>
      </c>
      <c r="DI455" s="288">
        <v>201</v>
      </c>
      <c r="DJ455" s="288">
        <v>187</v>
      </c>
      <c r="DK455" s="288">
        <v>157</v>
      </c>
      <c r="DL455" s="392">
        <f t="shared" si="982"/>
        <v>262</v>
      </c>
      <c r="DM455" s="470">
        <v>223</v>
      </c>
      <c r="DN455" s="469">
        <v>39</v>
      </c>
      <c r="DO455" s="240">
        <f t="shared" ref="DO455:DO458" si="1015">DG455+DH455+DL455</f>
        <v>35290</v>
      </c>
      <c r="DP455" s="4"/>
      <c r="DQ455" s="4"/>
      <c r="DR455" s="4"/>
      <c r="DS455" s="4"/>
      <c r="DT455" s="4"/>
      <c r="DU455" s="4"/>
      <c r="DV455" s="4"/>
      <c r="DW455" s="4"/>
      <c r="DX455" s="4"/>
      <c r="DY455" s="4"/>
      <c r="DZ455" s="4"/>
    </row>
    <row r="456" spans="1:130" ht="16.5" customHeight="1" x14ac:dyDescent="0.2">
      <c r="A456" s="182" t="s">
        <v>220</v>
      </c>
      <c r="B456" s="240">
        <f t="shared" si="1000"/>
        <v>5393</v>
      </c>
      <c r="C456" s="288">
        <v>436</v>
      </c>
      <c r="D456" s="288">
        <v>217</v>
      </c>
      <c r="E456" s="288">
        <v>179</v>
      </c>
      <c r="F456" s="288">
        <v>217</v>
      </c>
      <c r="G456" s="288">
        <v>401</v>
      </c>
      <c r="H456" s="288">
        <v>800</v>
      </c>
      <c r="I456" s="288">
        <v>457</v>
      </c>
      <c r="J456" s="288">
        <v>225</v>
      </c>
      <c r="K456" s="288">
        <v>338</v>
      </c>
      <c r="L456" s="288">
        <v>1261</v>
      </c>
      <c r="M456" s="288">
        <v>233</v>
      </c>
      <c r="N456" s="288">
        <v>629</v>
      </c>
      <c r="O456" s="240">
        <f t="shared" si="1001"/>
        <v>1513</v>
      </c>
      <c r="P456" s="288">
        <v>321</v>
      </c>
      <c r="Q456" s="288">
        <v>150</v>
      </c>
      <c r="R456" s="288">
        <v>121</v>
      </c>
      <c r="S456" s="288">
        <v>142</v>
      </c>
      <c r="T456" s="288">
        <v>51</v>
      </c>
      <c r="U456" s="288">
        <v>427</v>
      </c>
      <c r="V456" s="288">
        <v>283</v>
      </c>
      <c r="W456" s="288">
        <v>18</v>
      </c>
      <c r="X456" s="240">
        <f t="shared" si="1002"/>
        <v>2082</v>
      </c>
      <c r="Y456" s="486">
        <v>342</v>
      </c>
      <c r="Z456" s="486">
        <v>546</v>
      </c>
      <c r="AA456" s="486">
        <v>491</v>
      </c>
      <c r="AB456" s="486">
        <v>703</v>
      </c>
      <c r="AC456" s="240">
        <f t="shared" si="1003"/>
        <v>1743</v>
      </c>
      <c r="AD456" s="288">
        <v>184</v>
      </c>
      <c r="AE456" s="288">
        <v>444</v>
      </c>
      <c r="AF456" s="288">
        <v>155</v>
      </c>
      <c r="AG456" s="288">
        <v>342</v>
      </c>
      <c r="AH456" s="288">
        <v>292</v>
      </c>
      <c r="AI456" s="288">
        <v>326</v>
      </c>
      <c r="AJ456" s="240">
        <f t="shared" si="1004"/>
        <v>213</v>
      </c>
      <c r="AK456" s="394">
        <v>130</v>
      </c>
      <c r="AL456" s="394">
        <v>83</v>
      </c>
      <c r="AM456" s="240">
        <f t="shared" si="1005"/>
        <v>2494</v>
      </c>
      <c r="AN456" s="288">
        <v>106</v>
      </c>
      <c r="AO456" s="288">
        <v>112</v>
      </c>
      <c r="AP456" s="288">
        <v>299</v>
      </c>
      <c r="AQ456" s="288">
        <v>47</v>
      </c>
      <c r="AR456" s="288">
        <v>273</v>
      </c>
      <c r="AS456" s="288">
        <v>87</v>
      </c>
      <c r="AT456" s="288">
        <v>424</v>
      </c>
      <c r="AU456" s="486">
        <v>677</v>
      </c>
      <c r="AV456" s="486">
        <v>309</v>
      </c>
      <c r="AW456" s="288">
        <v>160</v>
      </c>
      <c r="AX456" s="240">
        <f t="shared" si="1006"/>
        <v>1729</v>
      </c>
      <c r="AY456" s="288">
        <v>179</v>
      </c>
      <c r="AZ456" s="288">
        <v>527</v>
      </c>
      <c r="BA456" s="288">
        <v>277</v>
      </c>
      <c r="BB456" s="288">
        <v>553</v>
      </c>
      <c r="BC456" s="288">
        <v>193</v>
      </c>
      <c r="BD456" s="240">
        <f t="shared" si="1007"/>
        <v>6172</v>
      </c>
      <c r="BE456" s="288">
        <v>1077</v>
      </c>
      <c r="BF456" s="288">
        <v>947</v>
      </c>
      <c r="BG456" s="288">
        <v>1167</v>
      </c>
      <c r="BH456" s="288">
        <v>295</v>
      </c>
      <c r="BI456" s="288">
        <v>556</v>
      </c>
      <c r="BJ456" s="288">
        <v>776</v>
      </c>
      <c r="BK456" s="288">
        <v>693</v>
      </c>
      <c r="BL456" s="288">
        <v>661</v>
      </c>
      <c r="BM456" s="240">
        <f t="shared" si="1008"/>
        <v>1700</v>
      </c>
      <c r="BN456" s="288">
        <v>286</v>
      </c>
      <c r="BO456" s="288">
        <v>163</v>
      </c>
      <c r="BP456" s="288">
        <v>163</v>
      </c>
      <c r="BQ456" s="288">
        <v>84</v>
      </c>
      <c r="BR456" s="288">
        <v>1004</v>
      </c>
      <c r="BS456" s="240">
        <f t="shared" si="1009"/>
        <v>2997</v>
      </c>
      <c r="BT456" s="288">
        <v>135</v>
      </c>
      <c r="BU456" s="288">
        <v>207</v>
      </c>
      <c r="BV456" s="288">
        <v>144</v>
      </c>
      <c r="BW456" s="288">
        <v>56</v>
      </c>
      <c r="BX456" s="288">
        <v>328</v>
      </c>
      <c r="BY456" s="288">
        <v>686</v>
      </c>
      <c r="BZ456" s="288">
        <v>301</v>
      </c>
      <c r="CA456" s="288">
        <v>224</v>
      </c>
      <c r="CB456" s="288">
        <v>234</v>
      </c>
      <c r="CC456" s="288">
        <v>290</v>
      </c>
      <c r="CD456" s="288">
        <v>212</v>
      </c>
      <c r="CE456" s="288">
        <v>180</v>
      </c>
      <c r="CF456" s="240">
        <f t="shared" si="1010"/>
        <v>2852</v>
      </c>
      <c r="CG456" s="288">
        <v>129</v>
      </c>
      <c r="CH456" s="288">
        <v>168</v>
      </c>
      <c r="CI456" s="288">
        <v>75</v>
      </c>
      <c r="CJ456" s="288">
        <v>261</v>
      </c>
      <c r="CK456" s="288">
        <v>531</v>
      </c>
      <c r="CL456" s="288">
        <v>198</v>
      </c>
      <c r="CM456" s="288">
        <v>604</v>
      </c>
      <c r="CN456" s="288">
        <v>40</v>
      </c>
      <c r="CO456" s="288">
        <v>148</v>
      </c>
      <c r="CP456" s="288">
        <v>252</v>
      </c>
      <c r="CQ456" s="288">
        <v>115</v>
      </c>
      <c r="CR456" s="288">
        <v>164</v>
      </c>
      <c r="CS456" s="288">
        <v>167</v>
      </c>
      <c r="CT456" s="240">
        <f t="shared" si="1011"/>
        <v>1830</v>
      </c>
      <c r="CU456" s="288">
        <v>627</v>
      </c>
      <c r="CV456" s="288">
        <v>301</v>
      </c>
      <c r="CW456" s="288">
        <v>111</v>
      </c>
      <c r="CX456" s="288">
        <v>216</v>
      </c>
      <c r="CY456" s="288">
        <v>575</v>
      </c>
      <c r="CZ456" s="240">
        <f t="shared" si="1012"/>
        <v>2991</v>
      </c>
      <c r="DA456" s="486">
        <v>130</v>
      </c>
      <c r="DB456" s="486">
        <v>219</v>
      </c>
      <c r="DC456" s="486">
        <v>576</v>
      </c>
      <c r="DD456" s="486">
        <v>962</v>
      </c>
      <c r="DE456" s="486">
        <v>796</v>
      </c>
      <c r="DF456" s="486">
        <v>308</v>
      </c>
      <c r="DG456" s="240">
        <f t="shared" si="1013"/>
        <v>33709</v>
      </c>
      <c r="DH456" s="240">
        <f t="shared" si="1014"/>
        <v>174</v>
      </c>
      <c r="DI456" s="288">
        <v>40</v>
      </c>
      <c r="DJ456" s="288">
        <v>134</v>
      </c>
      <c r="DK456" s="288">
        <v>0</v>
      </c>
      <c r="DL456" s="392">
        <f t="shared" si="982"/>
        <v>567</v>
      </c>
      <c r="DM456" s="470">
        <v>567</v>
      </c>
      <c r="DN456" s="469">
        <v>0</v>
      </c>
      <c r="DO456" s="240">
        <f t="shared" si="1015"/>
        <v>34450</v>
      </c>
      <c r="DP456" s="4"/>
      <c r="DQ456" s="4"/>
      <c r="DR456" s="4"/>
      <c r="DS456" s="4"/>
      <c r="DT456" s="4"/>
      <c r="DU456" s="4"/>
      <c r="DV456" s="4"/>
      <c r="DW456" s="4"/>
      <c r="DX456" s="4"/>
      <c r="DY456" s="4"/>
      <c r="DZ456" s="4"/>
    </row>
    <row r="457" spans="1:130" ht="16.5" customHeight="1" x14ac:dyDescent="0.2">
      <c r="A457" s="182" t="s">
        <v>806</v>
      </c>
      <c r="B457" s="240">
        <f t="shared" si="1000"/>
        <v>10228</v>
      </c>
      <c r="C457" s="288">
        <v>572</v>
      </c>
      <c r="D457" s="288">
        <v>609</v>
      </c>
      <c r="E457" s="288">
        <v>243</v>
      </c>
      <c r="F457" s="288">
        <v>773</v>
      </c>
      <c r="G457" s="288">
        <v>607</v>
      </c>
      <c r="H457" s="288">
        <v>1081</v>
      </c>
      <c r="I457" s="288">
        <v>1142</v>
      </c>
      <c r="J457" s="288">
        <v>131</v>
      </c>
      <c r="K457" s="288">
        <v>1221</v>
      </c>
      <c r="L457" s="288">
        <v>3196</v>
      </c>
      <c r="M457" s="288">
        <v>254</v>
      </c>
      <c r="N457" s="288">
        <v>399</v>
      </c>
      <c r="O457" s="240">
        <f t="shared" si="1001"/>
        <v>4576</v>
      </c>
      <c r="P457" s="288">
        <v>301</v>
      </c>
      <c r="Q457" s="288">
        <v>1481</v>
      </c>
      <c r="R457" s="288">
        <v>425</v>
      </c>
      <c r="S457" s="288">
        <v>485</v>
      </c>
      <c r="T457" s="288">
        <v>140</v>
      </c>
      <c r="U457" s="288">
        <v>1000</v>
      </c>
      <c r="V457" s="288">
        <v>641</v>
      </c>
      <c r="W457" s="288">
        <v>103</v>
      </c>
      <c r="X457" s="240">
        <f t="shared" si="1002"/>
        <v>5710</v>
      </c>
      <c r="Y457" s="486">
        <v>875</v>
      </c>
      <c r="Z457" s="486">
        <v>1562</v>
      </c>
      <c r="AA457" s="486">
        <v>2065</v>
      </c>
      <c r="AB457" s="486">
        <v>1208</v>
      </c>
      <c r="AC457" s="240">
        <f t="shared" si="1003"/>
        <v>3576</v>
      </c>
      <c r="AD457" s="288">
        <v>254</v>
      </c>
      <c r="AE457" s="288">
        <v>505</v>
      </c>
      <c r="AF457" s="288">
        <v>486</v>
      </c>
      <c r="AG457" s="288">
        <v>656</v>
      </c>
      <c r="AH457" s="288">
        <v>441</v>
      </c>
      <c r="AI457" s="288">
        <v>1234</v>
      </c>
      <c r="AJ457" s="240">
        <f t="shared" si="1004"/>
        <v>52</v>
      </c>
      <c r="AK457" s="394">
        <v>52</v>
      </c>
      <c r="AL457" s="394">
        <v>0</v>
      </c>
      <c r="AM457" s="240">
        <f t="shared" si="1005"/>
        <v>5033</v>
      </c>
      <c r="AN457" s="288">
        <v>151</v>
      </c>
      <c r="AO457" s="288">
        <v>380</v>
      </c>
      <c r="AP457" s="288">
        <v>553</v>
      </c>
      <c r="AQ457" s="288">
        <v>194</v>
      </c>
      <c r="AR457" s="288">
        <v>762</v>
      </c>
      <c r="AS457" s="288">
        <v>198</v>
      </c>
      <c r="AT457" s="288">
        <v>409</v>
      </c>
      <c r="AU457" s="262">
        <v>850</v>
      </c>
      <c r="AV457" s="262">
        <v>1089</v>
      </c>
      <c r="AW457" s="288">
        <v>447</v>
      </c>
      <c r="AX457" s="240">
        <f t="shared" si="1006"/>
        <v>5465</v>
      </c>
      <c r="AY457" s="288">
        <v>615</v>
      </c>
      <c r="AZ457" s="288">
        <v>2100</v>
      </c>
      <c r="BA457" s="288">
        <v>483</v>
      </c>
      <c r="BB457" s="288">
        <v>1281</v>
      </c>
      <c r="BC457" s="288">
        <v>986</v>
      </c>
      <c r="BD457" s="240">
        <f t="shared" si="1007"/>
        <v>9898</v>
      </c>
      <c r="BE457" s="288">
        <v>2351</v>
      </c>
      <c r="BF457" s="288">
        <v>1239</v>
      </c>
      <c r="BG457" s="288">
        <v>811</v>
      </c>
      <c r="BH457" s="288">
        <v>1336</v>
      </c>
      <c r="BI457" s="288">
        <v>1392</v>
      </c>
      <c r="BJ457" s="288">
        <v>570</v>
      </c>
      <c r="BK457" s="288">
        <v>471</v>
      </c>
      <c r="BL457" s="288">
        <v>1728</v>
      </c>
      <c r="BM457" s="240">
        <f t="shared" si="1008"/>
        <v>4557</v>
      </c>
      <c r="BN457" s="288">
        <v>692</v>
      </c>
      <c r="BO457" s="288">
        <v>714</v>
      </c>
      <c r="BP457" s="288">
        <v>1010</v>
      </c>
      <c r="BQ457" s="288">
        <v>378</v>
      </c>
      <c r="BR457" s="288">
        <v>1763</v>
      </c>
      <c r="BS457" s="240">
        <f t="shared" si="1009"/>
        <v>8852</v>
      </c>
      <c r="BT457" s="288">
        <v>372</v>
      </c>
      <c r="BU457" s="288">
        <v>861</v>
      </c>
      <c r="BV457" s="288">
        <v>1146</v>
      </c>
      <c r="BW457" s="288">
        <v>134</v>
      </c>
      <c r="BX457" s="288">
        <v>656</v>
      </c>
      <c r="BY457" s="288">
        <v>1797</v>
      </c>
      <c r="BZ457" s="288">
        <v>392</v>
      </c>
      <c r="CA457" s="288">
        <v>374</v>
      </c>
      <c r="CB457" s="288">
        <v>783</v>
      </c>
      <c r="CC457" s="486">
        <v>565</v>
      </c>
      <c r="CD457" s="486">
        <v>594</v>
      </c>
      <c r="CE457" s="486">
        <v>1178</v>
      </c>
      <c r="CF457" s="240">
        <f t="shared" si="1010"/>
        <v>6778</v>
      </c>
      <c r="CG457" s="288">
        <v>36</v>
      </c>
      <c r="CH457" s="288">
        <v>207</v>
      </c>
      <c r="CI457" s="288">
        <v>565</v>
      </c>
      <c r="CJ457" s="288">
        <v>466</v>
      </c>
      <c r="CK457" s="288">
        <v>949</v>
      </c>
      <c r="CL457" s="288">
        <v>249</v>
      </c>
      <c r="CM457" s="288">
        <v>1283</v>
      </c>
      <c r="CN457" s="288">
        <v>227</v>
      </c>
      <c r="CO457" s="288">
        <v>542</v>
      </c>
      <c r="CP457" s="288">
        <v>209</v>
      </c>
      <c r="CQ457" s="288">
        <v>368</v>
      </c>
      <c r="CR457" s="288">
        <v>696</v>
      </c>
      <c r="CS457" s="288">
        <v>981</v>
      </c>
      <c r="CT457" s="240">
        <f t="shared" si="1011"/>
        <v>5395</v>
      </c>
      <c r="CU457" s="288">
        <v>2183</v>
      </c>
      <c r="CV457" s="288">
        <v>936</v>
      </c>
      <c r="CW457" s="288">
        <v>392</v>
      </c>
      <c r="CX457" s="288">
        <v>878</v>
      </c>
      <c r="CY457" s="288">
        <v>1006</v>
      </c>
      <c r="CZ457" s="240">
        <f t="shared" si="1012"/>
        <v>7895</v>
      </c>
      <c r="DA457" s="486">
        <v>396</v>
      </c>
      <c r="DB457" s="486">
        <v>419</v>
      </c>
      <c r="DC457" s="486">
        <v>1851</v>
      </c>
      <c r="DD457" s="486">
        <v>2718</v>
      </c>
      <c r="DE457" s="486">
        <v>1435</v>
      </c>
      <c r="DF457" s="486">
        <v>1076</v>
      </c>
      <c r="DG457" s="240">
        <f t="shared" si="1013"/>
        <v>78015</v>
      </c>
      <c r="DH457" s="240">
        <f t="shared" si="1014"/>
        <v>375</v>
      </c>
      <c r="DI457" s="288">
        <v>266</v>
      </c>
      <c r="DJ457" s="288">
        <v>65</v>
      </c>
      <c r="DK457" s="288">
        <v>44</v>
      </c>
      <c r="DL457" s="392">
        <f t="shared" si="982"/>
        <v>579</v>
      </c>
      <c r="DM457" s="470">
        <v>579</v>
      </c>
      <c r="DN457" s="469">
        <v>0</v>
      </c>
      <c r="DO457" s="240">
        <f t="shared" si="1015"/>
        <v>78969</v>
      </c>
      <c r="DP457" s="4"/>
      <c r="DQ457" s="4"/>
      <c r="DR457" s="4"/>
      <c r="DS457" s="4"/>
      <c r="DT457" s="4"/>
      <c r="DU457" s="4"/>
      <c r="DV457" s="4"/>
      <c r="DW457" s="4"/>
      <c r="DX457" s="4"/>
      <c r="DY457" s="4"/>
      <c r="DZ457" s="4"/>
    </row>
    <row r="458" spans="1:130" ht="16.5" customHeight="1" x14ac:dyDescent="0.2">
      <c r="A458" s="101" t="s">
        <v>221</v>
      </c>
      <c r="B458" s="246">
        <f t="shared" si="1000"/>
        <v>12576</v>
      </c>
      <c r="C458" s="289">
        <v>1266</v>
      </c>
      <c r="D458" s="289">
        <v>561</v>
      </c>
      <c r="E458" s="289">
        <v>422</v>
      </c>
      <c r="F458" s="289">
        <v>831</v>
      </c>
      <c r="G458" s="289">
        <v>808</v>
      </c>
      <c r="H458" s="289">
        <v>1349</v>
      </c>
      <c r="I458" s="289">
        <v>1451</v>
      </c>
      <c r="J458" s="289">
        <v>368</v>
      </c>
      <c r="K458" s="289">
        <v>729</v>
      </c>
      <c r="L458" s="289">
        <v>3378</v>
      </c>
      <c r="M458" s="289">
        <v>401</v>
      </c>
      <c r="N458" s="289">
        <v>1012</v>
      </c>
      <c r="O458" s="246">
        <f t="shared" si="1001"/>
        <v>5302</v>
      </c>
      <c r="P458" s="289">
        <v>599</v>
      </c>
      <c r="Q458" s="289">
        <v>1626</v>
      </c>
      <c r="R458" s="289">
        <v>506</v>
      </c>
      <c r="S458" s="289">
        <v>386</v>
      </c>
      <c r="T458" s="289">
        <v>324</v>
      </c>
      <c r="U458" s="289">
        <v>972</v>
      </c>
      <c r="V458" s="289">
        <v>774</v>
      </c>
      <c r="W458" s="289">
        <v>115</v>
      </c>
      <c r="X458" s="246">
        <f t="shared" si="1002"/>
        <v>7551</v>
      </c>
      <c r="Y458" s="289">
        <v>1230</v>
      </c>
      <c r="Z458" s="289">
        <v>1629</v>
      </c>
      <c r="AA458" s="289">
        <v>2942</v>
      </c>
      <c r="AB458" s="289">
        <v>1750</v>
      </c>
      <c r="AC458" s="246">
        <f t="shared" si="1003"/>
        <v>4049</v>
      </c>
      <c r="AD458" s="289">
        <v>398</v>
      </c>
      <c r="AE458" s="289">
        <v>311</v>
      </c>
      <c r="AF458" s="289">
        <v>545</v>
      </c>
      <c r="AG458" s="289">
        <v>749</v>
      </c>
      <c r="AH458" s="289">
        <v>524</v>
      </c>
      <c r="AI458" s="289">
        <v>1522</v>
      </c>
      <c r="AJ458" s="246">
        <f t="shared" si="1004"/>
        <v>268</v>
      </c>
      <c r="AK458" s="400">
        <v>182</v>
      </c>
      <c r="AL458" s="400">
        <v>86</v>
      </c>
      <c r="AM458" s="246">
        <f t="shared" si="1005"/>
        <v>4748</v>
      </c>
      <c r="AN458" s="289">
        <v>280</v>
      </c>
      <c r="AO458" s="289">
        <v>361</v>
      </c>
      <c r="AP458" s="289">
        <v>920</v>
      </c>
      <c r="AQ458" s="289">
        <v>379</v>
      </c>
      <c r="AR458" s="289">
        <v>1142</v>
      </c>
      <c r="AS458" s="289">
        <v>390</v>
      </c>
      <c r="AT458" s="289">
        <v>112</v>
      </c>
      <c r="AU458" s="352">
        <v>757</v>
      </c>
      <c r="AV458" s="352">
        <v>135</v>
      </c>
      <c r="AW458" s="289">
        <v>272</v>
      </c>
      <c r="AX458" s="246">
        <f t="shared" si="1006"/>
        <v>4362</v>
      </c>
      <c r="AY458" s="289">
        <v>663</v>
      </c>
      <c r="AZ458" s="289">
        <v>1791</v>
      </c>
      <c r="BA458" s="289">
        <v>272</v>
      </c>
      <c r="BB458" s="289">
        <v>1050</v>
      </c>
      <c r="BC458" s="289">
        <v>586</v>
      </c>
      <c r="BD458" s="246">
        <f t="shared" si="1007"/>
        <v>14244</v>
      </c>
      <c r="BE458" s="289">
        <v>3461</v>
      </c>
      <c r="BF458" s="289">
        <v>1546</v>
      </c>
      <c r="BG458" s="289">
        <v>1008</v>
      </c>
      <c r="BH458" s="289">
        <v>1585</v>
      </c>
      <c r="BI458" s="289">
        <v>2017</v>
      </c>
      <c r="BJ458" s="289">
        <v>868</v>
      </c>
      <c r="BK458" s="289">
        <v>1422</v>
      </c>
      <c r="BL458" s="289">
        <v>2337</v>
      </c>
      <c r="BM458" s="246">
        <f t="shared" si="1008"/>
        <v>4605</v>
      </c>
      <c r="BN458" s="289">
        <v>1114</v>
      </c>
      <c r="BO458" s="289">
        <v>597</v>
      </c>
      <c r="BP458" s="289">
        <v>1049</v>
      </c>
      <c r="BQ458" s="289">
        <v>352</v>
      </c>
      <c r="BR458" s="289">
        <v>1493</v>
      </c>
      <c r="BS458" s="246">
        <f t="shared" si="1009"/>
        <v>9475</v>
      </c>
      <c r="BT458" s="289">
        <v>388</v>
      </c>
      <c r="BU458" s="289">
        <v>637</v>
      </c>
      <c r="BV458" s="289">
        <v>1060</v>
      </c>
      <c r="BW458" s="289">
        <v>246</v>
      </c>
      <c r="BX458" s="289">
        <v>733</v>
      </c>
      <c r="BY458" s="289">
        <v>1915</v>
      </c>
      <c r="BZ458" s="289">
        <v>618</v>
      </c>
      <c r="CA458" s="289">
        <v>530</v>
      </c>
      <c r="CB458" s="289">
        <v>698</v>
      </c>
      <c r="CC458" s="289">
        <v>739</v>
      </c>
      <c r="CD458" s="289">
        <v>603</v>
      </c>
      <c r="CE458" s="289">
        <v>1308</v>
      </c>
      <c r="CF458" s="246">
        <f t="shared" si="1010"/>
        <v>8062</v>
      </c>
      <c r="CG458" s="289">
        <v>324</v>
      </c>
      <c r="CH458" s="289">
        <v>358</v>
      </c>
      <c r="CI458" s="289">
        <v>800</v>
      </c>
      <c r="CJ458" s="289">
        <v>1371</v>
      </c>
      <c r="CK458" s="289">
        <v>766</v>
      </c>
      <c r="CL458" s="289">
        <v>291</v>
      </c>
      <c r="CM458" s="289">
        <v>1661</v>
      </c>
      <c r="CN458" s="289">
        <v>126</v>
      </c>
      <c r="CO458" s="289">
        <v>36</v>
      </c>
      <c r="CP458" s="289">
        <v>526</v>
      </c>
      <c r="CQ458" s="289">
        <v>350</v>
      </c>
      <c r="CR458" s="289">
        <v>617</v>
      </c>
      <c r="CS458" s="289">
        <v>836</v>
      </c>
      <c r="CT458" s="246">
        <f t="shared" si="1011"/>
        <v>5228</v>
      </c>
      <c r="CU458" s="289">
        <v>1711</v>
      </c>
      <c r="CV458" s="289">
        <v>1088</v>
      </c>
      <c r="CW458" s="289">
        <v>384</v>
      </c>
      <c r="CX458" s="289">
        <v>915</v>
      </c>
      <c r="CY458" s="289">
        <v>1130</v>
      </c>
      <c r="CZ458" s="246">
        <f t="shared" si="1012"/>
        <v>10923</v>
      </c>
      <c r="DA458" s="289">
        <v>516</v>
      </c>
      <c r="DB458" s="289">
        <v>670</v>
      </c>
      <c r="DC458" s="289">
        <v>2338</v>
      </c>
      <c r="DD458" s="289">
        <v>3712</v>
      </c>
      <c r="DE458" s="289">
        <v>2273</v>
      </c>
      <c r="DF458" s="289">
        <v>1414</v>
      </c>
      <c r="DG458" s="246">
        <f t="shared" si="1013"/>
        <v>91393</v>
      </c>
      <c r="DH458" s="246">
        <f t="shared" si="1014"/>
        <v>1502</v>
      </c>
      <c r="DI458" s="289">
        <v>1297</v>
      </c>
      <c r="DJ458" s="289">
        <v>55</v>
      </c>
      <c r="DK458" s="289">
        <v>150</v>
      </c>
      <c r="DL458" s="393">
        <f t="shared" si="982"/>
        <v>1299</v>
      </c>
      <c r="DM458" s="471">
        <v>1299</v>
      </c>
      <c r="DN458" s="472">
        <v>0</v>
      </c>
      <c r="DO458" s="246">
        <f t="shared" si="1015"/>
        <v>94194</v>
      </c>
      <c r="DP458" s="4"/>
      <c r="DQ458" s="4"/>
      <c r="DR458" s="4"/>
      <c r="DS458" s="4"/>
      <c r="DT458" s="4"/>
      <c r="DU458" s="4"/>
      <c r="DV458" s="4"/>
      <c r="DW458" s="4"/>
      <c r="DX458" s="4"/>
      <c r="DY458" s="4"/>
      <c r="DZ458" s="4"/>
    </row>
    <row r="459" spans="1:130" ht="16.5" customHeight="1" x14ac:dyDescent="0.2">
      <c r="A459" s="102" t="s">
        <v>222</v>
      </c>
    </row>
    <row r="460" spans="1:130" ht="16.5" customHeight="1" x14ac:dyDescent="0.2">
      <c r="A460" s="93" t="s">
        <v>223</v>
      </c>
    </row>
    <row r="461" spans="1:130" ht="24.95" customHeight="1" x14ac:dyDescent="0.2">
      <c r="A461" s="498" t="s">
        <v>807</v>
      </c>
    </row>
    <row r="462" spans="1:130" s="4" customFormat="1" ht="16.5" customHeight="1" x14ac:dyDescent="0.15">
      <c r="A462" s="97" t="s">
        <v>197</v>
      </c>
    </row>
    <row r="464" spans="1:130" ht="16.5" customHeight="1" x14ac:dyDescent="0.2">
      <c r="A464" s="91" t="s">
        <v>267</v>
      </c>
    </row>
    <row r="465" spans="1:134" s="111" customFormat="1" ht="16.5" customHeight="1" x14ac:dyDescent="0.2">
      <c r="A465" s="112" t="s">
        <v>266</v>
      </c>
      <c r="B465" s="1"/>
    </row>
    <row r="466" spans="1:134" ht="16.5" customHeight="1" x14ac:dyDescent="0.2">
      <c r="A466" s="92" t="s">
        <v>740</v>
      </c>
    </row>
    <row r="467" spans="1:134" ht="16.5" customHeight="1" x14ac:dyDescent="0.2">
      <c r="A467" s="161" t="s">
        <v>290</v>
      </c>
    </row>
    <row r="468" spans="1:134" s="442" customFormat="1" ht="32.25" customHeight="1" x14ac:dyDescent="0.15">
      <c r="A468" s="437"/>
      <c r="B468" s="438" t="s">
        <v>489</v>
      </c>
      <c r="C468" s="439" t="s">
        <v>490</v>
      </c>
      <c r="D468" s="439" t="s">
        <v>491</v>
      </c>
      <c r="E468" s="439" t="s">
        <v>492</v>
      </c>
      <c r="F468" s="439" t="s">
        <v>493</v>
      </c>
      <c r="G468" s="439" t="s">
        <v>494</v>
      </c>
      <c r="H468" s="439" t="s">
        <v>495</v>
      </c>
      <c r="I468" s="439" t="s">
        <v>496</v>
      </c>
      <c r="J468" s="439" t="s">
        <v>497</v>
      </c>
      <c r="K468" s="439" t="s">
        <v>498</v>
      </c>
      <c r="L468" s="439" t="s">
        <v>499</v>
      </c>
      <c r="M468" s="439" t="s">
        <v>500</v>
      </c>
      <c r="N468" s="439" t="s">
        <v>501</v>
      </c>
      <c r="O468" s="438" t="s">
        <v>502</v>
      </c>
      <c r="P468" s="439" t="s">
        <v>503</v>
      </c>
      <c r="Q468" s="439" t="s">
        <v>504</v>
      </c>
      <c r="R468" s="439" t="s">
        <v>505</v>
      </c>
      <c r="S468" s="439" t="s">
        <v>506</v>
      </c>
      <c r="T468" s="439" t="s">
        <v>507</v>
      </c>
      <c r="U468" s="439" t="s">
        <v>508</v>
      </c>
      <c r="V468" s="439" t="s">
        <v>509</v>
      </c>
      <c r="W468" s="439" t="s">
        <v>510</v>
      </c>
      <c r="X468" s="438" t="s">
        <v>511</v>
      </c>
      <c r="Y468" s="439" t="s">
        <v>512</v>
      </c>
      <c r="Z468" s="439" t="s">
        <v>513</v>
      </c>
      <c r="AA468" s="439" t="s">
        <v>514</v>
      </c>
      <c r="AB468" s="439" t="s">
        <v>515</v>
      </c>
      <c r="AC468" s="438" t="s">
        <v>516</v>
      </c>
      <c r="AD468" s="439" t="s">
        <v>517</v>
      </c>
      <c r="AE468" s="439" t="s">
        <v>518</v>
      </c>
      <c r="AF468" s="439" t="s">
        <v>519</v>
      </c>
      <c r="AG468" s="439" t="s">
        <v>520</v>
      </c>
      <c r="AH468" s="439" t="s">
        <v>521</v>
      </c>
      <c r="AI468" s="439" t="s">
        <v>522</v>
      </c>
      <c r="AJ468" s="438" t="s">
        <v>523</v>
      </c>
      <c r="AK468" s="439" t="s">
        <v>524</v>
      </c>
      <c r="AL468" s="439" t="s">
        <v>525</v>
      </c>
      <c r="AM468" s="438" t="s">
        <v>526</v>
      </c>
      <c r="AN468" s="439" t="s">
        <v>527</v>
      </c>
      <c r="AO468" s="439" t="s">
        <v>528</v>
      </c>
      <c r="AP468" s="439" t="s">
        <v>529</v>
      </c>
      <c r="AQ468" s="439" t="s">
        <v>530</v>
      </c>
      <c r="AR468" s="439" t="s">
        <v>531</v>
      </c>
      <c r="AS468" s="439" t="s">
        <v>532</v>
      </c>
      <c r="AT468" s="439" t="s">
        <v>533</v>
      </c>
      <c r="AU468" s="439" t="s">
        <v>534</v>
      </c>
      <c r="AV468" s="439" t="s">
        <v>535</v>
      </c>
      <c r="AW468" s="439" t="s">
        <v>536</v>
      </c>
      <c r="AX468" s="438" t="s">
        <v>537</v>
      </c>
      <c r="AY468" s="439" t="s">
        <v>538</v>
      </c>
      <c r="AZ468" s="439" t="s">
        <v>539</v>
      </c>
      <c r="BA468" s="439" t="s">
        <v>540</v>
      </c>
      <c r="BB468" s="439" t="s">
        <v>541</v>
      </c>
      <c r="BC468" s="439" t="s">
        <v>542</v>
      </c>
      <c r="BD468" s="440" t="s">
        <v>543</v>
      </c>
      <c r="BE468" s="439" t="s">
        <v>544</v>
      </c>
      <c r="BF468" s="439" t="s">
        <v>545</v>
      </c>
      <c r="BG468" s="439" t="s">
        <v>546</v>
      </c>
      <c r="BH468" s="439" t="s">
        <v>547</v>
      </c>
      <c r="BI468" s="439" t="s">
        <v>548</v>
      </c>
      <c r="BJ468" s="439" t="s">
        <v>549</v>
      </c>
      <c r="BK468" s="439" t="s">
        <v>550</v>
      </c>
      <c r="BL468" s="439" t="s">
        <v>551</v>
      </c>
      <c r="BM468" s="438" t="s">
        <v>552</v>
      </c>
      <c r="BN468" s="439" t="s">
        <v>553</v>
      </c>
      <c r="BO468" s="439" t="s">
        <v>554</v>
      </c>
      <c r="BP468" s="439" t="s">
        <v>555</v>
      </c>
      <c r="BQ468" s="439" t="s">
        <v>556</v>
      </c>
      <c r="BR468" s="439" t="s">
        <v>557</v>
      </c>
      <c r="BS468" s="438" t="s">
        <v>558</v>
      </c>
      <c r="BT468" s="439" t="s">
        <v>559</v>
      </c>
      <c r="BU468" s="439" t="s">
        <v>560</v>
      </c>
      <c r="BV468" s="439" t="s">
        <v>561</v>
      </c>
      <c r="BW468" s="439" t="s">
        <v>562</v>
      </c>
      <c r="BX468" s="439" t="s">
        <v>563</v>
      </c>
      <c r="BY468" s="439" t="s">
        <v>564</v>
      </c>
      <c r="BZ468" s="439" t="s">
        <v>565</v>
      </c>
      <c r="CA468" s="439" t="s">
        <v>566</v>
      </c>
      <c r="CB468" s="439" t="s">
        <v>567</v>
      </c>
      <c r="CC468" s="439" t="s">
        <v>568</v>
      </c>
      <c r="CD468" s="439" t="s">
        <v>569</v>
      </c>
      <c r="CE468" s="439" t="s">
        <v>570</v>
      </c>
      <c r="CF468" s="438" t="s">
        <v>571</v>
      </c>
      <c r="CG468" s="439" t="s">
        <v>572</v>
      </c>
      <c r="CH468" s="439" t="s">
        <v>573</v>
      </c>
      <c r="CI468" s="439" t="s">
        <v>574</v>
      </c>
      <c r="CJ468" s="439" t="s">
        <v>575</v>
      </c>
      <c r="CK468" s="439" t="s">
        <v>576</v>
      </c>
      <c r="CL468" s="439" t="s">
        <v>577</v>
      </c>
      <c r="CM468" s="439" t="s">
        <v>578</v>
      </c>
      <c r="CN468" s="439" t="s">
        <v>579</v>
      </c>
      <c r="CO468" s="439" t="s">
        <v>580</v>
      </c>
      <c r="CP468" s="439" t="s">
        <v>581</v>
      </c>
      <c r="CQ468" s="439" t="s">
        <v>582</v>
      </c>
      <c r="CR468" s="439" t="s">
        <v>583</v>
      </c>
      <c r="CS468" s="439" t="s">
        <v>584</v>
      </c>
      <c r="CT468" s="438" t="s">
        <v>585</v>
      </c>
      <c r="CU468" s="439" t="s">
        <v>586</v>
      </c>
      <c r="CV468" s="439" t="s">
        <v>587</v>
      </c>
      <c r="CW468" s="439" t="s">
        <v>588</v>
      </c>
      <c r="CX468" s="439" t="s">
        <v>589</v>
      </c>
      <c r="CY468" s="439" t="s">
        <v>590</v>
      </c>
      <c r="CZ468" s="438" t="s">
        <v>591</v>
      </c>
      <c r="DA468" s="439" t="s">
        <v>592</v>
      </c>
      <c r="DB468" s="439" t="s">
        <v>593</v>
      </c>
      <c r="DC468" s="439" t="s">
        <v>594</v>
      </c>
      <c r="DD468" s="439" t="s">
        <v>595</v>
      </c>
      <c r="DE468" s="439" t="s">
        <v>596</v>
      </c>
      <c r="DF468" s="439" t="s">
        <v>597</v>
      </c>
      <c r="DG468" s="438" t="s">
        <v>598</v>
      </c>
      <c r="DH468" s="438" t="s">
        <v>599</v>
      </c>
      <c r="DI468" s="439" t="s">
        <v>600</v>
      </c>
      <c r="DJ468" s="439" t="s">
        <v>601</v>
      </c>
      <c r="DK468" s="439" t="s">
        <v>602</v>
      </c>
      <c r="DL468" s="438" t="s">
        <v>603</v>
      </c>
      <c r="DM468" s="439" t="s">
        <v>604</v>
      </c>
      <c r="DN468" s="441" t="s">
        <v>605</v>
      </c>
      <c r="DO468" s="438" t="s">
        <v>606</v>
      </c>
    </row>
    <row r="469" spans="1:134" s="4" customFormat="1" ht="16.5" customHeight="1" x14ac:dyDescent="0.15">
      <c r="A469" s="162" t="s">
        <v>224</v>
      </c>
      <c r="B469" s="261">
        <f t="shared" ref="B469" si="1016">SUM(C469:N469)</f>
        <v>16400</v>
      </c>
      <c r="C469" s="360">
        <v>850</v>
      </c>
      <c r="D469" s="360">
        <v>739</v>
      </c>
      <c r="E469" s="360">
        <v>550</v>
      </c>
      <c r="F469" s="360">
        <v>451</v>
      </c>
      <c r="G469" s="360">
        <v>1297</v>
      </c>
      <c r="H469" s="360">
        <v>2498</v>
      </c>
      <c r="I469" s="360">
        <v>1579</v>
      </c>
      <c r="J469" s="360">
        <v>723</v>
      </c>
      <c r="K469" s="360">
        <v>1700</v>
      </c>
      <c r="L469" s="360">
        <v>3621</v>
      </c>
      <c r="M469" s="360">
        <v>722</v>
      </c>
      <c r="N469" s="360">
        <v>1670</v>
      </c>
      <c r="O469" s="261">
        <f t="shared" ref="O469" si="1017">SUM(P469:W469)</f>
        <v>7403</v>
      </c>
      <c r="P469" s="360">
        <v>1262</v>
      </c>
      <c r="Q469" s="360">
        <v>1367</v>
      </c>
      <c r="R469" s="360">
        <v>219</v>
      </c>
      <c r="S469" s="360">
        <v>735</v>
      </c>
      <c r="T469" s="360">
        <v>730</v>
      </c>
      <c r="U469" s="360">
        <v>1512</v>
      </c>
      <c r="V469" s="360">
        <v>1046</v>
      </c>
      <c r="W469" s="360">
        <v>532</v>
      </c>
      <c r="X469" s="261">
        <f t="shared" ref="X469" si="1018">SUM(Y469:AB469)</f>
        <v>6058</v>
      </c>
      <c r="Y469" s="360">
        <v>729</v>
      </c>
      <c r="Z469" s="360">
        <v>1827</v>
      </c>
      <c r="AA469" s="360">
        <v>1752</v>
      </c>
      <c r="AB469" s="360">
        <v>1750</v>
      </c>
      <c r="AC469" s="261">
        <f t="shared" ref="AC469" si="1019">SUM(AD469:AI469)</f>
        <v>4332</v>
      </c>
      <c r="AD469" s="360">
        <v>696</v>
      </c>
      <c r="AE469" s="360">
        <v>966</v>
      </c>
      <c r="AF469" s="360">
        <v>309</v>
      </c>
      <c r="AG469" s="360">
        <v>1106</v>
      </c>
      <c r="AH469" s="360">
        <v>632</v>
      </c>
      <c r="AI469" s="360">
        <v>623</v>
      </c>
      <c r="AJ469" s="261">
        <f t="shared" ref="AJ469" si="1020">SUM(AK469:AL469)</f>
        <v>0</v>
      </c>
      <c r="AK469" s="361">
        <v>0</v>
      </c>
      <c r="AL469" s="361">
        <v>0</v>
      </c>
      <c r="AM469" s="261">
        <f t="shared" ref="AM469" si="1021">SUM(AN469:AW469)</f>
        <v>8848</v>
      </c>
      <c r="AN469" s="360">
        <v>130</v>
      </c>
      <c r="AO469" s="360">
        <v>56</v>
      </c>
      <c r="AP469" s="360">
        <v>1306</v>
      </c>
      <c r="AQ469" s="360">
        <v>747</v>
      </c>
      <c r="AR469" s="360">
        <v>1915</v>
      </c>
      <c r="AS469" s="360">
        <v>356</v>
      </c>
      <c r="AT469" s="360">
        <v>240</v>
      </c>
      <c r="AU469" s="277">
        <v>2548</v>
      </c>
      <c r="AV469" s="277">
        <v>459</v>
      </c>
      <c r="AW469" s="360">
        <v>1091</v>
      </c>
      <c r="AX469" s="261">
        <f t="shared" ref="AX469" si="1022">SUM(AY469:BC469)</f>
        <v>14264</v>
      </c>
      <c r="AY469" s="360">
        <v>579</v>
      </c>
      <c r="AZ469" s="360">
        <v>7523</v>
      </c>
      <c r="BA469" s="360">
        <v>576</v>
      </c>
      <c r="BB469" s="360">
        <v>4660</v>
      </c>
      <c r="BC469" s="360">
        <v>926</v>
      </c>
      <c r="BD469" s="261">
        <f t="shared" ref="BD469" si="1023">SUM(BE469:BL469)</f>
        <v>16600</v>
      </c>
      <c r="BE469" s="360">
        <v>2318</v>
      </c>
      <c r="BF469" s="360">
        <v>2472</v>
      </c>
      <c r="BG469" s="360">
        <v>2979</v>
      </c>
      <c r="BH469" s="360">
        <v>1841</v>
      </c>
      <c r="BI469" s="360">
        <v>1948</v>
      </c>
      <c r="BJ469" s="360">
        <v>2916</v>
      </c>
      <c r="BK469" s="360">
        <v>979</v>
      </c>
      <c r="BL469" s="360">
        <v>1147</v>
      </c>
      <c r="BM469" s="261">
        <f t="shared" ref="BM469" si="1024">SUM(BN469:BR469)</f>
        <v>4360</v>
      </c>
      <c r="BN469" s="360">
        <v>797</v>
      </c>
      <c r="BO469" s="360">
        <v>476</v>
      </c>
      <c r="BP469" s="360">
        <v>240</v>
      </c>
      <c r="BQ469" s="360">
        <v>213</v>
      </c>
      <c r="BR469" s="360">
        <v>2634</v>
      </c>
      <c r="BS469" s="261">
        <f t="shared" ref="BS469" si="1025">SUM(BT469:CE469)</f>
        <v>12396</v>
      </c>
      <c r="BT469" s="360">
        <v>902</v>
      </c>
      <c r="BU469" s="360">
        <v>1247</v>
      </c>
      <c r="BV469" s="360">
        <v>933</v>
      </c>
      <c r="BW469" s="360">
        <v>669</v>
      </c>
      <c r="BX469" s="360">
        <v>1072</v>
      </c>
      <c r="BY469" s="360">
        <v>2548</v>
      </c>
      <c r="BZ469" s="360">
        <v>860</v>
      </c>
      <c r="CA469" s="360">
        <v>767</v>
      </c>
      <c r="CB469" s="360">
        <v>1091</v>
      </c>
      <c r="CC469" s="360">
        <v>926</v>
      </c>
      <c r="CD469" s="360">
        <v>825</v>
      </c>
      <c r="CE469" s="360">
        <v>556</v>
      </c>
      <c r="CF469" s="261">
        <f t="shared" ref="CF469" si="1026">SUM(CG469:CS469)</f>
        <v>5658</v>
      </c>
      <c r="CG469" s="360">
        <v>0</v>
      </c>
      <c r="CH469" s="360">
        <v>272</v>
      </c>
      <c r="CI469" s="360">
        <v>464</v>
      </c>
      <c r="CJ469" s="360">
        <v>725</v>
      </c>
      <c r="CK469" s="360">
        <v>238</v>
      </c>
      <c r="CL469" s="360">
        <v>440</v>
      </c>
      <c r="CM469" s="360">
        <v>2484</v>
      </c>
      <c r="CN469" s="360">
        <v>89</v>
      </c>
      <c r="CO469" s="360">
        <v>182</v>
      </c>
      <c r="CP469" s="360">
        <v>153</v>
      </c>
      <c r="CQ469" s="360">
        <v>290</v>
      </c>
      <c r="CR469" s="360">
        <v>118</v>
      </c>
      <c r="CS469" s="360">
        <v>203</v>
      </c>
      <c r="CT469" s="261">
        <f t="shared" ref="CT469" si="1027">SUM(CU469:CY469)</f>
        <v>4072</v>
      </c>
      <c r="CU469" s="360">
        <v>1129</v>
      </c>
      <c r="CV469" s="360">
        <v>1335</v>
      </c>
      <c r="CW469" s="360">
        <v>664</v>
      </c>
      <c r="CX469" s="360">
        <v>316</v>
      </c>
      <c r="CY469" s="360">
        <v>628</v>
      </c>
      <c r="CZ469" s="261">
        <f t="shared" ref="CZ469" si="1028">SUM(DA469:DF469)</f>
        <v>5911</v>
      </c>
      <c r="DA469" s="360">
        <v>224</v>
      </c>
      <c r="DB469" s="360">
        <v>143</v>
      </c>
      <c r="DC469" s="360">
        <v>1623</v>
      </c>
      <c r="DD469" s="360">
        <v>2113</v>
      </c>
      <c r="DE469" s="360">
        <v>896</v>
      </c>
      <c r="DF469" s="360">
        <v>912</v>
      </c>
      <c r="DG469" s="261">
        <f t="shared" ref="DG469:DG470" si="1029">AM469+BS469+B469+O469+X469+AC469+AJ469+BD469+CF469+AX469+BM469+CT469+CZ469</f>
        <v>106302</v>
      </c>
      <c r="DH469" s="261">
        <f t="shared" ref="DH469:DH470" si="1030">SUM(DI469:DK469)</f>
        <v>399</v>
      </c>
      <c r="DI469" s="360">
        <v>215</v>
      </c>
      <c r="DJ469" s="360">
        <v>40</v>
      </c>
      <c r="DK469" s="360">
        <v>144</v>
      </c>
      <c r="DL469" s="297">
        <f t="shared" ref="DL469:DL474" si="1031">SUM(DM469:DN469)</f>
        <v>667</v>
      </c>
      <c r="DM469" s="484">
        <v>667</v>
      </c>
      <c r="DN469" s="280">
        <v>0</v>
      </c>
      <c r="DO469" s="261">
        <f t="shared" ref="DO469:DO470" si="1032">DG469+DH469+DL469</f>
        <v>107368</v>
      </c>
    </row>
    <row r="470" spans="1:134" s="4" customFormat="1" ht="16.5" customHeight="1" x14ac:dyDescent="0.15">
      <c r="A470" s="44" t="s">
        <v>225</v>
      </c>
      <c r="B470" s="240">
        <f t="shared" ref="B470" si="1033">SUM(C470:N470)</f>
        <v>2082</v>
      </c>
      <c r="C470" s="288">
        <v>194</v>
      </c>
      <c r="D470" s="288">
        <v>125</v>
      </c>
      <c r="E470" s="288">
        <v>74</v>
      </c>
      <c r="F470" s="288">
        <v>27</v>
      </c>
      <c r="G470" s="288">
        <v>298</v>
      </c>
      <c r="H470" s="288">
        <v>175</v>
      </c>
      <c r="I470" s="288">
        <v>121</v>
      </c>
      <c r="J470" s="288">
        <v>116</v>
      </c>
      <c r="K470" s="288">
        <v>276</v>
      </c>
      <c r="L470" s="288">
        <v>414</v>
      </c>
      <c r="M470" s="288">
        <v>79</v>
      </c>
      <c r="N470" s="288">
        <v>183</v>
      </c>
      <c r="O470" s="240">
        <f t="shared" ref="O470" si="1034">SUM(P470:W470)</f>
        <v>651</v>
      </c>
      <c r="P470" s="288">
        <v>146</v>
      </c>
      <c r="Q470" s="288">
        <v>0</v>
      </c>
      <c r="R470" s="288">
        <v>48</v>
      </c>
      <c r="S470" s="288">
        <v>136</v>
      </c>
      <c r="T470" s="288">
        <v>64</v>
      </c>
      <c r="U470" s="288">
        <v>171</v>
      </c>
      <c r="V470" s="288">
        <v>86</v>
      </c>
      <c r="W470" s="288">
        <v>0</v>
      </c>
      <c r="X470" s="240">
        <f t="shared" ref="X470" si="1035">SUM(Y470:AB470)</f>
        <v>341</v>
      </c>
      <c r="Y470" s="288">
        <v>90</v>
      </c>
      <c r="Z470" s="288">
        <v>83</v>
      </c>
      <c r="AA470" s="288">
        <v>81</v>
      </c>
      <c r="AB470" s="288">
        <v>87</v>
      </c>
      <c r="AC470" s="240">
        <f t="shared" ref="AC470" si="1036">SUM(AD470:AI470)</f>
        <v>645</v>
      </c>
      <c r="AD470" s="288">
        <v>63</v>
      </c>
      <c r="AE470" s="288">
        <v>116</v>
      </c>
      <c r="AF470" s="288">
        <v>40</v>
      </c>
      <c r="AG470" s="288">
        <v>159</v>
      </c>
      <c r="AH470" s="288">
        <v>70</v>
      </c>
      <c r="AI470" s="288">
        <v>197</v>
      </c>
      <c r="AJ470" s="240">
        <f t="shared" ref="AJ470" si="1037">SUM(AK470:AL470)</f>
        <v>94</v>
      </c>
      <c r="AK470" s="394">
        <v>33</v>
      </c>
      <c r="AL470" s="394">
        <v>61</v>
      </c>
      <c r="AM470" s="240">
        <f t="shared" ref="AM470" si="1038">SUM(AN470:AW470)</f>
        <v>1114</v>
      </c>
      <c r="AN470" s="288">
        <v>0</v>
      </c>
      <c r="AO470" s="288">
        <v>0</v>
      </c>
      <c r="AP470" s="288">
        <v>215</v>
      </c>
      <c r="AQ470" s="288">
        <v>0</v>
      </c>
      <c r="AR470" s="288">
        <v>222</v>
      </c>
      <c r="AS470" s="288">
        <v>150</v>
      </c>
      <c r="AT470" s="288">
        <v>168</v>
      </c>
      <c r="AU470" s="486">
        <v>194</v>
      </c>
      <c r="AV470" s="486">
        <v>59</v>
      </c>
      <c r="AW470" s="288">
        <v>106</v>
      </c>
      <c r="AX470" s="240">
        <f t="shared" ref="AX470" si="1039">SUM(AY470:BC470)</f>
        <v>2499</v>
      </c>
      <c r="AY470" s="288">
        <v>276</v>
      </c>
      <c r="AZ470" s="288">
        <v>1295</v>
      </c>
      <c r="BA470" s="288">
        <v>237</v>
      </c>
      <c r="BB470" s="288">
        <v>668</v>
      </c>
      <c r="BC470" s="288">
        <v>23</v>
      </c>
      <c r="BD470" s="240">
        <f t="shared" ref="BD470" si="1040">SUM(BE470:BL470)</f>
        <v>2763</v>
      </c>
      <c r="BE470" s="288">
        <v>235</v>
      </c>
      <c r="BF470" s="288">
        <v>305</v>
      </c>
      <c r="BG470" s="288">
        <v>673</v>
      </c>
      <c r="BH470" s="288">
        <v>422</v>
      </c>
      <c r="BI470" s="288">
        <v>238</v>
      </c>
      <c r="BJ470" s="288">
        <v>337</v>
      </c>
      <c r="BK470" s="288">
        <v>437</v>
      </c>
      <c r="BL470" s="288">
        <v>116</v>
      </c>
      <c r="BM470" s="240">
        <f t="shared" ref="BM470" si="1041">SUM(BN470:BR470)</f>
        <v>974</v>
      </c>
      <c r="BN470" s="288">
        <v>229</v>
      </c>
      <c r="BO470" s="288">
        <v>184</v>
      </c>
      <c r="BP470" s="288">
        <v>129</v>
      </c>
      <c r="BQ470" s="288">
        <v>0</v>
      </c>
      <c r="BR470" s="288">
        <v>432</v>
      </c>
      <c r="BS470" s="240">
        <f t="shared" ref="BS470" si="1042">SUM(BT470:CE470)</f>
        <v>2367</v>
      </c>
      <c r="BT470" s="288">
        <v>117</v>
      </c>
      <c r="BU470" s="288">
        <v>288</v>
      </c>
      <c r="BV470" s="288">
        <v>258</v>
      </c>
      <c r="BW470" s="288">
        <v>103</v>
      </c>
      <c r="BX470" s="288">
        <v>154</v>
      </c>
      <c r="BY470" s="288">
        <v>426</v>
      </c>
      <c r="BZ470" s="288">
        <v>195</v>
      </c>
      <c r="CA470" s="288">
        <v>214</v>
      </c>
      <c r="CB470" s="288">
        <v>115</v>
      </c>
      <c r="CC470" s="288">
        <v>141</v>
      </c>
      <c r="CD470" s="288">
        <v>195</v>
      </c>
      <c r="CE470" s="288">
        <v>161</v>
      </c>
      <c r="CF470" s="240">
        <f t="shared" ref="CF470" si="1043">SUM(CG470:CS470)</f>
        <v>1511</v>
      </c>
      <c r="CG470" s="288">
        <v>26</v>
      </c>
      <c r="CH470" s="288">
        <v>143</v>
      </c>
      <c r="CI470" s="288">
        <v>30</v>
      </c>
      <c r="CJ470" s="288">
        <v>53</v>
      </c>
      <c r="CK470" s="288">
        <v>341</v>
      </c>
      <c r="CL470" s="288">
        <v>51</v>
      </c>
      <c r="CM470" s="288">
        <v>172</v>
      </c>
      <c r="CN470" s="288">
        <v>10</v>
      </c>
      <c r="CO470" s="288">
        <v>278</v>
      </c>
      <c r="CP470" s="288">
        <v>113</v>
      </c>
      <c r="CQ470" s="288">
        <v>127</v>
      </c>
      <c r="CR470" s="288">
        <v>137</v>
      </c>
      <c r="CS470" s="288">
        <v>30</v>
      </c>
      <c r="CT470" s="240">
        <f t="shared" ref="CT470" si="1044">SUM(CU470:CY470)</f>
        <v>761</v>
      </c>
      <c r="CU470" s="288">
        <v>238</v>
      </c>
      <c r="CV470" s="288">
        <v>274</v>
      </c>
      <c r="CW470" s="288">
        <v>23</v>
      </c>
      <c r="CX470" s="288">
        <v>120</v>
      </c>
      <c r="CY470" s="288">
        <v>106</v>
      </c>
      <c r="CZ470" s="240">
        <f t="shared" ref="CZ470" si="1045">SUM(DA470:DF470)</f>
        <v>671</v>
      </c>
      <c r="DA470" s="288">
        <v>0</v>
      </c>
      <c r="DB470" s="288">
        <v>36</v>
      </c>
      <c r="DC470" s="288">
        <v>24</v>
      </c>
      <c r="DD470" s="288">
        <v>402</v>
      </c>
      <c r="DE470" s="288">
        <v>194</v>
      </c>
      <c r="DF470" s="288">
        <v>15</v>
      </c>
      <c r="DG470" s="240">
        <f t="shared" si="1029"/>
        <v>16473</v>
      </c>
      <c r="DH470" s="240">
        <f t="shared" si="1030"/>
        <v>132</v>
      </c>
      <c r="DI470" s="288">
        <v>29</v>
      </c>
      <c r="DJ470" s="288">
        <v>10</v>
      </c>
      <c r="DK470" s="288">
        <v>93</v>
      </c>
      <c r="DL470" s="392">
        <f t="shared" si="1031"/>
        <v>283</v>
      </c>
      <c r="DM470" s="470">
        <v>244</v>
      </c>
      <c r="DN470" s="469">
        <v>39</v>
      </c>
      <c r="DO470" s="240">
        <f t="shared" si="1032"/>
        <v>16888</v>
      </c>
    </row>
    <row r="471" spans="1:134" s="4" customFormat="1" ht="16.5" customHeight="1" x14ac:dyDescent="0.15">
      <c r="A471" s="44" t="s">
        <v>226</v>
      </c>
      <c r="B471" s="240">
        <f t="shared" ref="B471:B474" si="1046">SUM(C471:N471)</f>
        <v>4983</v>
      </c>
      <c r="C471" s="288">
        <v>307</v>
      </c>
      <c r="D471" s="288">
        <v>142</v>
      </c>
      <c r="E471" s="288">
        <v>163</v>
      </c>
      <c r="F471" s="288">
        <v>79</v>
      </c>
      <c r="G471" s="288">
        <v>212</v>
      </c>
      <c r="H471" s="288">
        <v>766</v>
      </c>
      <c r="I471" s="288">
        <v>393</v>
      </c>
      <c r="J471" s="288">
        <v>78</v>
      </c>
      <c r="K471" s="288">
        <v>781</v>
      </c>
      <c r="L471" s="288">
        <v>1309</v>
      </c>
      <c r="M471" s="288">
        <v>216</v>
      </c>
      <c r="N471" s="288">
        <v>537</v>
      </c>
      <c r="O471" s="240">
        <f t="shared" ref="O471:O474" si="1047">SUM(P471:W471)</f>
        <v>1421</v>
      </c>
      <c r="P471" s="288">
        <v>245</v>
      </c>
      <c r="Q471" s="288">
        <v>158</v>
      </c>
      <c r="R471" s="288">
        <v>189</v>
      </c>
      <c r="S471" s="288">
        <v>44</v>
      </c>
      <c r="T471" s="288">
        <v>151</v>
      </c>
      <c r="U471" s="288">
        <v>425</v>
      </c>
      <c r="V471" s="288">
        <v>164</v>
      </c>
      <c r="W471" s="288">
        <v>45</v>
      </c>
      <c r="X471" s="240">
        <f t="shared" ref="X471:X474" si="1048">SUM(Y471:AB471)</f>
        <v>1693</v>
      </c>
      <c r="Y471" s="288">
        <v>214</v>
      </c>
      <c r="Z471" s="288">
        <v>162</v>
      </c>
      <c r="AA471" s="288">
        <v>790</v>
      </c>
      <c r="AB471" s="288">
        <v>527</v>
      </c>
      <c r="AC471" s="240">
        <f t="shared" ref="AC471:AC474" si="1049">SUM(AD471:AI471)</f>
        <v>723</v>
      </c>
      <c r="AD471" s="288">
        <v>107</v>
      </c>
      <c r="AE471" s="288">
        <v>166</v>
      </c>
      <c r="AF471" s="288">
        <v>110</v>
      </c>
      <c r="AG471" s="288">
        <v>90</v>
      </c>
      <c r="AH471" s="288">
        <v>182</v>
      </c>
      <c r="AI471" s="288">
        <v>68</v>
      </c>
      <c r="AJ471" s="240">
        <f t="shared" ref="AJ471:AJ474" si="1050">SUM(AK471:AL471)</f>
        <v>62</v>
      </c>
      <c r="AK471" s="394">
        <v>53</v>
      </c>
      <c r="AL471" s="394">
        <v>9</v>
      </c>
      <c r="AM471" s="240">
        <f t="shared" ref="AM471:AM474" si="1051">SUM(AN471:AW471)</f>
        <v>1674</v>
      </c>
      <c r="AN471" s="288">
        <v>142</v>
      </c>
      <c r="AO471" s="288">
        <v>23</v>
      </c>
      <c r="AP471" s="288">
        <v>283</v>
      </c>
      <c r="AQ471" s="288">
        <v>5</v>
      </c>
      <c r="AR471" s="288">
        <v>249</v>
      </c>
      <c r="AS471" s="288">
        <v>93</v>
      </c>
      <c r="AT471" s="288">
        <v>284</v>
      </c>
      <c r="AU471" s="486">
        <v>190</v>
      </c>
      <c r="AV471" s="486">
        <v>165</v>
      </c>
      <c r="AW471" s="288">
        <v>240</v>
      </c>
      <c r="AX471" s="240">
        <f t="shared" ref="AX471:AX474" si="1052">SUM(AY471:BC471)</f>
        <v>1750</v>
      </c>
      <c r="AY471" s="288">
        <v>258</v>
      </c>
      <c r="AZ471" s="288">
        <v>549</v>
      </c>
      <c r="BA471" s="288">
        <v>302</v>
      </c>
      <c r="BB471" s="288">
        <v>531</v>
      </c>
      <c r="BC471" s="288">
        <v>110</v>
      </c>
      <c r="BD471" s="240">
        <f t="shared" ref="BD471:BD474" si="1053">SUM(BE471:BL471)</f>
        <v>6129</v>
      </c>
      <c r="BE471" s="288">
        <v>1566</v>
      </c>
      <c r="BF471" s="288">
        <v>765</v>
      </c>
      <c r="BG471" s="288">
        <v>695</v>
      </c>
      <c r="BH471" s="288">
        <v>779</v>
      </c>
      <c r="BI471" s="288">
        <v>607</v>
      </c>
      <c r="BJ471" s="288">
        <v>310</v>
      </c>
      <c r="BK471" s="288">
        <v>599</v>
      </c>
      <c r="BL471" s="288">
        <v>808</v>
      </c>
      <c r="BM471" s="240">
        <f t="shared" ref="BM471:BM474" si="1054">SUM(BN471:BR471)</f>
        <v>920</v>
      </c>
      <c r="BN471" s="288">
        <v>198</v>
      </c>
      <c r="BO471" s="288">
        <v>168</v>
      </c>
      <c r="BP471" s="288">
        <v>78</v>
      </c>
      <c r="BQ471" s="288">
        <v>76</v>
      </c>
      <c r="BR471" s="288">
        <v>400</v>
      </c>
      <c r="BS471" s="240">
        <f t="shared" ref="BS471:BS474" si="1055">SUM(BT471:CE471)</f>
        <v>3082</v>
      </c>
      <c r="BT471" s="288">
        <v>216</v>
      </c>
      <c r="BU471" s="288">
        <v>614</v>
      </c>
      <c r="BV471" s="288">
        <v>160</v>
      </c>
      <c r="BW471" s="288">
        <v>0</v>
      </c>
      <c r="BX471" s="288">
        <v>129</v>
      </c>
      <c r="BY471" s="288">
        <v>590</v>
      </c>
      <c r="BZ471" s="288">
        <v>67</v>
      </c>
      <c r="CA471" s="288">
        <v>131</v>
      </c>
      <c r="CB471" s="288">
        <v>222</v>
      </c>
      <c r="CC471" s="288">
        <v>271</v>
      </c>
      <c r="CD471" s="288">
        <v>547</v>
      </c>
      <c r="CE471" s="288">
        <v>135</v>
      </c>
      <c r="CF471" s="240">
        <f t="shared" ref="CF471:CF474" si="1056">SUM(CG471:CS471)</f>
        <v>1297</v>
      </c>
      <c r="CG471" s="288">
        <v>5</v>
      </c>
      <c r="CH471" s="288">
        <v>95</v>
      </c>
      <c r="CI471" s="288">
        <v>27</v>
      </c>
      <c r="CJ471" s="288">
        <v>254</v>
      </c>
      <c r="CK471" s="288">
        <v>259</v>
      </c>
      <c r="CL471" s="288">
        <v>99</v>
      </c>
      <c r="CM471" s="288">
        <v>337</v>
      </c>
      <c r="CN471" s="288">
        <v>34</v>
      </c>
      <c r="CO471" s="288">
        <v>60</v>
      </c>
      <c r="CP471" s="288">
        <v>22</v>
      </c>
      <c r="CQ471" s="288">
        <v>41</v>
      </c>
      <c r="CR471" s="288">
        <v>54</v>
      </c>
      <c r="CS471" s="288">
        <v>10</v>
      </c>
      <c r="CT471" s="240">
        <f t="shared" ref="CT471:CT474" si="1057">SUM(CU471:CY471)</f>
        <v>1423</v>
      </c>
      <c r="CU471" s="288">
        <v>399</v>
      </c>
      <c r="CV471" s="288">
        <v>157</v>
      </c>
      <c r="CW471" s="288">
        <v>111</v>
      </c>
      <c r="CX471" s="288">
        <v>293</v>
      </c>
      <c r="CY471" s="288">
        <v>463</v>
      </c>
      <c r="CZ471" s="240">
        <f t="shared" ref="CZ471:CZ474" si="1058">SUM(DA471:DF471)</f>
        <v>1447</v>
      </c>
      <c r="DA471" s="288">
        <v>62</v>
      </c>
      <c r="DB471" s="288">
        <v>44</v>
      </c>
      <c r="DC471" s="288">
        <v>334</v>
      </c>
      <c r="DD471" s="288">
        <v>443</v>
      </c>
      <c r="DE471" s="288">
        <v>348</v>
      </c>
      <c r="DF471" s="288">
        <v>216</v>
      </c>
      <c r="DG471" s="240">
        <f t="shared" ref="DG471:DG474" si="1059">AM471+BS471+B471+O471+X471+AC471+AJ471+BD471+CF471+AX471+BM471+CT471+CZ471</f>
        <v>26604</v>
      </c>
      <c r="DH471" s="240">
        <f t="shared" ref="DH471:DH474" si="1060">SUM(DI471:DK471)</f>
        <v>350</v>
      </c>
      <c r="DI471" s="288">
        <v>116</v>
      </c>
      <c r="DJ471" s="288">
        <v>179</v>
      </c>
      <c r="DK471" s="288">
        <v>55</v>
      </c>
      <c r="DL471" s="392">
        <f t="shared" si="1031"/>
        <v>83</v>
      </c>
      <c r="DM471" s="470">
        <v>83</v>
      </c>
      <c r="DN471" s="469">
        <v>0</v>
      </c>
      <c r="DO471" s="240">
        <f t="shared" ref="DO471:DO474" si="1061">DG471+DH471+DL471</f>
        <v>27037</v>
      </c>
    </row>
    <row r="472" spans="1:134" s="4" customFormat="1" ht="16.5" customHeight="1" x14ac:dyDescent="0.15">
      <c r="A472" s="44" t="s">
        <v>227</v>
      </c>
      <c r="B472" s="240">
        <f t="shared" si="1046"/>
        <v>2539</v>
      </c>
      <c r="C472" s="288">
        <v>135</v>
      </c>
      <c r="D472" s="288">
        <v>30</v>
      </c>
      <c r="E472" s="288">
        <v>34</v>
      </c>
      <c r="F472" s="288">
        <v>69</v>
      </c>
      <c r="G472" s="288">
        <v>159</v>
      </c>
      <c r="H472" s="288">
        <v>495</v>
      </c>
      <c r="I472" s="288">
        <v>576</v>
      </c>
      <c r="J472" s="288">
        <v>0</v>
      </c>
      <c r="K472" s="288">
        <v>97</v>
      </c>
      <c r="L472" s="288">
        <v>721</v>
      </c>
      <c r="M472" s="288">
        <v>41</v>
      </c>
      <c r="N472" s="288">
        <v>182</v>
      </c>
      <c r="O472" s="240">
        <f t="shared" si="1047"/>
        <v>788</v>
      </c>
      <c r="P472" s="288">
        <v>101</v>
      </c>
      <c r="Q472" s="288">
        <v>151</v>
      </c>
      <c r="R472" s="288">
        <v>104</v>
      </c>
      <c r="S472" s="288">
        <v>108</v>
      </c>
      <c r="T472" s="288">
        <v>0</v>
      </c>
      <c r="U472" s="288">
        <v>163</v>
      </c>
      <c r="V472" s="288">
        <v>161</v>
      </c>
      <c r="W472" s="288">
        <v>0</v>
      </c>
      <c r="X472" s="240">
        <f t="shared" si="1048"/>
        <v>974</v>
      </c>
      <c r="Y472" s="288">
        <v>94</v>
      </c>
      <c r="Z472" s="288">
        <v>383</v>
      </c>
      <c r="AA472" s="288">
        <v>413</v>
      </c>
      <c r="AB472" s="288">
        <v>84</v>
      </c>
      <c r="AC472" s="240">
        <f t="shared" si="1049"/>
        <v>738</v>
      </c>
      <c r="AD472" s="288">
        <v>151</v>
      </c>
      <c r="AE472" s="288">
        <v>45</v>
      </c>
      <c r="AF472" s="288">
        <v>24</v>
      </c>
      <c r="AG472" s="288">
        <v>105</v>
      </c>
      <c r="AH472" s="288">
        <v>198</v>
      </c>
      <c r="AI472" s="288">
        <v>215</v>
      </c>
      <c r="AJ472" s="240">
        <f t="shared" si="1050"/>
        <v>15</v>
      </c>
      <c r="AK472" s="394">
        <v>0</v>
      </c>
      <c r="AL472" s="394">
        <v>15</v>
      </c>
      <c r="AM472" s="240">
        <f t="shared" si="1051"/>
        <v>1433</v>
      </c>
      <c r="AN472" s="288">
        <v>27</v>
      </c>
      <c r="AO472" s="288">
        <v>33</v>
      </c>
      <c r="AP472" s="288">
        <v>313</v>
      </c>
      <c r="AQ472" s="288">
        <v>0</v>
      </c>
      <c r="AR472" s="288">
        <v>132</v>
      </c>
      <c r="AS472" s="288">
        <v>0</v>
      </c>
      <c r="AT472" s="288">
        <v>241</v>
      </c>
      <c r="AU472" s="486">
        <v>304</v>
      </c>
      <c r="AV472" s="486">
        <v>223</v>
      </c>
      <c r="AW472" s="288">
        <v>160</v>
      </c>
      <c r="AX472" s="240">
        <f t="shared" si="1052"/>
        <v>2222</v>
      </c>
      <c r="AY472" s="288">
        <v>182</v>
      </c>
      <c r="AZ472" s="288">
        <v>1453</v>
      </c>
      <c r="BA472" s="288">
        <v>71</v>
      </c>
      <c r="BB472" s="288">
        <v>267</v>
      </c>
      <c r="BC472" s="288">
        <v>249</v>
      </c>
      <c r="BD472" s="240">
        <f t="shared" si="1053"/>
        <v>2002</v>
      </c>
      <c r="BE472" s="288">
        <v>339</v>
      </c>
      <c r="BF472" s="288">
        <v>566</v>
      </c>
      <c r="BG472" s="288">
        <v>96</v>
      </c>
      <c r="BH472" s="288">
        <v>144</v>
      </c>
      <c r="BI472" s="288">
        <v>135</v>
      </c>
      <c r="BJ472" s="288">
        <v>229</v>
      </c>
      <c r="BK472" s="288">
        <v>96</v>
      </c>
      <c r="BL472" s="288">
        <v>397</v>
      </c>
      <c r="BM472" s="240">
        <f t="shared" si="1054"/>
        <v>589</v>
      </c>
      <c r="BN472" s="288">
        <v>119</v>
      </c>
      <c r="BO472" s="288">
        <v>83</v>
      </c>
      <c r="BP472" s="288">
        <v>79</v>
      </c>
      <c r="BQ472" s="288">
        <v>6</v>
      </c>
      <c r="BR472" s="288">
        <v>302</v>
      </c>
      <c r="BS472" s="240">
        <f t="shared" si="1055"/>
        <v>1609</v>
      </c>
      <c r="BT472" s="288">
        <v>59</v>
      </c>
      <c r="BU472" s="288">
        <v>72</v>
      </c>
      <c r="BV472" s="288">
        <v>70</v>
      </c>
      <c r="BW472" s="288">
        <v>0</v>
      </c>
      <c r="BX472" s="288">
        <v>78</v>
      </c>
      <c r="BY472" s="288">
        <v>292</v>
      </c>
      <c r="BZ472" s="288">
        <v>291</v>
      </c>
      <c r="CA472" s="288">
        <v>123</v>
      </c>
      <c r="CB472" s="288">
        <v>263</v>
      </c>
      <c r="CC472" s="288">
        <v>169</v>
      </c>
      <c r="CD472" s="288">
        <v>86</v>
      </c>
      <c r="CE472" s="288">
        <v>106</v>
      </c>
      <c r="CF472" s="240">
        <f t="shared" si="1056"/>
        <v>1031</v>
      </c>
      <c r="CG472" s="288">
        <v>0</v>
      </c>
      <c r="CH472" s="288">
        <v>255</v>
      </c>
      <c r="CI472" s="288">
        <v>0</v>
      </c>
      <c r="CJ472" s="288">
        <v>103</v>
      </c>
      <c r="CK472" s="288">
        <v>170</v>
      </c>
      <c r="CL472" s="288">
        <v>0</v>
      </c>
      <c r="CM472" s="288">
        <v>311</v>
      </c>
      <c r="CN472" s="288">
        <v>0</v>
      </c>
      <c r="CO472" s="288">
        <v>0</v>
      </c>
      <c r="CP472" s="288">
        <v>81</v>
      </c>
      <c r="CQ472" s="288">
        <v>111</v>
      </c>
      <c r="CR472" s="288">
        <v>0</v>
      </c>
      <c r="CS472" s="288">
        <v>0</v>
      </c>
      <c r="CT472" s="240">
        <f t="shared" si="1057"/>
        <v>654</v>
      </c>
      <c r="CU472" s="288">
        <v>137</v>
      </c>
      <c r="CV472" s="288">
        <v>186</v>
      </c>
      <c r="CW472" s="288">
        <v>90</v>
      </c>
      <c r="CX472" s="288">
        <v>151</v>
      </c>
      <c r="CY472" s="288">
        <v>90</v>
      </c>
      <c r="CZ472" s="240">
        <f t="shared" si="1058"/>
        <v>1108</v>
      </c>
      <c r="DA472" s="288">
        <v>0</v>
      </c>
      <c r="DB472" s="288">
        <v>84</v>
      </c>
      <c r="DC472" s="288">
        <v>344</v>
      </c>
      <c r="DD472" s="288">
        <v>332</v>
      </c>
      <c r="DE472" s="288">
        <v>259</v>
      </c>
      <c r="DF472" s="288">
        <v>89</v>
      </c>
      <c r="DG472" s="240">
        <f t="shared" si="1059"/>
        <v>15702</v>
      </c>
      <c r="DH472" s="240">
        <f t="shared" si="1060"/>
        <v>70</v>
      </c>
      <c r="DI472" s="288">
        <v>0</v>
      </c>
      <c r="DJ472" s="288">
        <v>0</v>
      </c>
      <c r="DK472" s="288">
        <v>70</v>
      </c>
      <c r="DL472" s="392">
        <f t="shared" si="1031"/>
        <v>20</v>
      </c>
      <c r="DM472" s="470">
        <v>20</v>
      </c>
      <c r="DN472" s="469">
        <v>0</v>
      </c>
      <c r="DO472" s="240">
        <f t="shared" si="1061"/>
        <v>15792</v>
      </c>
    </row>
    <row r="473" spans="1:134" s="40" customFormat="1" ht="16.5" customHeight="1" x14ac:dyDescent="0.15">
      <c r="A473" s="44" t="s">
        <v>228</v>
      </c>
      <c r="B473" s="240">
        <f t="shared" si="1046"/>
        <v>596</v>
      </c>
      <c r="C473" s="288">
        <v>0</v>
      </c>
      <c r="D473" s="288">
        <v>38</v>
      </c>
      <c r="E473" s="288">
        <v>0</v>
      </c>
      <c r="F473" s="288">
        <v>42</v>
      </c>
      <c r="G473" s="288">
        <v>26</v>
      </c>
      <c r="H473" s="288">
        <v>0</v>
      </c>
      <c r="I473" s="288">
        <v>0</v>
      </c>
      <c r="J473" s="288">
        <v>22</v>
      </c>
      <c r="K473" s="288">
        <v>105</v>
      </c>
      <c r="L473" s="288">
        <v>363</v>
      </c>
      <c r="M473" s="288">
        <v>0</v>
      </c>
      <c r="N473" s="288">
        <v>0</v>
      </c>
      <c r="O473" s="240">
        <f t="shared" si="1047"/>
        <v>49</v>
      </c>
      <c r="P473" s="288">
        <v>15</v>
      </c>
      <c r="Q473" s="288">
        <v>0</v>
      </c>
      <c r="R473" s="288">
        <v>0</v>
      </c>
      <c r="S473" s="288">
        <v>19</v>
      </c>
      <c r="T473" s="288">
        <v>0</v>
      </c>
      <c r="U473" s="288">
        <v>15</v>
      </c>
      <c r="V473" s="288">
        <v>0</v>
      </c>
      <c r="W473" s="288">
        <v>0</v>
      </c>
      <c r="X473" s="240">
        <f t="shared" si="1048"/>
        <v>504</v>
      </c>
      <c r="Y473" s="288">
        <v>134</v>
      </c>
      <c r="Z473" s="288">
        <v>145</v>
      </c>
      <c r="AA473" s="288">
        <v>168</v>
      </c>
      <c r="AB473" s="288">
        <v>57</v>
      </c>
      <c r="AC473" s="240">
        <f t="shared" si="1049"/>
        <v>150</v>
      </c>
      <c r="AD473" s="288">
        <v>0</v>
      </c>
      <c r="AE473" s="288">
        <v>0</v>
      </c>
      <c r="AF473" s="288">
        <v>0</v>
      </c>
      <c r="AG473" s="288">
        <v>0</v>
      </c>
      <c r="AH473" s="288">
        <v>110</v>
      </c>
      <c r="AI473" s="288">
        <v>40</v>
      </c>
      <c r="AJ473" s="240">
        <f t="shared" si="1050"/>
        <v>0</v>
      </c>
      <c r="AK473" s="394">
        <v>0</v>
      </c>
      <c r="AL473" s="394">
        <v>0</v>
      </c>
      <c r="AM473" s="240">
        <f t="shared" si="1051"/>
        <v>355</v>
      </c>
      <c r="AN473" s="288">
        <v>8</v>
      </c>
      <c r="AO473" s="288">
        <v>0</v>
      </c>
      <c r="AP473" s="288">
        <v>0</v>
      </c>
      <c r="AQ473" s="288">
        <v>0</v>
      </c>
      <c r="AR473" s="288">
        <v>188</v>
      </c>
      <c r="AS473" s="288">
        <v>0</v>
      </c>
      <c r="AT473" s="288">
        <v>0</v>
      </c>
      <c r="AU473" s="486">
        <v>84</v>
      </c>
      <c r="AV473" s="486">
        <v>13</v>
      </c>
      <c r="AW473" s="288">
        <v>62</v>
      </c>
      <c r="AX473" s="240">
        <f t="shared" si="1052"/>
        <v>302</v>
      </c>
      <c r="AY473" s="288">
        <v>0</v>
      </c>
      <c r="AZ473" s="288">
        <v>206</v>
      </c>
      <c r="BA473" s="288">
        <v>0</v>
      </c>
      <c r="BB473" s="288">
        <v>96</v>
      </c>
      <c r="BC473" s="288">
        <v>0</v>
      </c>
      <c r="BD473" s="240">
        <f t="shared" si="1053"/>
        <v>846</v>
      </c>
      <c r="BE473" s="288">
        <v>275</v>
      </c>
      <c r="BF473" s="288">
        <v>123</v>
      </c>
      <c r="BG473" s="288">
        <v>40</v>
      </c>
      <c r="BH473" s="288">
        <v>0</v>
      </c>
      <c r="BI473" s="288">
        <v>0</v>
      </c>
      <c r="BJ473" s="288">
        <v>60</v>
      </c>
      <c r="BK473" s="288">
        <v>258</v>
      </c>
      <c r="BL473" s="288">
        <v>90</v>
      </c>
      <c r="BM473" s="240">
        <f t="shared" si="1054"/>
        <v>106</v>
      </c>
      <c r="BN473" s="288">
        <v>0</v>
      </c>
      <c r="BO473" s="288">
        <v>0</v>
      </c>
      <c r="BP473" s="288">
        <v>31</v>
      </c>
      <c r="BQ473" s="288">
        <v>0</v>
      </c>
      <c r="BR473" s="288">
        <v>75</v>
      </c>
      <c r="BS473" s="240">
        <f t="shared" si="1055"/>
        <v>741</v>
      </c>
      <c r="BT473" s="288">
        <v>20</v>
      </c>
      <c r="BU473" s="288">
        <v>86</v>
      </c>
      <c r="BV473" s="288">
        <v>0</v>
      </c>
      <c r="BW473" s="288">
        <v>0</v>
      </c>
      <c r="BX473" s="288">
        <v>20</v>
      </c>
      <c r="BY473" s="288">
        <v>304</v>
      </c>
      <c r="BZ473" s="288">
        <v>30</v>
      </c>
      <c r="CA473" s="288">
        <v>0</v>
      </c>
      <c r="CB473" s="288">
        <v>0</v>
      </c>
      <c r="CC473" s="288">
        <v>7</v>
      </c>
      <c r="CD473" s="288">
        <v>209</v>
      </c>
      <c r="CE473" s="288">
        <v>65</v>
      </c>
      <c r="CF473" s="240">
        <f t="shared" si="1056"/>
        <v>292</v>
      </c>
      <c r="CG473" s="288">
        <v>0</v>
      </c>
      <c r="CH473" s="288">
        <v>24</v>
      </c>
      <c r="CI473" s="288">
        <v>0</v>
      </c>
      <c r="CJ473" s="288">
        <v>0</v>
      </c>
      <c r="CK473" s="288">
        <v>103</v>
      </c>
      <c r="CL473" s="288">
        <v>0</v>
      </c>
      <c r="CM473" s="288">
        <v>60</v>
      </c>
      <c r="CN473" s="288">
        <v>84</v>
      </c>
      <c r="CO473" s="288">
        <v>0</v>
      </c>
      <c r="CP473" s="288">
        <v>6</v>
      </c>
      <c r="CQ473" s="288">
        <v>15</v>
      </c>
      <c r="CR473" s="288">
        <v>0</v>
      </c>
      <c r="CS473" s="288">
        <v>0</v>
      </c>
      <c r="CT473" s="240">
        <f t="shared" si="1057"/>
        <v>99</v>
      </c>
      <c r="CU473" s="288">
        <v>99</v>
      </c>
      <c r="CV473" s="288">
        <v>0</v>
      </c>
      <c r="CW473" s="288">
        <v>0</v>
      </c>
      <c r="CX473" s="288">
        <v>0</v>
      </c>
      <c r="CY473" s="288">
        <v>0</v>
      </c>
      <c r="CZ473" s="240">
        <f t="shared" si="1058"/>
        <v>313</v>
      </c>
      <c r="DA473" s="288">
        <v>17</v>
      </c>
      <c r="DB473" s="288">
        <v>17</v>
      </c>
      <c r="DC473" s="288">
        <v>128</v>
      </c>
      <c r="DD473" s="288">
        <v>105</v>
      </c>
      <c r="DE473" s="288">
        <v>16</v>
      </c>
      <c r="DF473" s="288">
        <v>30</v>
      </c>
      <c r="DG473" s="240">
        <f t="shared" si="1059"/>
        <v>4353</v>
      </c>
      <c r="DH473" s="240">
        <f t="shared" si="1060"/>
        <v>105</v>
      </c>
      <c r="DI473" s="288">
        <v>0</v>
      </c>
      <c r="DJ473" s="288">
        <v>25</v>
      </c>
      <c r="DK473" s="288">
        <v>80</v>
      </c>
      <c r="DL473" s="392">
        <f t="shared" si="1031"/>
        <v>150</v>
      </c>
      <c r="DM473" s="470">
        <v>150</v>
      </c>
      <c r="DN473" s="469">
        <v>0</v>
      </c>
      <c r="DO473" s="240">
        <f t="shared" si="1061"/>
        <v>4608</v>
      </c>
      <c r="DP473" s="4"/>
      <c r="DQ473" s="4"/>
      <c r="DR473" s="4"/>
      <c r="DS473" s="4"/>
      <c r="DT473" s="4"/>
      <c r="DU473" s="4"/>
      <c r="DV473" s="4"/>
      <c r="DW473" s="4"/>
      <c r="DX473" s="4"/>
      <c r="DY473" s="4"/>
      <c r="DZ473" s="4"/>
      <c r="EA473" s="4"/>
      <c r="EB473" s="4"/>
      <c r="EC473" s="4"/>
      <c r="ED473" s="4"/>
    </row>
    <row r="474" spans="1:134" s="4" customFormat="1" ht="16.5" customHeight="1" x14ac:dyDescent="0.15">
      <c r="A474" s="98" t="s">
        <v>333</v>
      </c>
      <c r="B474" s="246">
        <f t="shared" si="1046"/>
        <v>10602</v>
      </c>
      <c r="C474" s="289">
        <v>1030</v>
      </c>
      <c r="D474" s="289">
        <v>600</v>
      </c>
      <c r="E474" s="289">
        <v>689</v>
      </c>
      <c r="F474" s="289">
        <v>265</v>
      </c>
      <c r="G474" s="289">
        <v>813</v>
      </c>
      <c r="H474" s="289">
        <v>1254</v>
      </c>
      <c r="I474" s="289">
        <v>1293</v>
      </c>
      <c r="J474" s="289">
        <v>206</v>
      </c>
      <c r="K474" s="289">
        <v>612</v>
      </c>
      <c r="L474" s="289">
        <v>2010</v>
      </c>
      <c r="M474" s="289">
        <v>876</v>
      </c>
      <c r="N474" s="289">
        <v>954</v>
      </c>
      <c r="O474" s="246">
        <f t="shared" si="1047"/>
        <v>5048</v>
      </c>
      <c r="P474" s="289">
        <v>496</v>
      </c>
      <c r="Q474" s="289">
        <v>1046</v>
      </c>
      <c r="R474" s="289">
        <v>1022</v>
      </c>
      <c r="S474" s="289">
        <v>410</v>
      </c>
      <c r="T474" s="289">
        <v>338</v>
      </c>
      <c r="U474" s="289">
        <v>1097</v>
      </c>
      <c r="V474" s="289">
        <v>526</v>
      </c>
      <c r="W474" s="289">
        <v>113</v>
      </c>
      <c r="X474" s="246">
        <f t="shared" si="1048"/>
        <v>9598</v>
      </c>
      <c r="Y474" s="289">
        <v>2162</v>
      </c>
      <c r="Z474" s="289">
        <v>2686</v>
      </c>
      <c r="AA474" s="289">
        <v>3273</v>
      </c>
      <c r="AB474" s="289">
        <v>1477</v>
      </c>
      <c r="AC474" s="246">
        <f t="shared" si="1049"/>
        <v>5523</v>
      </c>
      <c r="AD474" s="289">
        <v>407</v>
      </c>
      <c r="AE474" s="289">
        <v>749</v>
      </c>
      <c r="AF474" s="289">
        <v>937</v>
      </c>
      <c r="AG474" s="289">
        <v>1523</v>
      </c>
      <c r="AH474" s="289">
        <v>535</v>
      </c>
      <c r="AI474" s="289">
        <v>1372</v>
      </c>
      <c r="AJ474" s="246">
        <f t="shared" si="1050"/>
        <v>729</v>
      </c>
      <c r="AK474" s="400">
        <v>404</v>
      </c>
      <c r="AL474" s="400">
        <v>325</v>
      </c>
      <c r="AM474" s="246">
        <f t="shared" si="1051"/>
        <v>13505</v>
      </c>
      <c r="AN474" s="289">
        <v>1158</v>
      </c>
      <c r="AO474" s="289">
        <v>1302</v>
      </c>
      <c r="AP474" s="289">
        <v>891</v>
      </c>
      <c r="AQ474" s="289">
        <v>318</v>
      </c>
      <c r="AR474" s="289">
        <v>1220</v>
      </c>
      <c r="AS474" s="289">
        <v>546</v>
      </c>
      <c r="AT474" s="289">
        <v>3483</v>
      </c>
      <c r="AU474" s="289">
        <v>1283</v>
      </c>
      <c r="AV474" s="289">
        <v>2995</v>
      </c>
      <c r="AW474" s="289">
        <v>309</v>
      </c>
      <c r="AX474" s="246">
        <f t="shared" si="1052"/>
        <v>9750</v>
      </c>
      <c r="AY474" s="289">
        <v>1663</v>
      </c>
      <c r="AZ474" s="289">
        <v>2160</v>
      </c>
      <c r="BA474" s="289">
        <v>2288</v>
      </c>
      <c r="BB474" s="289">
        <v>1741</v>
      </c>
      <c r="BC474" s="289">
        <v>1898</v>
      </c>
      <c r="BD474" s="246">
        <f t="shared" si="1053"/>
        <v>10984</v>
      </c>
      <c r="BE474" s="289">
        <v>1469</v>
      </c>
      <c r="BF474" s="289">
        <v>1532</v>
      </c>
      <c r="BG474" s="289">
        <v>844</v>
      </c>
      <c r="BH474" s="289">
        <v>1518</v>
      </c>
      <c r="BI474" s="289">
        <v>1060</v>
      </c>
      <c r="BJ474" s="289">
        <v>924</v>
      </c>
      <c r="BK474" s="289">
        <v>2241</v>
      </c>
      <c r="BL474" s="289">
        <v>1396</v>
      </c>
      <c r="BM474" s="246">
        <f t="shared" si="1054"/>
        <v>10825</v>
      </c>
      <c r="BN474" s="289">
        <v>2538</v>
      </c>
      <c r="BO474" s="289">
        <v>1975</v>
      </c>
      <c r="BP474" s="289">
        <v>2098</v>
      </c>
      <c r="BQ474" s="289">
        <v>1448</v>
      </c>
      <c r="BR474" s="289">
        <v>2766</v>
      </c>
      <c r="BS474" s="246">
        <f t="shared" si="1055"/>
        <v>9548</v>
      </c>
      <c r="BT474" s="289">
        <v>312</v>
      </c>
      <c r="BU474" s="289">
        <v>478</v>
      </c>
      <c r="BV474" s="289">
        <v>744</v>
      </c>
      <c r="BW474" s="289">
        <v>153</v>
      </c>
      <c r="BX474" s="289">
        <v>1002</v>
      </c>
      <c r="BY474" s="289">
        <v>2308</v>
      </c>
      <c r="BZ474" s="289">
        <v>448</v>
      </c>
      <c r="CA474" s="289">
        <v>561</v>
      </c>
      <c r="CB474" s="289">
        <v>1282</v>
      </c>
      <c r="CC474" s="289">
        <v>731</v>
      </c>
      <c r="CD474" s="289">
        <v>249</v>
      </c>
      <c r="CE474" s="289">
        <v>1280</v>
      </c>
      <c r="CF474" s="246">
        <f t="shared" si="1056"/>
        <v>18438</v>
      </c>
      <c r="CG474" s="289">
        <v>903</v>
      </c>
      <c r="CH474" s="289">
        <v>1059</v>
      </c>
      <c r="CI474" s="289">
        <v>844</v>
      </c>
      <c r="CJ474" s="289">
        <v>2144</v>
      </c>
      <c r="CK474" s="289">
        <v>4268</v>
      </c>
      <c r="CL474" s="289">
        <v>557</v>
      </c>
      <c r="CM474" s="289">
        <v>819</v>
      </c>
      <c r="CN474" s="289">
        <v>645</v>
      </c>
      <c r="CO474" s="289">
        <v>1169</v>
      </c>
      <c r="CP474" s="289">
        <v>1194</v>
      </c>
      <c r="CQ474" s="289">
        <v>1388</v>
      </c>
      <c r="CR474" s="289">
        <v>1894</v>
      </c>
      <c r="CS474" s="289">
        <v>1554</v>
      </c>
      <c r="CT474" s="246">
        <f t="shared" si="1057"/>
        <v>10587</v>
      </c>
      <c r="CU474" s="289">
        <v>4338</v>
      </c>
      <c r="CV474" s="289">
        <v>1269</v>
      </c>
      <c r="CW474" s="289">
        <v>841</v>
      </c>
      <c r="CX474" s="289">
        <v>2176</v>
      </c>
      <c r="CY474" s="289">
        <v>1963</v>
      </c>
      <c r="CZ474" s="246">
        <f t="shared" si="1058"/>
        <v>6254</v>
      </c>
      <c r="DA474" s="289">
        <v>259</v>
      </c>
      <c r="DB474" s="289">
        <v>551</v>
      </c>
      <c r="DC474" s="289">
        <v>696</v>
      </c>
      <c r="DD474" s="289">
        <v>2542</v>
      </c>
      <c r="DE474" s="289">
        <v>1461</v>
      </c>
      <c r="DF474" s="289">
        <v>745</v>
      </c>
      <c r="DG474" s="246">
        <f t="shared" si="1059"/>
        <v>121391</v>
      </c>
      <c r="DH474" s="246">
        <f t="shared" si="1060"/>
        <v>2885</v>
      </c>
      <c r="DI474" s="289">
        <v>2073</v>
      </c>
      <c r="DJ474" s="289">
        <v>725</v>
      </c>
      <c r="DK474" s="289">
        <v>87</v>
      </c>
      <c r="DL474" s="393">
        <f t="shared" si="1031"/>
        <v>1147</v>
      </c>
      <c r="DM474" s="471">
        <v>1147</v>
      </c>
      <c r="DN474" s="472">
        <v>0</v>
      </c>
      <c r="DO474" s="246">
        <f t="shared" si="1061"/>
        <v>125423</v>
      </c>
    </row>
    <row r="475" spans="1:134" s="4" customFormat="1" ht="26.1" customHeight="1" x14ac:dyDescent="0.15">
      <c r="A475" s="205" t="s">
        <v>384</v>
      </c>
    </row>
    <row r="476" spans="1:134" s="4" customFormat="1" ht="16.5" customHeight="1" x14ac:dyDescent="0.15">
      <c r="A476" s="97" t="s">
        <v>324</v>
      </c>
    </row>
    <row r="477" spans="1:134" ht="16.5" customHeight="1" x14ac:dyDescent="0.2">
      <c r="A477" s="152"/>
    </row>
    <row r="478" spans="1:134" ht="16.5" customHeight="1" x14ac:dyDescent="0.2">
      <c r="A478" s="91" t="s">
        <v>268</v>
      </c>
    </row>
    <row r="479" spans="1:134" s="111" customFormat="1" ht="16.5" customHeight="1" x14ac:dyDescent="0.2">
      <c r="A479" s="110" t="s">
        <v>258</v>
      </c>
      <c r="B479" s="1"/>
    </row>
    <row r="480" spans="1:134" ht="16.5" customHeight="1" x14ac:dyDescent="0.2">
      <c r="A480" s="213" t="s">
        <v>741</v>
      </c>
    </row>
    <row r="481" spans="1:119" ht="16.5" customHeight="1" x14ac:dyDescent="0.2">
      <c r="A481" s="161" t="s">
        <v>742</v>
      </c>
    </row>
    <row r="482" spans="1:119" s="442" customFormat="1" ht="32.25" customHeight="1" x14ac:dyDescent="0.15">
      <c r="A482" s="437"/>
      <c r="B482" s="438" t="s">
        <v>489</v>
      </c>
      <c r="C482" s="439" t="s">
        <v>490</v>
      </c>
      <c r="D482" s="439" t="s">
        <v>491</v>
      </c>
      <c r="E482" s="439" t="s">
        <v>492</v>
      </c>
      <c r="F482" s="439" t="s">
        <v>493</v>
      </c>
      <c r="G482" s="439" t="s">
        <v>494</v>
      </c>
      <c r="H482" s="439" t="s">
        <v>495</v>
      </c>
      <c r="I482" s="439" t="s">
        <v>496</v>
      </c>
      <c r="J482" s="439" t="s">
        <v>497</v>
      </c>
      <c r="K482" s="439" t="s">
        <v>498</v>
      </c>
      <c r="L482" s="439" t="s">
        <v>499</v>
      </c>
      <c r="M482" s="439" t="s">
        <v>500</v>
      </c>
      <c r="N482" s="439" t="s">
        <v>501</v>
      </c>
      <c r="O482" s="438" t="s">
        <v>502</v>
      </c>
      <c r="P482" s="439" t="s">
        <v>503</v>
      </c>
      <c r="Q482" s="439" t="s">
        <v>504</v>
      </c>
      <c r="R482" s="439" t="s">
        <v>505</v>
      </c>
      <c r="S482" s="439" t="s">
        <v>506</v>
      </c>
      <c r="T482" s="439" t="s">
        <v>507</v>
      </c>
      <c r="U482" s="439" t="s">
        <v>508</v>
      </c>
      <c r="V482" s="439" t="s">
        <v>509</v>
      </c>
      <c r="W482" s="439" t="s">
        <v>510</v>
      </c>
      <c r="X482" s="438" t="s">
        <v>511</v>
      </c>
      <c r="Y482" s="439" t="s">
        <v>512</v>
      </c>
      <c r="Z482" s="439" t="s">
        <v>513</v>
      </c>
      <c r="AA482" s="439" t="s">
        <v>514</v>
      </c>
      <c r="AB482" s="439" t="s">
        <v>515</v>
      </c>
      <c r="AC482" s="438" t="s">
        <v>516</v>
      </c>
      <c r="AD482" s="439" t="s">
        <v>517</v>
      </c>
      <c r="AE482" s="439" t="s">
        <v>518</v>
      </c>
      <c r="AF482" s="439" t="s">
        <v>519</v>
      </c>
      <c r="AG482" s="439" t="s">
        <v>520</v>
      </c>
      <c r="AH482" s="439" t="s">
        <v>521</v>
      </c>
      <c r="AI482" s="439" t="s">
        <v>522</v>
      </c>
      <c r="AJ482" s="438" t="s">
        <v>523</v>
      </c>
      <c r="AK482" s="439" t="s">
        <v>524</v>
      </c>
      <c r="AL482" s="439" t="s">
        <v>525</v>
      </c>
      <c r="AM482" s="438" t="s">
        <v>526</v>
      </c>
      <c r="AN482" s="439" t="s">
        <v>527</v>
      </c>
      <c r="AO482" s="439" t="s">
        <v>528</v>
      </c>
      <c r="AP482" s="439" t="s">
        <v>529</v>
      </c>
      <c r="AQ482" s="439" t="s">
        <v>530</v>
      </c>
      <c r="AR482" s="439" t="s">
        <v>531</v>
      </c>
      <c r="AS482" s="439" t="s">
        <v>532</v>
      </c>
      <c r="AT482" s="439" t="s">
        <v>533</v>
      </c>
      <c r="AU482" s="439" t="s">
        <v>534</v>
      </c>
      <c r="AV482" s="439" t="s">
        <v>535</v>
      </c>
      <c r="AW482" s="439" t="s">
        <v>536</v>
      </c>
      <c r="AX482" s="438" t="s">
        <v>537</v>
      </c>
      <c r="AY482" s="439" t="s">
        <v>538</v>
      </c>
      <c r="AZ482" s="439" t="s">
        <v>539</v>
      </c>
      <c r="BA482" s="439" t="s">
        <v>540</v>
      </c>
      <c r="BB482" s="439" t="s">
        <v>541</v>
      </c>
      <c r="BC482" s="439" t="s">
        <v>542</v>
      </c>
      <c r="BD482" s="440" t="s">
        <v>543</v>
      </c>
      <c r="BE482" s="439" t="s">
        <v>544</v>
      </c>
      <c r="BF482" s="439" t="s">
        <v>545</v>
      </c>
      <c r="BG482" s="439" t="s">
        <v>546</v>
      </c>
      <c r="BH482" s="439" t="s">
        <v>547</v>
      </c>
      <c r="BI482" s="439" t="s">
        <v>548</v>
      </c>
      <c r="BJ482" s="439" t="s">
        <v>549</v>
      </c>
      <c r="BK482" s="439" t="s">
        <v>550</v>
      </c>
      <c r="BL482" s="439" t="s">
        <v>551</v>
      </c>
      <c r="BM482" s="438" t="s">
        <v>552</v>
      </c>
      <c r="BN482" s="439" t="s">
        <v>553</v>
      </c>
      <c r="BO482" s="439" t="s">
        <v>554</v>
      </c>
      <c r="BP482" s="439" t="s">
        <v>555</v>
      </c>
      <c r="BQ482" s="439" t="s">
        <v>556</v>
      </c>
      <c r="BR482" s="439" t="s">
        <v>557</v>
      </c>
      <c r="BS482" s="438" t="s">
        <v>558</v>
      </c>
      <c r="BT482" s="439" t="s">
        <v>559</v>
      </c>
      <c r="BU482" s="439" t="s">
        <v>560</v>
      </c>
      <c r="BV482" s="439" t="s">
        <v>561</v>
      </c>
      <c r="BW482" s="439" t="s">
        <v>562</v>
      </c>
      <c r="BX482" s="439" t="s">
        <v>563</v>
      </c>
      <c r="BY482" s="439" t="s">
        <v>564</v>
      </c>
      <c r="BZ482" s="439" t="s">
        <v>565</v>
      </c>
      <c r="CA482" s="439" t="s">
        <v>566</v>
      </c>
      <c r="CB482" s="439" t="s">
        <v>567</v>
      </c>
      <c r="CC482" s="439" t="s">
        <v>568</v>
      </c>
      <c r="CD482" s="439" t="s">
        <v>569</v>
      </c>
      <c r="CE482" s="439" t="s">
        <v>570</v>
      </c>
      <c r="CF482" s="438" t="s">
        <v>571</v>
      </c>
      <c r="CG482" s="439" t="s">
        <v>572</v>
      </c>
      <c r="CH482" s="439" t="s">
        <v>573</v>
      </c>
      <c r="CI482" s="439" t="s">
        <v>574</v>
      </c>
      <c r="CJ482" s="439" t="s">
        <v>575</v>
      </c>
      <c r="CK482" s="439" t="s">
        <v>576</v>
      </c>
      <c r="CL482" s="439" t="s">
        <v>577</v>
      </c>
      <c r="CM482" s="439" t="s">
        <v>578</v>
      </c>
      <c r="CN482" s="439" t="s">
        <v>579</v>
      </c>
      <c r="CO482" s="439" t="s">
        <v>580</v>
      </c>
      <c r="CP482" s="439" t="s">
        <v>581</v>
      </c>
      <c r="CQ482" s="439" t="s">
        <v>582</v>
      </c>
      <c r="CR482" s="439" t="s">
        <v>583</v>
      </c>
      <c r="CS482" s="439" t="s">
        <v>584</v>
      </c>
      <c r="CT482" s="438" t="s">
        <v>585</v>
      </c>
      <c r="CU482" s="439" t="s">
        <v>586</v>
      </c>
      <c r="CV482" s="439" t="s">
        <v>587</v>
      </c>
      <c r="CW482" s="439" t="s">
        <v>588</v>
      </c>
      <c r="CX482" s="439" t="s">
        <v>589</v>
      </c>
      <c r="CY482" s="439" t="s">
        <v>590</v>
      </c>
      <c r="CZ482" s="438" t="s">
        <v>591</v>
      </c>
      <c r="DA482" s="439" t="s">
        <v>592</v>
      </c>
      <c r="DB482" s="439" t="s">
        <v>593</v>
      </c>
      <c r="DC482" s="439" t="s">
        <v>594</v>
      </c>
      <c r="DD482" s="439" t="s">
        <v>595</v>
      </c>
      <c r="DE482" s="439" t="s">
        <v>596</v>
      </c>
      <c r="DF482" s="439" t="s">
        <v>597</v>
      </c>
      <c r="DG482" s="438" t="s">
        <v>598</v>
      </c>
      <c r="DH482" s="438" t="s">
        <v>599</v>
      </c>
      <c r="DI482" s="439" t="s">
        <v>600</v>
      </c>
      <c r="DJ482" s="439" t="s">
        <v>601</v>
      </c>
      <c r="DK482" s="439" t="s">
        <v>602</v>
      </c>
      <c r="DL482" s="438" t="s">
        <v>603</v>
      </c>
      <c r="DM482" s="439" t="s">
        <v>604</v>
      </c>
      <c r="DN482" s="441" t="s">
        <v>605</v>
      </c>
      <c r="DO482" s="438" t="s">
        <v>606</v>
      </c>
    </row>
    <row r="483" spans="1:119" s="4" customFormat="1" ht="16.5" customHeight="1" x14ac:dyDescent="0.15">
      <c r="A483" s="172" t="s">
        <v>350</v>
      </c>
      <c r="B483" s="264"/>
      <c r="C483" s="262"/>
      <c r="D483" s="262"/>
      <c r="E483" s="262"/>
      <c r="F483" s="262"/>
      <c r="G483" s="262"/>
      <c r="H483" s="262"/>
      <c r="I483" s="262"/>
      <c r="J483" s="262"/>
      <c r="K483" s="262"/>
      <c r="L483" s="262"/>
      <c r="M483" s="262"/>
      <c r="N483" s="262"/>
      <c r="O483" s="264"/>
      <c r="P483" s="262"/>
      <c r="Q483" s="262"/>
      <c r="R483" s="262"/>
      <c r="S483" s="262"/>
      <c r="T483" s="262"/>
      <c r="U483" s="262"/>
      <c r="V483" s="262"/>
      <c r="W483" s="262"/>
      <c r="X483" s="264"/>
      <c r="Y483" s="262"/>
      <c r="Z483" s="262"/>
      <c r="AA483" s="262"/>
      <c r="AB483" s="262"/>
      <c r="AC483" s="264"/>
      <c r="AD483" s="262"/>
      <c r="AE483" s="262"/>
      <c r="AF483" s="262"/>
      <c r="AG483" s="262"/>
      <c r="AH483" s="262"/>
      <c r="AI483" s="262"/>
      <c r="AJ483" s="264"/>
      <c r="AK483" s="262"/>
      <c r="AL483" s="262"/>
      <c r="AM483" s="264"/>
      <c r="AN483" s="262"/>
      <c r="AO483" s="262"/>
      <c r="AP483" s="262"/>
      <c r="AQ483" s="262"/>
      <c r="AR483" s="262"/>
      <c r="AS483" s="262"/>
      <c r="AT483" s="262"/>
      <c r="AU483" s="262"/>
      <c r="AV483" s="262"/>
      <c r="AW483" s="262"/>
      <c r="AX483" s="264"/>
      <c r="AY483" s="262"/>
      <c r="AZ483" s="262"/>
      <c r="BA483" s="262"/>
      <c r="BB483" s="262"/>
      <c r="BC483" s="262"/>
      <c r="BD483" s="264"/>
      <c r="BE483" s="262"/>
      <c r="BF483" s="262"/>
      <c r="BG483" s="262"/>
      <c r="BH483" s="262"/>
      <c r="BI483" s="262"/>
      <c r="BJ483" s="262"/>
      <c r="BK483" s="262"/>
      <c r="BL483" s="262"/>
      <c r="BM483" s="264"/>
      <c r="BN483" s="262"/>
      <c r="BO483" s="262"/>
      <c r="BP483" s="262"/>
      <c r="BQ483" s="262"/>
      <c r="BR483" s="262"/>
      <c r="BS483" s="264"/>
      <c r="BT483" s="262"/>
      <c r="BU483" s="262"/>
      <c r="BV483" s="262"/>
      <c r="BW483" s="262"/>
      <c r="BX483" s="262"/>
      <c r="BY483" s="262"/>
      <c r="BZ483" s="262"/>
      <c r="CA483" s="262"/>
      <c r="CB483" s="262"/>
      <c r="CC483" s="262"/>
      <c r="CD483" s="262"/>
      <c r="CE483" s="262"/>
      <c r="CF483" s="264"/>
      <c r="CG483" s="262"/>
      <c r="CH483" s="262"/>
      <c r="CI483" s="262"/>
      <c r="CJ483" s="262"/>
      <c r="CK483" s="262"/>
      <c r="CL483" s="262"/>
      <c r="CM483" s="262"/>
      <c r="CN483" s="262"/>
      <c r="CO483" s="262"/>
      <c r="CP483" s="262"/>
      <c r="CQ483" s="262"/>
      <c r="CR483" s="262"/>
      <c r="CS483" s="262"/>
      <c r="CT483" s="264"/>
      <c r="CU483" s="262"/>
      <c r="CV483" s="262"/>
      <c r="CW483" s="262"/>
      <c r="CX483" s="262"/>
      <c r="CY483" s="262"/>
      <c r="CZ483" s="264"/>
      <c r="DA483" s="262"/>
      <c r="DB483" s="262"/>
      <c r="DC483" s="262"/>
      <c r="DD483" s="262"/>
      <c r="DE483" s="262"/>
      <c r="DF483" s="262"/>
      <c r="DG483" s="264"/>
      <c r="DH483" s="264"/>
      <c r="DI483" s="262"/>
      <c r="DJ483" s="262"/>
      <c r="DK483" s="262"/>
      <c r="DL483" s="264"/>
      <c r="DM483" s="262"/>
      <c r="DN483" s="262"/>
      <c r="DO483" s="264"/>
    </row>
    <row r="484" spans="1:119" s="4" customFormat="1" ht="16.5" customHeight="1" x14ac:dyDescent="0.15">
      <c r="A484" s="162" t="s">
        <v>191</v>
      </c>
      <c r="B484" s="240">
        <f t="shared" ref="B484" si="1062">SUM(C484:N484)</f>
        <v>153</v>
      </c>
      <c r="C484" s="486">
        <v>12</v>
      </c>
      <c r="D484" s="486">
        <v>9</v>
      </c>
      <c r="E484" s="486">
        <v>7</v>
      </c>
      <c r="F484" s="486">
        <v>3</v>
      </c>
      <c r="G484" s="486">
        <v>10</v>
      </c>
      <c r="H484" s="486">
        <v>26</v>
      </c>
      <c r="I484" s="486">
        <v>21</v>
      </c>
      <c r="J484" s="486">
        <v>9</v>
      </c>
      <c r="K484" s="486">
        <v>12</v>
      </c>
      <c r="L484" s="486">
        <v>24</v>
      </c>
      <c r="M484" s="486">
        <v>7</v>
      </c>
      <c r="N484" s="486">
        <v>13</v>
      </c>
      <c r="O484" s="240">
        <f t="shared" ref="O484" si="1063">SUM(P484:W484)</f>
        <v>77</v>
      </c>
      <c r="P484" s="486">
        <v>12</v>
      </c>
      <c r="Q484" s="486">
        <v>17</v>
      </c>
      <c r="R484" s="486">
        <v>5</v>
      </c>
      <c r="S484" s="486">
        <v>10</v>
      </c>
      <c r="T484" s="486">
        <v>8</v>
      </c>
      <c r="U484" s="486">
        <v>12</v>
      </c>
      <c r="V484" s="486">
        <v>9</v>
      </c>
      <c r="W484" s="486">
        <v>4</v>
      </c>
      <c r="X484" s="240">
        <f t="shared" ref="X484" si="1064">SUM(Y484:AB484)</f>
        <v>66</v>
      </c>
      <c r="Y484" s="486">
        <v>15</v>
      </c>
      <c r="Z484" s="486">
        <v>13</v>
      </c>
      <c r="AA484" s="486">
        <v>20</v>
      </c>
      <c r="AB484" s="486">
        <v>18</v>
      </c>
      <c r="AC484" s="240">
        <f t="shared" ref="AC484" si="1065">SUM(AD484:AI484)</f>
        <v>71</v>
      </c>
      <c r="AD484" s="486">
        <v>9</v>
      </c>
      <c r="AE484" s="486">
        <v>13</v>
      </c>
      <c r="AF484" s="486">
        <v>9</v>
      </c>
      <c r="AG484" s="486">
        <v>14</v>
      </c>
      <c r="AH484" s="486">
        <v>8</v>
      </c>
      <c r="AI484" s="486">
        <v>18</v>
      </c>
      <c r="AJ484" s="240">
        <f t="shared" ref="AJ484" si="1066">SUM(AK484:AL484)</f>
        <v>5</v>
      </c>
      <c r="AK484" s="394">
        <v>3</v>
      </c>
      <c r="AL484" s="394">
        <v>2</v>
      </c>
      <c r="AM484" s="240">
        <f t="shared" ref="AM484" si="1067">SUM(AN484:AW484)</f>
        <v>117</v>
      </c>
      <c r="AN484" s="486">
        <v>10</v>
      </c>
      <c r="AO484" s="486">
        <v>6</v>
      </c>
      <c r="AP484" s="486">
        <v>9</v>
      </c>
      <c r="AQ484" s="486">
        <v>7</v>
      </c>
      <c r="AR484" s="486">
        <v>11</v>
      </c>
      <c r="AS484" s="486">
        <v>6</v>
      </c>
      <c r="AT484" s="486">
        <v>19</v>
      </c>
      <c r="AU484" s="486">
        <v>19</v>
      </c>
      <c r="AV484" s="486">
        <v>19</v>
      </c>
      <c r="AW484" s="486">
        <v>11</v>
      </c>
      <c r="AX484" s="240">
        <f t="shared" ref="AX484" si="1068">SUM(AY484:BC484)</f>
        <v>130</v>
      </c>
      <c r="AY484" s="486">
        <v>15</v>
      </c>
      <c r="AZ484" s="486">
        <v>41</v>
      </c>
      <c r="BA484" s="486">
        <v>19</v>
      </c>
      <c r="BB484" s="486">
        <v>36</v>
      </c>
      <c r="BC484" s="486">
        <v>19</v>
      </c>
      <c r="BD484" s="240">
        <f t="shared" ref="BD484" si="1069">SUM(BE484:BL484)</f>
        <v>198</v>
      </c>
      <c r="BE484" s="486">
        <v>25</v>
      </c>
      <c r="BF484" s="486">
        <v>30</v>
      </c>
      <c r="BG484" s="486">
        <v>25</v>
      </c>
      <c r="BH484" s="486">
        <v>17</v>
      </c>
      <c r="BI484" s="486">
        <v>29</v>
      </c>
      <c r="BJ484" s="486">
        <v>28</v>
      </c>
      <c r="BK484" s="486">
        <v>26</v>
      </c>
      <c r="BL484" s="486">
        <v>18</v>
      </c>
      <c r="BM484" s="240">
        <f t="shared" ref="BM484" si="1070">SUM(BN484:BR484)</f>
        <v>84</v>
      </c>
      <c r="BN484" s="486">
        <v>18</v>
      </c>
      <c r="BO484" s="486">
        <v>13</v>
      </c>
      <c r="BP484" s="486">
        <v>11</v>
      </c>
      <c r="BQ484" s="486">
        <v>10</v>
      </c>
      <c r="BR484" s="486">
        <v>32</v>
      </c>
      <c r="BS484" s="240">
        <f t="shared" ref="BS484" si="1071">SUM(BT484:CE484)</f>
        <v>112</v>
      </c>
      <c r="BT484" s="486">
        <v>11</v>
      </c>
      <c r="BU484" s="486">
        <v>21</v>
      </c>
      <c r="BV484" s="486">
        <v>4</v>
      </c>
      <c r="BW484" s="486">
        <v>4</v>
      </c>
      <c r="BX484" s="486">
        <v>8</v>
      </c>
      <c r="BY484" s="486">
        <v>21</v>
      </c>
      <c r="BZ484" s="486">
        <v>5</v>
      </c>
      <c r="CA484" s="486">
        <v>8</v>
      </c>
      <c r="CB484" s="486">
        <v>12</v>
      </c>
      <c r="CC484" s="486">
        <v>6</v>
      </c>
      <c r="CD484" s="486">
        <v>8</v>
      </c>
      <c r="CE484" s="486">
        <v>4</v>
      </c>
      <c r="CF484" s="240">
        <f t="shared" ref="CF484" si="1072">SUM(CG484:CS484)</f>
        <v>142</v>
      </c>
      <c r="CG484" s="486">
        <v>6</v>
      </c>
      <c r="CH484" s="486">
        <v>10</v>
      </c>
      <c r="CI484" s="486">
        <v>10</v>
      </c>
      <c r="CJ484" s="486">
        <v>21</v>
      </c>
      <c r="CK484" s="486">
        <v>30</v>
      </c>
      <c r="CL484" s="486">
        <v>9</v>
      </c>
      <c r="CM484" s="486">
        <v>15</v>
      </c>
      <c r="CN484" s="486">
        <v>6</v>
      </c>
      <c r="CO484" s="486">
        <v>2</v>
      </c>
      <c r="CP484" s="486">
        <v>10</v>
      </c>
      <c r="CQ484" s="486">
        <v>8</v>
      </c>
      <c r="CR484" s="486">
        <v>8</v>
      </c>
      <c r="CS484" s="486">
        <v>7</v>
      </c>
      <c r="CT484" s="240">
        <f t="shared" ref="CT484" si="1073">SUM(CU484:CY484)</f>
        <v>75</v>
      </c>
      <c r="CU484" s="486">
        <v>28</v>
      </c>
      <c r="CV484" s="486">
        <v>19</v>
      </c>
      <c r="CW484" s="486">
        <v>6</v>
      </c>
      <c r="CX484" s="486">
        <v>12</v>
      </c>
      <c r="CY484" s="486">
        <v>10</v>
      </c>
      <c r="CZ484" s="240">
        <f t="shared" ref="CZ484" si="1074">SUM(DA484:DF484)</f>
        <v>92</v>
      </c>
      <c r="DA484" s="486">
        <v>2</v>
      </c>
      <c r="DB484" s="486">
        <v>3</v>
      </c>
      <c r="DC484" s="486">
        <v>23</v>
      </c>
      <c r="DD484" s="486">
        <v>29</v>
      </c>
      <c r="DE484" s="486">
        <v>22</v>
      </c>
      <c r="DF484" s="486">
        <v>13</v>
      </c>
      <c r="DG484" s="240">
        <f t="shared" ref="DG484" si="1075">AM484+BS484+B484+O484+X484+AC484+AJ484+BD484+CF484+AX484+BM484+CT484+CZ484</f>
        <v>1322</v>
      </c>
      <c r="DH484" s="240">
        <f t="shared" ref="DH484" si="1076">SUM(DI484:DK484)</f>
        <v>24</v>
      </c>
      <c r="DI484" s="486">
        <v>10</v>
      </c>
      <c r="DJ484" s="486">
        <v>11</v>
      </c>
      <c r="DK484" s="486">
        <v>3</v>
      </c>
      <c r="DL484" s="392">
        <f>DM484+DN484</f>
        <v>22</v>
      </c>
      <c r="DM484" s="470">
        <v>17</v>
      </c>
      <c r="DN484" s="469">
        <v>5</v>
      </c>
      <c r="DO484" s="240">
        <f t="shared" ref="DO484" si="1077">DG484+DH484+DL484</f>
        <v>1368</v>
      </c>
    </row>
    <row r="485" spans="1:119" s="4" customFormat="1" ht="16.5" customHeight="1" x14ac:dyDescent="0.15">
      <c r="A485" s="162" t="s">
        <v>192</v>
      </c>
      <c r="B485" s="240">
        <f>SUM(C485:N485)</f>
        <v>7856</v>
      </c>
      <c r="C485" s="486">
        <v>649</v>
      </c>
      <c r="D485" s="486">
        <v>541</v>
      </c>
      <c r="E485" s="486">
        <v>290</v>
      </c>
      <c r="F485" s="486">
        <v>152</v>
      </c>
      <c r="G485" s="486">
        <v>491</v>
      </c>
      <c r="H485" s="486">
        <v>1384</v>
      </c>
      <c r="I485" s="486">
        <v>919</v>
      </c>
      <c r="J485" s="486">
        <v>259</v>
      </c>
      <c r="K485" s="486">
        <v>534</v>
      </c>
      <c r="L485" s="486">
        <v>1404</v>
      </c>
      <c r="M485" s="486">
        <v>428</v>
      </c>
      <c r="N485" s="486">
        <v>805</v>
      </c>
      <c r="O485" s="240">
        <f>SUM(P485:W485)</f>
        <v>4166</v>
      </c>
      <c r="P485" s="486">
        <v>906</v>
      </c>
      <c r="Q485" s="486">
        <v>766</v>
      </c>
      <c r="R485" s="486">
        <v>342</v>
      </c>
      <c r="S485" s="486">
        <v>327</v>
      </c>
      <c r="T485" s="486">
        <v>415</v>
      </c>
      <c r="U485" s="486">
        <v>567</v>
      </c>
      <c r="V485" s="486">
        <v>511</v>
      </c>
      <c r="W485" s="486">
        <v>332</v>
      </c>
      <c r="X485" s="240">
        <f>SUM(Y485:AB485)</f>
        <v>4209</v>
      </c>
      <c r="Y485" s="486">
        <v>909</v>
      </c>
      <c r="Z485" s="486">
        <v>916</v>
      </c>
      <c r="AA485" s="486">
        <v>1590</v>
      </c>
      <c r="AB485" s="486">
        <v>794</v>
      </c>
      <c r="AC485" s="240">
        <f>SUM(AD485:AI485)</f>
        <v>3442</v>
      </c>
      <c r="AD485" s="486">
        <v>343</v>
      </c>
      <c r="AE485" s="486">
        <v>816</v>
      </c>
      <c r="AF485" s="486">
        <v>346</v>
      </c>
      <c r="AG485" s="486">
        <v>645</v>
      </c>
      <c r="AH485" s="486">
        <v>461</v>
      </c>
      <c r="AI485" s="486">
        <v>831</v>
      </c>
      <c r="AJ485" s="240">
        <f>SUM(AK485:AL485)</f>
        <v>265</v>
      </c>
      <c r="AK485" s="394">
        <v>154</v>
      </c>
      <c r="AL485" s="394">
        <v>111</v>
      </c>
      <c r="AM485" s="240">
        <f>SUM(AN485:AW485)</f>
        <v>7496</v>
      </c>
      <c r="AN485" s="486">
        <v>559</v>
      </c>
      <c r="AO485" s="486">
        <v>428</v>
      </c>
      <c r="AP485" s="486">
        <v>659</v>
      </c>
      <c r="AQ485" s="486">
        <v>321</v>
      </c>
      <c r="AR485" s="486">
        <v>1009</v>
      </c>
      <c r="AS485" s="486">
        <v>244</v>
      </c>
      <c r="AT485" s="486">
        <v>1389</v>
      </c>
      <c r="AU485" s="486">
        <v>1082</v>
      </c>
      <c r="AV485" s="486">
        <v>1263</v>
      </c>
      <c r="AW485" s="486">
        <v>542</v>
      </c>
      <c r="AX485" s="240">
        <f>SUM(AY485:BC485)</f>
        <v>9048</v>
      </c>
      <c r="AY485" s="486">
        <v>901</v>
      </c>
      <c r="AZ485" s="486">
        <v>3420</v>
      </c>
      <c r="BA485" s="486">
        <v>876</v>
      </c>
      <c r="BB485" s="486">
        <v>2780</v>
      </c>
      <c r="BC485" s="486">
        <v>1071</v>
      </c>
      <c r="BD485" s="240">
        <f>SUM(BE485:BL485)</f>
        <v>10171</v>
      </c>
      <c r="BE485" s="486">
        <v>1024</v>
      </c>
      <c r="BF485" s="486">
        <v>1597</v>
      </c>
      <c r="BG485" s="486">
        <v>1335</v>
      </c>
      <c r="BH485" s="486">
        <v>1016</v>
      </c>
      <c r="BI485" s="486">
        <v>1102</v>
      </c>
      <c r="BJ485" s="486">
        <v>1541</v>
      </c>
      <c r="BK485" s="486">
        <v>1432</v>
      </c>
      <c r="BL485" s="486">
        <v>1124</v>
      </c>
      <c r="BM485" s="240">
        <f>SUM(BN485:BR485)</f>
        <v>4932</v>
      </c>
      <c r="BN485" s="486">
        <v>948</v>
      </c>
      <c r="BO485" s="486">
        <v>750</v>
      </c>
      <c r="BP485" s="486">
        <v>647</v>
      </c>
      <c r="BQ485" s="486">
        <v>740</v>
      </c>
      <c r="BR485" s="486">
        <v>1847</v>
      </c>
      <c r="BS485" s="240">
        <f>SUM(BT485:CE485)</f>
        <v>5979</v>
      </c>
      <c r="BT485" s="486">
        <v>513</v>
      </c>
      <c r="BU485" s="486">
        <v>729</v>
      </c>
      <c r="BV485" s="486">
        <v>259</v>
      </c>
      <c r="BW485" s="486">
        <v>242</v>
      </c>
      <c r="BX485" s="486">
        <v>398</v>
      </c>
      <c r="BY485" s="486">
        <v>1213</v>
      </c>
      <c r="BZ485" s="486">
        <v>334</v>
      </c>
      <c r="CA485" s="486">
        <v>384</v>
      </c>
      <c r="CB485" s="486">
        <v>556</v>
      </c>
      <c r="CC485" s="486">
        <v>530</v>
      </c>
      <c r="CD485" s="486">
        <v>530</v>
      </c>
      <c r="CE485" s="486">
        <v>291</v>
      </c>
      <c r="CF485" s="240">
        <f>SUM(CG485:CS485)</f>
        <v>5548</v>
      </c>
      <c r="CG485" s="486">
        <v>227</v>
      </c>
      <c r="CH485" s="486">
        <v>373</v>
      </c>
      <c r="CI485" s="486">
        <v>331</v>
      </c>
      <c r="CJ485" s="486">
        <v>658</v>
      </c>
      <c r="CK485" s="486">
        <v>1128</v>
      </c>
      <c r="CL485" s="486">
        <v>320</v>
      </c>
      <c r="CM485" s="486">
        <v>732</v>
      </c>
      <c r="CN485" s="486">
        <v>219</v>
      </c>
      <c r="CO485" s="486">
        <v>76</v>
      </c>
      <c r="CP485" s="486">
        <v>363</v>
      </c>
      <c r="CQ485" s="486">
        <v>440</v>
      </c>
      <c r="CR485" s="486">
        <v>395</v>
      </c>
      <c r="CS485" s="486">
        <v>286</v>
      </c>
      <c r="CT485" s="240">
        <f>SUM(CU485:CY485)</f>
        <v>3503</v>
      </c>
      <c r="CU485" s="486">
        <v>1144</v>
      </c>
      <c r="CV485" s="486">
        <v>861</v>
      </c>
      <c r="CW485" s="486">
        <v>261</v>
      </c>
      <c r="CX485" s="486">
        <v>606</v>
      </c>
      <c r="CY485" s="486">
        <v>631</v>
      </c>
      <c r="CZ485" s="240">
        <f>SUM(DA485:DF485)</f>
        <v>4264</v>
      </c>
      <c r="DA485" s="486">
        <v>138</v>
      </c>
      <c r="DB485" s="486">
        <v>136</v>
      </c>
      <c r="DC485" s="486">
        <v>833</v>
      </c>
      <c r="DD485" s="486">
        <v>1685</v>
      </c>
      <c r="DE485" s="486">
        <v>932</v>
      </c>
      <c r="DF485" s="486">
        <v>540</v>
      </c>
      <c r="DG485" s="240">
        <f>AM485+BS485+B485+O485+X485+AC485+AJ485+BD485+CF485+AX485+BM485+CT485+CZ485</f>
        <v>70879</v>
      </c>
      <c r="DH485" s="240">
        <f>SUM(DI485:DK485)</f>
        <v>1255</v>
      </c>
      <c r="DI485" s="486">
        <v>554</v>
      </c>
      <c r="DJ485" s="486">
        <v>500</v>
      </c>
      <c r="DK485" s="486">
        <v>201</v>
      </c>
      <c r="DL485" s="392">
        <f t="shared" ref="DL485:DL487" si="1078">DM485+DN485</f>
        <v>1326</v>
      </c>
      <c r="DM485" s="470">
        <v>1053</v>
      </c>
      <c r="DN485" s="469">
        <v>273</v>
      </c>
      <c r="DO485" s="240">
        <f>DG485+DH485+DL485</f>
        <v>73460</v>
      </c>
    </row>
    <row r="486" spans="1:119" s="4" customFormat="1" ht="16.5" customHeight="1" x14ac:dyDescent="0.15">
      <c r="A486" s="136" t="s">
        <v>338</v>
      </c>
      <c r="B486" s="240">
        <f>SUM(C486:N486)</f>
        <v>85</v>
      </c>
      <c r="C486" s="486">
        <v>0</v>
      </c>
      <c r="D486" s="486">
        <v>3</v>
      </c>
      <c r="E486" s="486">
        <v>8</v>
      </c>
      <c r="F486" s="486">
        <v>0</v>
      </c>
      <c r="G486" s="486">
        <v>0</v>
      </c>
      <c r="H486" s="486">
        <v>51</v>
      </c>
      <c r="I486" s="486">
        <v>0</v>
      </c>
      <c r="J486" s="486">
        <v>0</v>
      </c>
      <c r="K486" s="486">
        <v>12</v>
      </c>
      <c r="L486" s="486">
        <v>0</v>
      </c>
      <c r="M486" s="486">
        <v>5</v>
      </c>
      <c r="N486" s="486">
        <v>6</v>
      </c>
      <c r="O486" s="240">
        <f>SUM(P486:W486)</f>
        <v>12</v>
      </c>
      <c r="P486" s="486">
        <v>1</v>
      </c>
      <c r="Q486" s="486">
        <v>9</v>
      </c>
      <c r="R486" s="486">
        <v>2</v>
      </c>
      <c r="S486" s="486">
        <v>0</v>
      </c>
      <c r="T486" s="486">
        <v>0</v>
      </c>
      <c r="U486" s="486">
        <v>0</v>
      </c>
      <c r="V486" s="486">
        <v>0</v>
      </c>
      <c r="W486" s="486">
        <v>0</v>
      </c>
      <c r="X486" s="240">
        <f>SUM(Y486:AB486)</f>
        <v>47</v>
      </c>
      <c r="Y486" s="486">
        <v>10</v>
      </c>
      <c r="Z486" s="486">
        <v>0</v>
      </c>
      <c r="AA486" s="486">
        <v>23</v>
      </c>
      <c r="AB486" s="486">
        <v>14</v>
      </c>
      <c r="AC486" s="240">
        <f>SUM(AD486:AI486)</f>
        <v>24</v>
      </c>
      <c r="AD486" s="486">
        <v>0</v>
      </c>
      <c r="AE486" s="486">
        <v>0</v>
      </c>
      <c r="AF486" s="486">
        <v>0</v>
      </c>
      <c r="AG486" s="486">
        <v>0</v>
      </c>
      <c r="AH486" s="486">
        <v>0</v>
      </c>
      <c r="AI486" s="486">
        <v>24</v>
      </c>
      <c r="AJ486" s="240">
        <f>SUM(AK486:AL486)</f>
        <v>2</v>
      </c>
      <c r="AK486" s="394">
        <v>0</v>
      </c>
      <c r="AL486" s="394">
        <v>2</v>
      </c>
      <c r="AM486" s="240">
        <f>SUM(AN486:AW486)</f>
        <v>37</v>
      </c>
      <c r="AN486" s="486">
        <v>0</v>
      </c>
      <c r="AO486" s="486">
        <v>0</v>
      </c>
      <c r="AP486" s="486">
        <v>3</v>
      </c>
      <c r="AQ486" s="486">
        <v>8</v>
      </c>
      <c r="AR486" s="486">
        <v>3</v>
      </c>
      <c r="AS486" s="486">
        <v>0</v>
      </c>
      <c r="AT486" s="486">
        <v>0</v>
      </c>
      <c r="AU486" s="486">
        <v>14</v>
      </c>
      <c r="AV486" s="486">
        <v>7</v>
      </c>
      <c r="AW486" s="486">
        <v>2</v>
      </c>
      <c r="AX486" s="240">
        <f>SUM(AY486:BC486)</f>
        <v>49</v>
      </c>
      <c r="AY486" s="486">
        <v>8</v>
      </c>
      <c r="AZ486" s="486">
        <v>12</v>
      </c>
      <c r="BA486" s="486">
        <v>19</v>
      </c>
      <c r="BB486" s="486">
        <v>0</v>
      </c>
      <c r="BC486" s="486">
        <v>10</v>
      </c>
      <c r="BD486" s="240">
        <f>SUM(BE486:BL486)</f>
        <v>17</v>
      </c>
      <c r="BE486" s="486">
        <v>0</v>
      </c>
      <c r="BF486" s="486">
        <v>16</v>
      </c>
      <c r="BG486" s="486">
        <v>0</v>
      </c>
      <c r="BH486" s="486">
        <v>0</v>
      </c>
      <c r="BI486" s="486">
        <v>1</v>
      </c>
      <c r="BJ486" s="486">
        <v>0</v>
      </c>
      <c r="BK486" s="486">
        <v>0</v>
      </c>
      <c r="BL486" s="486">
        <v>0</v>
      </c>
      <c r="BM486" s="240">
        <f>SUM(BN486:BR486)</f>
        <v>16</v>
      </c>
      <c r="BN486" s="486">
        <v>0</v>
      </c>
      <c r="BO486" s="486">
        <v>5</v>
      </c>
      <c r="BP486" s="486">
        <v>7</v>
      </c>
      <c r="BQ486" s="486">
        <v>0</v>
      </c>
      <c r="BR486" s="486">
        <v>4</v>
      </c>
      <c r="BS486" s="240">
        <f>SUM(BT486:CE486)</f>
        <v>5</v>
      </c>
      <c r="BT486" s="486">
        <v>0</v>
      </c>
      <c r="BU486" s="486">
        <v>1</v>
      </c>
      <c r="BV486" s="486">
        <v>0</v>
      </c>
      <c r="BW486" s="486">
        <v>0</v>
      </c>
      <c r="BX486" s="486">
        <v>4</v>
      </c>
      <c r="BY486" s="486">
        <v>0</v>
      </c>
      <c r="BZ486" s="486">
        <v>0</v>
      </c>
      <c r="CA486" s="486">
        <v>0</v>
      </c>
      <c r="CB486" s="486">
        <v>0</v>
      </c>
      <c r="CC486" s="486">
        <v>0</v>
      </c>
      <c r="CD486" s="486">
        <v>0</v>
      </c>
      <c r="CE486" s="486">
        <v>0</v>
      </c>
      <c r="CF486" s="240">
        <f>SUM(CG486:CS486)</f>
        <v>9</v>
      </c>
      <c r="CG486" s="486">
        <v>0</v>
      </c>
      <c r="CH486" s="486">
        <v>2</v>
      </c>
      <c r="CI486" s="486">
        <v>2</v>
      </c>
      <c r="CJ486" s="486">
        <v>0</v>
      </c>
      <c r="CK486" s="486">
        <v>3</v>
      </c>
      <c r="CL486" s="486">
        <v>0</v>
      </c>
      <c r="CM486" s="486">
        <v>0</v>
      </c>
      <c r="CN486" s="486">
        <v>0</v>
      </c>
      <c r="CO486" s="486">
        <v>0</v>
      </c>
      <c r="CP486" s="486">
        <v>0</v>
      </c>
      <c r="CQ486" s="486">
        <v>0</v>
      </c>
      <c r="CR486" s="486">
        <v>1</v>
      </c>
      <c r="CS486" s="486">
        <v>1</v>
      </c>
      <c r="CT486" s="240">
        <f>SUM(CU486:CY486)</f>
        <v>59</v>
      </c>
      <c r="CU486" s="486">
        <v>23</v>
      </c>
      <c r="CV486" s="486">
        <v>33</v>
      </c>
      <c r="CW486" s="486">
        <v>3</v>
      </c>
      <c r="CX486" s="486">
        <v>0</v>
      </c>
      <c r="CY486" s="486">
        <v>0</v>
      </c>
      <c r="CZ486" s="240">
        <f>SUM(DA486:DF486)</f>
        <v>26</v>
      </c>
      <c r="DA486" s="486">
        <v>1</v>
      </c>
      <c r="DB486" s="486">
        <v>0</v>
      </c>
      <c r="DC486" s="486">
        <v>5</v>
      </c>
      <c r="DD486" s="486">
        <v>2</v>
      </c>
      <c r="DE486" s="486">
        <v>11</v>
      </c>
      <c r="DF486" s="486">
        <v>7</v>
      </c>
      <c r="DG486" s="240">
        <f>AM486+BS486+B486+O486+X486+AC486+AJ486+BD486+CF486+AX486+BM486+CT486+CZ486</f>
        <v>388</v>
      </c>
      <c r="DH486" s="240">
        <f>SUM(DI486:DK486)</f>
        <v>61</v>
      </c>
      <c r="DI486" s="486">
        <v>45</v>
      </c>
      <c r="DJ486" s="486">
        <v>0</v>
      </c>
      <c r="DK486" s="486">
        <v>16</v>
      </c>
      <c r="DL486" s="392">
        <f t="shared" si="1078"/>
        <v>15</v>
      </c>
      <c r="DM486" s="497">
        <v>15</v>
      </c>
      <c r="DN486" s="469">
        <v>0</v>
      </c>
      <c r="DO486" s="240">
        <f>DG486+DH486+DL486</f>
        <v>464</v>
      </c>
    </row>
    <row r="487" spans="1:119" s="4" customFormat="1" ht="16.5" customHeight="1" x14ac:dyDescent="0.15">
      <c r="A487" s="136" t="s">
        <v>229</v>
      </c>
      <c r="B487" s="240">
        <f>SUM(C487:N487)</f>
        <v>3936</v>
      </c>
      <c r="C487" s="486">
        <v>253</v>
      </c>
      <c r="D487" s="486">
        <v>120</v>
      </c>
      <c r="E487" s="486">
        <v>160</v>
      </c>
      <c r="F487" s="486">
        <v>60</v>
      </c>
      <c r="G487" s="486">
        <v>240</v>
      </c>
      <c r="H487" s="486">
        <v>815</v>
      </c>
      <c r="I487" s="486">
        <v>554</v>
      </c>
      <c r="J487" s="486">
        <v>48</v>
      </c>
      <c r="K487" s="486">
        <v>278</v>
      </c>
      <c r="L487" s="486">
        <v>822</v>
      </c>
      <c r="M487" s="486">
        <v>189</v>
      </c>
      <c r="N487" s="486">
        <v>397</v>
      </c>
      <c r="O487" s="240">
        <f>SUM(P487:W487)</f>
        <v>2035</v>
      </c>
      <c r="P487" s="486">
        <v>237</v>
      </c>
      <c r="Q487" s="486">
        <v>479</v>
      </c>
      <c r="R487" s="486">
        <v>180</v>
      </c>
      <c r="S487" s="486">
        <v>175</v>
      </c>
      <c r="T487" s="486">
        <v>225</v>
      </c>
      <c r="U487" s="486">
        <v>238</v>
      </c>
      <c r="V487" s="486">
        <v>353</v>
      </c>
      <c r="W487" s="486">
        <v>148</v>
      </c>
      <c r="X487" s="240">
        <f>SUM(Y487:AB487)</f>
        <v>2123</v>
      </c>
      <c r="Y487" s="486">
        <v>370</v>
      </c>
      <c r="Z487" s="486">
        <v>556</v>
      </c>
      <c r="AA487" s="486">
        <v>781</v>
      </c>
      <c r="AB487" s="486">
        <v>416</v>
      </c>
      <c r="AC487" s="240">
        <f>SUM(AD487:AI487)</f>
        <v>1349</v>
      </c>
      <c r="AD487" s="486">
        <v>201</v>
      </c>
      <c r="AE487" s="486">
        <v>47</v>
      </c>
      <c r="AF487" s="486">
        <v>110</v>
      </c>
      <c r="AG487" s="486">
        <v>371</v>
      </c>
      <c r="AH487" s="486">
        <v>119</v>
      </c>
      <c r="AI487" s="486">
        <v>501</v>
      </c>
      <c r="AJ487" s="240">
        <f>SUM(AK487:AL487)</f>
        <v>204</v>
      </c>
      <c r="AK487" s="501">
        <v>132</v>
      </c>
      <c r="AL487" s="501">
        <v>72</v>
      </c>
      <c r="AM487" s="240">
        <f>SUM(AN487:AW487)</f>
        <v>4860</v>
      </c>
      <c r="AN487" s="501">
        <v>368</v>
      </c>
      <c r="AO487" s="501">
        <v>242</v>
      </c>
      <c r="AP487" s="501">
        <v>505</v>
      </c>
      <c r="AQ487" s="501">
        <v>178</v>
      </c>
      <c r="AR487" s="501">
        <v>716</v>
      </c>
      <c r="AS487" s="501">
        <v>150</v>
      </c>
      <c r="AT487" s="501">
        <v>833</v>
      </c>
      <c r="AU487" s="501">
        <v>727</v>
      </c>
      <c r="AV487" s="501">
        <v>825</v>
      </c>
      <c r="AW487" s="501">
        <v>316</v>
      </c>
      <c r="AX487" s="240">
        <f>SUM(AY487:BC487)</f>
        <v>5095</v>
      </c>
      <c r="AY487" s="501">
        <v>388</v>
      </c>
      <c r="AZ487" s="501">
        <v>1790</v>
      </c>
      <c r="BA487" s="501">
        <v>335</v>
      </c>
      <c r="BB487" s="501">
        <v>1940</v>
      </c>
      <c r="BC487" s="501">
        <v>642</v>
      </c>
      <c r="BD487" s="240">
        <f>SUM(BE487:BL487)</f>
        <v>8181</v>
      </c>
      <c r="BE487" s="501">
        <v>955</v>
      </c>
      <c r="BF487" s="501">
        <v>874</v>
      </c>
      <c r="BG487" s="501">
        <v>1219</v>
      </c>
      <c r="BH487" s="501">
        <v>736</v>
      </c>
      <c r="BI487" s="501">
        <v>978</v>
      </c>
      <c r="BJ487" s="501">
        <v>1315</v>
      </c>
      <c r="BK487" s="501">
        <v>1187</v>
      </c>
      <c r="BL487" s="501">
        <v>917</v>
      </c>
      <c r="BM487" s="240">
        <f>SUM(BN487:BR487)</f>
        <v>2490</v>
      </c>
      <c r="BN487" s="501">
        <v>596</v>
      </c>
      <c r="BO487" s="501">
        <v>433</v>
      </c>
      <c r="BP487" s="501">
        <v>243</v>
      </c>
      <c r="BQ487" s="501">
        <v>233</v>
      </c>
      <c r="BR487" s="501">
        <v>985</v>
      </c>
      <c r="BS487" s="240">
        <f>SUM(BT487:CE487)</f>
        <v>3417</v>
      </c>
      <c r="BT487" s="486">
        <v>339</v>
      </c>
      <c r="BU487" s="486">
        <v>363</v>
      </c>
      <c r="BV487" s="486">
        <v>35</v>
      </c>
      <c r="BW487" s="486">
        <v>24</v>
      </c>
      <c r="BX487" s="486">
        <v>226</v>
      </c>
      <c r="BY487" s="486">
        <v>877</v>
      </c>
      <c r="BZ487" s="486">
        <v>169</v>
      </c>
      <c r="CA487" s="486">
        <v>201</v>
      </c>
      <c r="CB487" s="486">
        <v>279</v>
      </c>
      <c r="CC487" s="486">
        <v>348</v>
      </c>
      <c r="CD487" s="486">
        <v>408</v>
      </c>
      <c r="CE487" s="486">
        <v>148</v>
      </c>
      <c r="CF487" s="240">
        <f>SUM(CG487:CS487)</f>
        <v>3264</v>
      </c>
      <c r="CG487" s="501">
        <v>131</v>
      </c>
      <c r="CH487" s="501">
        <v>255</v>
      </c>
      <c r="CI487" s="501">
        <v>135</v>
      </c>
      <c r="CJ487" s="501">
        <v>457</v>
      </c>
      <c r="CK487" s="501">
        <v>583</v>
      </c>
      <c r="CL487" s="501">
        <v>119</v>
      </c>
      <c r="CM487" s="501">
        <v>526</v>
      </c>
      <c r="CN487" s="501">
        <v>65</v>
      </c>
      <c r="CO487" s="501">
        <v>21</v>
      </c>
      <c r="CP487" s="501">
        <v>226</v>
      </c>
      <c r="CQ487" s="501">
        <v>334</v>
      </c>
      <c r="CR487" s="501">
        <v>261</v>
      </c>
      <c r="CS487" s="501">
        <v>151</v>
      </c>
      <c r="CT487" s="240">
        <f>SUM(CU487:CY487)</f>
        <v>2341</v>
      </c>
      <c r="CU487" s="501">
        <v>949</v>
      </c>
      <c r="CV487" s="501">
        <v>653</v>
      </c>
      <c r="CW487" s="501">
        <v>209</v>
      </c>
      <c r="CX487" s="501">
        <v>387</v>
      </c>
      <c r="CY487" s="501">
        <v>143</v>
      </c>
      <c r="CZ487" s="240">
        <f>SUM(DA487:DF487)</f>
        <v>1907</v>
      </c>
      <c r="DA487" s="477">
        <v>24</v>
      </c>
      <c r="DB487" s="477">
        <v>38</v>
      </c>
      <c r="DC487" s="477">
        <v>260</v>
      </c>
      <c r="DD487" s="477">
        <v>980</v>
      </c>
      <c r="DE487" s="477">
        <v>354</v>
      </c>
      <c r="DF487" s="477">
        <v>251</v>
      </c>
      <c r="DG487" s="240">
        <f>AM487+BS487+B487+O487+X487+AC487+AJ487+BD487+CF487+AX487+BM487+CT487+CZ487</f>
        <v>41202</v>
      </c>
      <c r="DH487" s="240">
        <f>SUM(DI487:DK487)</f>
        <v>1059</v>
      </c>
      <c r="DI487" s="501">
        <v>374</v>
      </c>
      <c r="DJ487" s="501">
        <v>500</v>
      </c>
      <c r="DK487" s="501">
        <v>185</v>
      </c>
      <c r="DL487" s="392">
        <f t="shared" si="1078"/>
        <v>1196</v>
      </c>
      <c r="DM487" s="497">
        <v>923</v>
      </c>
      <c r="DN487" s="501">
        <v>273</v>
      </c>
      <c r="DO487" s="240">
        <f>DG487+DH487+DL487</f>
        <v>43457</v>
      </c>
    </row>
    <row r="488" spans="1:119" s="4" customFormat="1" ht="16.5" customHeight="1" x14ac:dyDescent="0.15">
      <c r="A488" s="139" t="s">
        <v>274</v>
      </c>
      <c r="B488" s="240"/>
      <c r="C488" s="486"/>
      <c r="D488" s="486"/>
      <c r="E488" s="486"/>
      <c r="F488" s="486"/>
      <c r="G488" s="486"/>
      <c r="H488" s="486"/>
      <c r="I488" s="486"/>
      <c r="J488" s="486"/>
      <c r="K488" s="486"/>
      <c r="L488" s="486"/>
      <c r="M488" s="486"/>
      <c r="N488" s="486"/>
      <c r="O488" s="240"/>
      <c r="P488" s="486"/>
      <c r="Q488" s="486"/>
      <c r="R488" s="486"/>
      <c r="S488" s="486"/>
      <c r="T488" s="486"/>
      <c r="U488" s="486"/>
      <c r="V488" s="486"/>
      <c r="W488" s="486"/>
      <c r="X488" s="240"/>
      <c r="Y488" s="486"/>
      <c r="Z488" s="486"/>
      <c r="AA488" s="486"/>
      <c r="AB488" s="486"/>
      <c r="AC488" s="240"/>
      <c r="AD488" s="486"/>
      <c r="AE488" s="486"/>
      <c r="AF488" s="486"/>
      <c r="AG488" s="486"/>
      <c r="AH488" s="486"/>
      <c r="AI488" s="486"/>
      <c r="AJ488" s="240"/>
      <c r="AK488" s="394"/>
      <c r="AL488" s="394"/>
      <c r="AM488" s="240"/>
      <c r="AN488" s="486"/>
      <c r="AO488" s="486"/>
      <c r="AP488" s="486"/>
      <c r="AQ488" s="486"/>
      <c r="AR488" s="486"/>
      <c r="AS488" s="486"/>
      <c r="AT488" s="486"/>
      <c r="AU488" s="486"/>
      <c r="AV488" s="486"/>
      <c r="AW488" s="486"/>
      <c r="AX488" s="240"/>
      <c r="AY488" s="486"/>
      <c r="AZ488" s="486"/>
      <c r="BA488" s="486"/>
      <c r="BB488" s="486"/>
      <c r="BC488" s="486"/>
      <c r="BD488" s="240"/>
      <c r="BE488" s="486"/>
      <c r="BF488" s="486"/>
      <c r="BG488" s="486"/>
      <c r="BH488" s="486"/>
      <c r="BI488" s="486"/>
      <c r="BJ488" s="486"/>
      <c r="BK488" s="486"/>
      <c r="BL488" s="486"/>
      <c r="BM488" s="240"/>
      <c r="BN488" s="486"/>
      <c r="BO488" s="486"/>
      <c r="BP488" s="486"/>
      <c r="BQ488" s="486"/>
      <c r="BR488" s="486"/>
      <c r="BS488" s="240"/>
      <c r="BT488" s="486"/>
      <c r="BU488" s="486"/>
      <c r="BV488" s="486"/>
      <c r="BW488" s="486"/>
      <c r="BX488" s="486"/>
      <c r="BY488" s="486"/>
      <c r="BZ488" s="486"/>
      <c r="CA488" s="486"/>
      <c r="CB488" s="486"/>
      <c r="CC488" s="486"/>
      <c r="CD488" s="486"/>
      <c r="CE488" s="486"/>
      <c r="CF488" s="240"/>
      <c r="CG488" s="486"/>
      <c r="CH488" s="486"/>
      <c r="CI488" s="486"/>
      <c r="CJ488" s="486"/>
      <c r="CK488" s="486"/>
      <c r="CL488" s="486"/>
      <c r="CM488" s="486"/>
      <c r="CN488" s="486"/>
      <c r="CO488" s="486"/>
      <c r="CP488" s="486"/>
      <c r="CQ488" s="486"/>
      <c r="CR488" s="486"/>
      <c r="CS488" s="486"/>
      <c r="CT488" s="240"/>
      <c r="CU488" s="486"/>
      <c r="CV488" s="486"/>
      <c r="CW488" s="486"/>
      <c r="CX488" s="486"/>
      <c r="CY488" s="486"/>
      <c r="CZ488" s="240"/>
      <c r="DA488" s="486"/>
      <c r="DB488" s="486"/>
      <c r="DC488" s="486"/>
      <c r="DD488" s="486"/>
      <c r="DE488" s="486"/>
      <c r="DF488" s="486"/>
      <c r="DG488" s="240"/>
      <c r="DH488" s="240"/>
      <c r="DI488" s="486"/>
      <c r="DJ488" s="486"/>
      <c r="DK488" s="486"/>
      <c r="DL488" s="392"/>
      <c r="DM488" s="470"/>
      <c r="DN488" s="469"/>
      <c r="DO488" s="240"/>
    </row>
    <row r="489" spans="1:119" s="4" customFormat="1" ht="16.5" customHeight="1" x14ac:dyDescent="0.15">
      <c r="A489" s="162" t="s">
        <v>191</v>
      </c>
      <c r="B489" s="240">
        <f>SUM(C489:N489)</f>
        <v>17</v>
      </c>
      <c r="C489" s="486">
        <v>0</v>
      </c>
      <c r="D489" s="486">
        <v>1</v>
      </c>
      <c r="E489" s="486">
        <v>0</v>
      </c>
      <c r="F489" s="486">
        <v>0</v>
      </c>
      <c r="G489" s="486">
        <v>3</v>
      </c>
      <c r="H489" s="486">
        <v>1</v>
      </c>
      <c r="I489" s="486">
        <v>4</v>
      </c>
      <c r="J489" s="486">
        <v>1</v>
      </c>
      <c r="K489" s="486">
        <v>1</v>
      </c>
      <c r="L489" s="486">
        <v>3</v>
      </c>
      <c r="M489" s="486">
        <v>1</v>
      </c>
      <c r="N489" s="486">
        <v>2</v>
      </c>
      <c r="O489" s="240">
        <f>SUM(P489:W489)</f>
        <v>13</v>
      </c>
      <c r="P489" s="486">
        <v>2</v>
      </c>
      <c r="Q489" s="486">
        <v>3</v>
      </c>
      <c r="R489" s="486">
        <v>2</v>
      </c>
      <c r="S489" s="486">
        <v>1</v>
      </c>
      <c r="T489" s="486">
        <v>0</v>
      </c>
      <c r="U489" s="486">
        <v>3</v>
      </c>
      <c r="V489" s="486">
        <v>2</v>
      </c>
      <c r="W489" s="486">
        <v>0</v>
      </c>
      <c r="X489" s="240">
        <f>SUM(Y489:AB489)</f>
        <v>13</v>
      </c>
      <c r="Y489" s="486">
        <v>4</v>
      </c>
      <c r="Z489" s="486">
        <v>3</v>
      </c>
      <c r="AA489" s="486">
        <v>5</v>
      </c>
      <c r="AB489" s="486">
        <v>1</v>
      </c>
      <c r="AC489" s="240">
        <f>SUM(AD489:AI489)</f>
        <v>9</v>
      </c>
      <c r="AD489" s="486">
        <v>1</v>
      </c>
      <c r="AE489" s="486">
        <v>2</v>
      </c>
      <c r="AF489" s="486">
        <v>1</v>
      </c>
      <c r="AG489" s="486">
        <v>1</v>
      </c>
      <c r="AH489" s="486">
        <v>2</v>
      </c>
      <c r="AI489" s="486">
        <v>2</v>
      </c>
      <c r="AJ489" s="240">
        <f>SUM(AK489:AL489)</f>
        <v>0</v>
      </c>
      <c r="AK489" s="394">
        <v>0</v>
      </c>
      <c r="AL489" s="394">
        <v>0</v>
      </c>
      <c r="AM489" s="240">
        <f>SUM(AN489:AW489)</f>
        <v>20</v>
      </c>
      <c r="AN489" s="486">
        <v>2</v>
      </c>
      <c r="AO489" s="486">
        <v>1</v>
      </c>
      <c r="AP489" s="486">
        <v>2</v>
      </c>
      <c r="AQ489" s="486">
        <v>3</v>
      </c>
      <c r="AR489" s="486">
        <v>2</v>
      </c>
      <c r="AS489" s="486">
        <v>1</v>
      </c>
      <c r="AT489" s="486">
        <v>3</v>
      </c>
      <c r="AU489" s="486">
        <v>1</v>
      </c>
      <c r="AV489" s="486">
        <v>2</v>
      </c>
      <c r="AW489" s="486">
        <v>3</v>
      </c>
      <c r="AX489" s="240">
        <f>SUM(AY489:BC489)</f>
        <v>4</v>
      </c>
      <c r="AY489" s="486">
        <v>1</v>
      </c>
      <c r="AZ489" s="486">
        <v>2</v>
      </c>
      <c r="BA489" s="486">
        <v>0</v>
      </c>
      <c r="BB489" s="486">
        <v>0</v>
      </c>
      <c r="BC489" s="486">
        <v>1</v>
      </c>
      <c r="BD489" s="240">
        <f>SUM(BE489:BL489)</f>
        <v>34</v>
      </c>
      <c r="BE489" s="486">
        <v>7</v>
      </c>
      <c r="BF489" s="486">
        <v>5</v>
      </c>
      <c r="BG489" s="486">
        <v>4</v>
      </c>
      <c r="BH489" s="486">
        <v>2</v>
      </c>
      <c r="BI489" s="486">
        <v>5</v>
      </c>
      <c r="BJ489" s="486">
        <v>5</v>
      </c>
      <c r="BK489" s="486">
        <v>4</v>
      </c>
      <c r="BL489" s="486">
        <v>2</v>
      </c>
      <c r="BM489" s="240">
        <f>SUM(BN489:BR489)</f>
        <v>9</v>
      </c>
      <c r="BN489" s="486">
        <v>0</v>
      </c>
      <c r="BO489" s="486">
        <v>2</v>
      </c>
      <c r="BP489" s="486">
        <v>0</v>
      </c>
      <c r="BQ489" s="486">
        <v>0</v>
      </c>
      <c r="BR489" s="486">
        <v>7</v>
      </c>
      <c r="BS489" s="240">
        <f>SUM(BT489:CE489)</f>
        <v>17</v>
      </c>
      <c r="BT489" s="486">
        <v>3</v>
      </c>
      <c r="BU489" s="486">
        <v>2</v>
      </c>
      <c r="BV489" s="486">
        <v>1</v>
      </c>
      <c r="BW489" s="486">
        <v>0</v>
      </c>
      <c r="BX489" s="486">
        <v>1</v>
      </c>
      <c r="BY489" s="486">
        <v>2</v>
      </c>
      <c r="BZ489" s="486">
        <v>0</v>
      </c>
      <c r="CA489" s="486">
        <v>2</v>
      </c>
      <c r="CB489" s="486">
        <v>3</v>
      </c>
      <c r="CC489" s="486">
        <v>1</v>
      </c>
      <c r="CD489" s="486">
        <v>1</v>
      </c>
      <c r="CE489" s="486">
        <v>1</v>
      </c>
      <c r="CF489" s="240">
        <f>SUM(CG489:CS489)</f>
        <v>11</v>
      </c>
      <c r="CG489" s="486">
        <v>0</v>
      </c>
      <c r="CH489" s="486">
        <v>0</v>
      </c>
      <c r="CI489" s="486">
        <v>0</v>
      </c>
      <c r="CJ489" s="486">
        <v>1</v>
      </c>
      <c r="CK489" s="486">
        <v>2</v>
      </c>
      <c r="CL489" s="486">
        <v>0</v>
      </c>
      <c r="CM489" s="486">
        <v>2</v>
      </c>
      <c r="CN489" s="486">
        <v>2</v>
      </c>
      <c r="CO489" s="486">
        <v>1</v>
      </c>
      <c r="CP489" s="486">
        <v>1</v>
      </c>
      <c r="CQ489" s="486">
        <v>2</v>
      </c>
      <c r="CR489" s="486">
        <v>0</v>
      </c>
      <c r="CS489" s="486">
        <v>0</v>
      </c>
      <c r="CT489" s="240">
        <f>SUM(CU489:CY489)</f>
        <v>9</v>
      </c>
      <c r="CU489" s="486">
        <v>4</v>
      </c>
      <c r="CV489" s="486">
        <v>3</v>
      </c>
      <c r="CW489" s="486">
        <v>1</v>
      </c>
      <c r="CX489" s="486">
        <v>1</v>
      </c>
      <c r="CY489" s="486">
        <v>0</v>
      </c>
      <c r="CZ489" s="240">
        <f>SUM(DA489:DF489)</f>
        <v>25</v>
      </c>
      <c r="DA489" s="486">
        <v>1</v>
      </c>
      <c r="DB489" s="486">
        <v>1</v>
      </c>
      <c r="DC489" s="486">
        <v>3</v>
      </c>
      <c r="DD489" s="486">
        <v>10</v>
      </c>
      <c r="DE489" s="486">
        <v>6</v>
      </c>
      <c r="DF489" s="486">
        <v>4</v>
      </c>
      <c r="DG489" s="240">
        <f>AM489+BS489+B489+O489+X489+AC489+AJ489+BD489+CF489+AX489+BM489+CT489+CZ489</f>
        <v>181</v>
      </c>
      <c r="DH489" s="240">
        <f>SUM(DI489:DK489)</f>
        <v>2</v>
      </c>
      <c r="DI489" s="486">
        <v>1</v>
      </c>
      <c r="DJ489" s="486">
        <v>1</v>
      </c>
      <c r="DK489" s="486">
        <v>0</v>
      </c>
      <c r="DL489" s="392">
        <f t="shared" ref="DL489:DL492" si="1079">DM489+DN489</f>
        <v>6</v>
      </c>
      <c r="DM489" s="470">
        <v>4</v>
      </c>
      <c r="DN489" s="469">
        <v>2</v>
      </c>
      <c r="DO489" s="240">
        <f>DG489+DH489+DL489</f>
        <v>189</v>
      </c>
    </row>
    <row r="490" spans="1:119" s="4" customFormat="1" ht="16.5" customHeight="1" x14ac:dyDescent="0.15">
      <c r="A490" s="162" t="s">
        <v>192</v>
      </c>
      <c r="B490" s="240">
        <f>SUM(C490:N490)</f>
        <v>531</v>
      </c>
      <c r="C490" s="486">
        <v>0</v>
      </c>
      <c r="D490" s="486">
        <v>32</v>
      </c>
      <c r="E490" s="486">
        <v>0</v>
      </c>
      <c r="F490" s="486">
        <v>0</v>
      </c>
      <c r="G490" s="486">
        <v>78</v>
      </c>
      <c r="H490" s="486">
        <v>44</v>
      </c>
      <c r="I490" s="486">
        <v>100</v>
      </c>
      <c r="J490" s="486">
        <v>18</v>
      </c>
      <c r="K490" s="486">
        <v>40</v>
      </c>
      <c r="L490" s="486">
        <v>144</v>
      </c>
      <c r="M490" s="486">
        <v>50</v>
      </c>
      <c r="N490" s="486">
        <v>25</v>
      </c>
      <c r="O490" s="240">
        <f>SUM(P490:W490)</f>
        <v>275</v>
      </c>
      <c r="P490" s="486">
        <v>48</v>
      </c>
      <c r="Q490" s="486">
        <v>73</v>
      </c>
      <c r="R490" s="486">
        <v>30</v>
      </c>
      <c r="S490" s="486">
        <v>30</v>
      </c>
      <c r="T490" s="486">
        <v>0</v>
      </c>
      <c r="U490" s="486">
        <v>53</v>
      </c>
      <c r="V490" s="486">
        <v>41</v>
      </c>
      <c r="W490" s="486">
        <v>0</v>
      </c>
      <c r="X490" s="240">
        <f>SUM(Y490:AB490)</f>
        <v>253</v>
      </c>
      <c r="Y490" s="486">
        <v>71</v>
      </c>
      <c r="Z490" s="486">
        <v>76</v>
      </c>
      <c r="AA490" s="486">
        <v>96</v>
      </c>
      <c r="AB490" s="486">
        <v>10</v>
      </c>
      <c r="AC490" s="240">
        <f>SUM(AD490:AI490)</f>
        <v>229</v>
      </c>
      <c r="AD490" s="486">
        <v>25</v>
      </c>
      <c r="AE490" s="486">
        <v>63</v>
      </c>
      <c r="AF490" s="486">
        <v>7</v>
      </c>
      <c r="AG490" s="486">
        <v>60</v>
      </c>
      <c r="AH490" s="486">
        <v>19</v>
      </c>
      <c r="AI490" s="486">
        <v>55</v>
      </c>
      <c r="AJ490" s="240">
        <f>SUM(AK490:AL490)</f>
        <v>0</v>
      </c>
      <c r="AK490" s="394">
        <v>0</v>
      </c>
      <c r="AL490" s="394">
        <v>0</v>
      </c>
      <c r="AM490" s="240">
        <f>SUM(AN490:AW490)</f>
        <v>562</v>
      </c>
      <c r="AN490" s="486">
        <v>75</v>
      </c>
      <c r="AO490" s="486">
        <v>32</v>
      </c>
      <c r="AP490" s="486">
        <v>65</v>
      </c>
      <c r="AQ490" s="486">
        <v>26</v>
      </c>
      <c r="AR490" s="486">
        <v>106</v>
      </c>
      <c r="AS490" s="486">
        <v>18</v>
      </c>
      <c r="AT490" s="486">
        <v>86</v>
      </c>
      <c r="AU490" s="486">
        <v>30</v>
      </c>
      <c r="AV490" s="486">
        <v>69</v>
      </c>
      <c r="AW490" s="486">
        <v>55</v>
      </c>
      <c r="AX490" s="240">
        <f>SUM(AY490:BC490)</f>
        <v>200</v>
      </c>
      <c r="AY490" s="486">
        <v>102</v>
      </c>
      <c r="AZ490" s="486">
        <v>63</v>
      </c>
      <c r="BA490" s="486">
        <v>0</v>
      </c>
      <c r="BB490" s="486">
        <v>0</v>
      </c>
      <c r="BC490" s="486">
        <v>35</v>
      </c>
      <c r="BD490" s="240">
        <f>SUM(BE490:BL490)</f>
        <v>1222</v>
      </c>
      <c r="BE490" s="486">
        <v>211</v>
      </c>
      <c r="BF490" s="486">
        <v>226</v>
      </c>
      <c r="BG490" s="486">
        <v>178</v>
      </c>
      <c r="BH490" s="486">
        <v>182</v>
      </c>
      <c r="BI490" s="486">
        <v>87</v>
      </c>
      <c r="BJ490" s="486">
        <v>140</v>
      </c>
      <c r="BK490" s="486">
        <v>143</v>
      </c>
      <c r="BL490" s="486">
        <v>55</v>
      </c>
      <c r="BM490" s="240">
        <f>SUM(BN490:BR490)</f>
        <v>228</v>
      </c>
      <c r="BN490" s="486">
        <v>0</v>
      </c>
      <c r="BO490" s="486">
        <v>48</v>
      </c>
      <c r="BP490" s="486">
        <v>0</v>
      </c>
      <c r="BQ490" s="486">
        <v>0</v>
      </c>
      <c r="BR490" s="486">
        <v>180</v>
      </c>
      <c r="BS490" s="240">
        <f>SUM(BT490:CE490)</f>
        <v>503</v>
      </c>
      <c r="BT490" s="486">
        <v>43</v>
      </c>
      <c r="BU490" s="486">
        <v>127</v>
      </c>
      <c r="BV490" s="486">
        <v>49</v>
      </c>
      <c r="BW490" s="486">
        <v>0</v>
      </c>
      <c r="BX490" s="486">
        <v>28</v>
      </c>
      <c r="BY490" s="486">
        <v>72</v>
      </c>
      <c r="BZ490" s="486">
        <v>0</v>
      </c>
      <c r="CA490" s="486">
        <v>37</v>
      </c>
      <c r="CB490" s="486">
        <v>51</v>
      </c>
      <c r="CC490" s="486">
        <v>19</v>
      </c>
      <c r="CD490" s="486">
        <v>28</v>
      </c>
      <c r="CE490" s="486">
        <v>49</v>
      </c>
      <c r="CF490" s="240">
        <f>SUM(CG490:CS490)</f>
        <v>435</v>
      </c>
      <c r="CG490" s="486">
        <v>0</v>
      </c>
      <c r="CH490" s="486">
        <v>0</v>
      </c>
      <c r="CI490" s="486">
        <v>0</v>
      </c>
      <c r="CJ490" s="486">
        <v>70</v>
      </c>
      <c r="CK490" s="486">
        <v>116</v>
      </c>
      <c r="CL490" s="486">
        <v>0</v>
      </c>
      <c r="CM490" s="486">
        <v>120</v>
      </c>
      <c r="CN490" s="486">
        <v>23</v>
      </c>
      <c r="CO490" s="486">
        <v>30</v>
      </c>
      <c r="CP490" s="486">
        <v>18</v>
      </c>
      <c r="CQ490" s="486">
        <v>58</v>
      </c>
      <c r="CR490" s="486">
        <v>0</v>
      </c>
      <c r="CS490" s="486">
        <v>0</v>
      </c>
      <c r="CT490" s="240">
        <f>SUM(CU490:CY490)</f>
        <v>199</v>
      </c>
      <c r="CU490" s="486">
        <v>112</v>
      </c>
      <c r="CV490" s="486">
        <v>42</v>
      </c>
      <c r="CW490" s="486">
        <v>31</v>
      </c>
      <c r="CX490" s="486">
        <v>14</v>
      </c>
      <c r="CY490" s="486">
        <v>0</v>
      </c>
      <c r="CZ490" s="240">
        <f>SUM(DA490:DF490)</f>
        <v>616</v>
      </c>
      <c r="DA490" s="486">
        <v>17</v>
      </c>
      <c r="DB490" s="486">
        <v>16</v>
      </c>
      <c r="DC490" s="486">
        <v>121</v>
      </c>
      <c r="DD490" s="486">
        <v>265</v>
      </c>
      <c r="DE490" s="486">
        <v>138</v>
      </c>
      <c r="DF490" s="486">
        <v>59</v>
      </c>
      <c r="DG490" s="240">
        <f>AM490+BS490+B490+O490+X490+AC490+AJ490+BD490+CF490+AX490+BM490+CT490+CZ490</f>
        <v>5253</v>
      </c>
      <c r="DH490" s="240">
        <f>SUM(DI490:DK490)</f>
        <v>66</v>
      </c>
      <c r="DI490" s="486">
        <v>30</v>
      </c>
      <c r="DJ490" s="486">
        <v>36</v>
      </c>
      <c r="DK490" s="486">
        <v>0</v>
      </c>
      <c r="DL490" s="392">
        <f t="shared" si="1079"/>
        <v>180</v>
      </c>
      <c r="DM490" s="470">
        <v>170</v>
      </c>
      <c r="DN490" s="469">
        <v>10</v>
      </c>
      <c r="DO490" s="240">
        <f>DG490+DH490+DL490</f>
        <v>5499</v>
      </c>
    </row>
    <row r="491" spans="1:119" s="4" customFormat="1" ht="16.5" customHeight="1" x14ac:dyDescent="0.15">
      <c r="A491" s="136" t="s">
        <v>338</v>
      </c>
      <c r="B491" s="240">
        <f>SUM(C491:N491)</f>
        <v>10</v>
      </c>
      <c r="C491" s="486">
        <v>0</v>
      </c>
      <c r="D491" s="486">
        <v>2</v>
      </c>
      <c r="E491" s="486">
        <v>0</v>
      </c>
      <c r="F491" s="486">
        <v>0</v>
      </c>
      <c r="G491" s="486">
        <v>2</v>
      </c>
      <c r="H491" s="486">
        <v>0</v>
      </c>
      <c r="I491" s="486">
        <v>2</v>
      </c>
      <c r="J491" s="486">
        <v>0</v>
      </c>
      <c r="K491" s="486">
        <v>0</v>
      </c>
      <c r="L491" s="486">
        <v>0</v>
      </c>
      <c r="M491" s="486">
        <v>0</v>
      </c>
      <c r="N491" s="486">
        <v>4</v>
      </c>
      <c r="O491" s="240">
        <f>SUM(P491:W491)</f>
        <v>4</v>
      </c>
      <c r="P491" s="486">
        <v>0</v>
      </c>
      <c r="Q491" s="486">
        <v>0</v>
      </c>
      <c r="R491" s="486">
        <v>0</v>
      </c>
      <c r="S491" s="486">
        <v>0</v>
      </c>
      <c r="T491" s="486">
        <v>0</v>
      </c>
      <c r="U491" s="486">
        <v>0</v>
      </c>
      <c r="V491" s="486">
        <v>0</v>
      </c>
      <c r="W491" s="486">
        <v>4</v>
      </c>
      <c r="X491" s="240">
        <f>SUM(Y491:AB491)</f>
        <v>1</v>
      </c>
      <c r="Y491" s="486">
        <v>1</v>
      </c>
      <c r="Z491" s="486">
        <v>0</v>
      </c>
      <c r="AA491" s="486">
        <v>0</v>
      </c>
      <c r="AB491" s="486">
        <v>0</v>
      </c>
      <c r="AC491" s="240">
        <f>SUM(AD491:AI491)</f>
        <v>15</v>
      </c>
      <c r="AD491" s="486">
        <v>0</v>
      </c>
      <c r="AE491" s="486">
        <v>1</v>
      </c>
      <c r="AF491" s="486">
        <v>0</v>
      </c>
      <c r="AG491" s="486">
        <v>0</v>
      </c>
      <c r="AH491" s="486">
        <v>4</v>
      </c>
      <c r="AI491" s="486">
        <v>10</v>
      </c>
      <c r="AJ491" s="240">
        <f>SUM(AK491:AL491)</f>
        <v>0</v>
      </c>
      <c r="AK491" s="394">
        <v>0</v>
      </c>
      <c r="AL491" s="394">
        <v>0</v>
      </c>
      <c r="AM491" s="240">
        <f>SUM(AN491:AW491)</f>
        <v>15</v>
      </c>
      <c r="AN491" s="486">
        <v>0</v>
      </c>
      <c r="AO491" s="486">
        <v>0</v>
      </c>
      <c r="AP491" s="486">
        <v>4</v>
      </c>
      <c r="AQ491" s="486">
        <v>0</v>
      </c>
      <c r="AR491" s="486">
        <v>2</v>
      </c>
      <c r="AS491" s="486">
        <v>2</v>
      </c>
      <c r="AT491" s="486">
        <v>2</v>
      </c>
      <c r="AU491" s="486">
        <v>1</v>
      </c>
      <c r="AV491" s="486">
        <v>0</v>
      </c>
      <c r="AW491" s="486">
        <v>4</v>
      </c>
      <c r="AX491" s="240">
        <f>SUM(AY491:BC491)</f>
        <v>7</v>
      </c>
      <c r="AY491" s="486">
        <v>0</v>
      </c>
      <c r="AZ491" s="486">
        <v>2</v>
      </c>
      <c r="BA491" s="486">
        <v>5</v>
      </c>
      <c r="BB491" s="486">
        <v>0</v>
      </c>
      <c r="BC491" s="486">
        <v>0</v>
      </c>
      <c r="BD491" s="240">
        <f>SUM(BE491:BL491)</f>
        <v>12</v>
      </c>
      <c r="BE491" s="486">
        <v>0</v>
      </c>
      <c r="BF491" s="486">
        <v>10</v>
      </c>
      <c r="BG491" s="486">
        <v>0</v>
      </c>
      <c r="BH491" s="486">
        <v>2</v>
      </c>
      <c r="BI491" s="486">
        <v>0</v>
      </c>
      <c r="BJ491" s="486">
        <v>0</v>
      </c>
      <c r="BK491" s="486">
        <v>0</v>
      </c>
      <c r="BL491" s="486">
        <v>0</v>
      </c>
      <c r="BM491" s="240">
        <f>SUM(BN491:BR491)</f>
        <v>2</v>
      </c>
      <c r="BN491" s="486">
        <v>0</v>
      </c>
      <c r="BO491" s="486">
        <v>0</v>
      </c>
      <c r="BP491" s="486">
        <v>0</v>
      </c>
      <c r="BQ491" s="486">
        <v>0</v>
      </c>
      <c r="BR491" s="486">
        <v>2</v>
      </c>
      <c r="BS491" s="240">
        <f>SUM(BT491:CE491)</f>
        <v>10</v>
      </c>
      <c r="BT491" s="486">
        <v>0</v>
      </c>
      <c r="BU491" s="486">
        <v>3</v>
      </c>
      <c r="BV491" s="486">
        <v>0</v>
      </c>
      <c r="BW491" s="486">
        <v>0</v>
      </c>
      <c r="BX491" s="486">
        <v>5</v>
      </c>
      <c r="BY491" s="486">
        <v>0</v>
      </c>
      <c r="BZ491" s="486">
        <v>0</v>
      </c>
      <c r="CA491" s="486">
        <v>0</v>
      </c>
      <c r="CB491" s="486">
        <v>2</v>
      </c>
      <c r="CC491" s="486">
        <v>0</v>
      </c>
      <c r="CD491" s="486">
        <v>0</v>
      </c>
      <c r="CE491" s="486">
        <v>0</v>
      </c>
      <c r="CF491" s="240">
        <f>SUM(CG491:CS491)</f>
        <v>4</v>
      </c>
      <c r="CG491" s="486">
        <v>0</v>
      </c>
      <c r="CH491" s="486">
        <v>0</v>
      </c>
      <c r="CI491" s="486">
        <v>0</v>
      </c>
      <c r="CJ491" s="486">
        <v>0</v>
      </c>
      <c r="CK491" s="486">
        <v>0</v>
      </c>
      <c r="CL491" s="486">
        <v>0</v>
      </c>
      <c r="CM491" s="486">
        <v>0</v>
      </c>
      <c r="CN491" s="486">
        <v>1</v>
      </c>
      <c r="CO491" s="486">
        <v>0</v>
      </c>
      <c r="CP491" s="486">
        <v>0</v>
      </c>
      <c r="CQ491" s="486">
        <v>3</v>
      </c>
      <c r="CR491" s="486">
        <v>0</v>
      </c>
      <c r="CS491" s="486">
        <v>0</v>
      </c>
      <c r="CT491" s="240">
        <f>SUM(CU491:CY491)</f>
        <v>7</v>
      </c>
      <c r="CU491" s="486">
        <v>5</v>
      </c>
      <c r="CV491" s="486">
        <v>2</v>
      </c>
      <c r="CW491" s="486">
        <v>0</v>
      </c>
      <c r="CX491" s="486">
        <v>0</v>
      </c>
      <c r="CY491" s="486">
        <v>0</v>
      </c>
      <c r="CZ491" s="240">
        <f>SUM(DA491:DF491)</f>
        <v>20</v>
      </c>
      <c r="DA491" s="486">
        <v>0</v>
      </c>
      <c r="DB491" s="486">
        <v>2</v>
      </c>
      <c r="DC491" s="486">
        <v>5</v>
      </c>
      <c r="DD491" s="486">
        <v>0</v>
      </c>
      <c r="DE491" s="486">
        <v>3</v>
      </c>
      <c r="DF491" s="486">
        <v>10</v>
      </c>
      <c r="DG491" s="240">
        <f>AM491+BS491+B491+O491+X491+AC491+AJ491+BD491+CF491+AX491+BM491+CT491+CZ491</f>
        <v>107</v>
      </c>
      <c r="DH491" s="240">
        <f>SUM(DI491:DK491)</f>
        <v>0</v>
      </c>
      <c r="DI491" s="486">
        <v>0</v>
      </c>
      <c r="DJ491" s="486">
        <v>0</v>
      </c>
      <c r="DK491" s="486">
        <v>0</v>
      </c>
      <c r="DL491" s="392">
        <f t="shared" si="1079"/>
        <v>13</v>
      </c>
      <c r="DM491" s="497">
        <v>13</v>
      </c>
      <c r="DN491" s="469">
        <v>0</v>
      </c>
      <c r="DO491" s="240">
        <f>DG491+DH491+DL491</f>
        <v>120</v>
      </c>
    </row>
    <row r="492" spans="1:119" s="4" customFormat="1" ht="16.5" customHeight="1" x14ac:dyDescent="0.15">
      <c r="A492" s="136" t="s">
        <v>431</v>
      </c>
      <c r="B492" s="240">
        <f>SUM(C492:N492)</f>
        <v>269</v>
      </c>
      <c r="C492" s="486">
        <v>0</v>
      </c>
      <c r="D492" s="486">
        <v>0</v>
      </c>
      <c r="E492" s="486">
        <v>0</v>
      </c>
      <c r="F492" s="486">
        <v>0</v>
      </c>
      <c r="G492" s="486">
        <v>44</v>
      </c>
      <c r="H492" s="486">
        <v>0</v>
      </c>
      <c r="I492" s="486">
        <v>67</v>
      </c>
      <c r="J492" s="486">
        <v>8</v>
      </c>
      <c r="K492" s="486">
        <v>40</v>
      </c>
      <c r="L492" s="486">
        <v>80</v>
      </c>
      <c r="M492" s="486">
        <v>19</v>
      </c>
      <c r="N492" s="486">
        <v>11</v>
      </c>
      <c r="O492" s="240">
        <f>SUM(P492:W492)</f>
        <v>164</v>
      </c>
      <c r="P492" s="486">
        <v>29</v>
      </c>
      <c r="Q492" s="486">
        <v>53</v>
      </c>
      <c r="R492" s="486">
        <v>20</v>
      </c>
      <c r="S492" s="486">
        <v>10</v>
      </c>
      <c r="T492" s="486">
        <v>0</v>
      </c>
      <c r="U492" s="486">
        <v>20</v>
      </c>
      <c r="V492" s="486">
        <v>32</v>
      </c>
      <c r="W492" s="486">
        <v>0</v>
      </c>
      <c r="X492" s="240">
        <f>SUM(Y492:AB492)</f>
        <v>139</v>
      </c>
      <c r="Y492" s="486">
        <v>40</v>
      </c>
      <c r="Z492" s="486">
        <v>44</v>
      </c>
      <c r="AA492" s="486">
        <v>55</v>
      </c>
      <c r="AB492" s="486">
        <v>0</v>
      </c>
      <c r="AC492" s="240">
        <f>SUM(AD492:AI492)</f>
        <v>118</v>
      </c>
      <c r="AD492" s="486">
        <v>10</v>
      </c>
      <c r="AE492" s="486">
        <v>43</v>
      </c>
      <c r="AF492" s="486">
        <v>7</v>
      </c>
      <c r="AG492" s="486">
        <v>24</v>
      </c>
      <c r="AH492" s="486">
        <v>15</v>
      </c>
      <c r="AI492" s="486">
        <v>19</v>
      </c>
      <c r="AJ492" s="240">
        <f>SUM(AK492:AL492)</f>
        <v>0</v>
      </c>
      <c r="AK492" s="394">
        <v>0</v>
      </c>
      <c r="AL492" s="501">
        <v>0</v>
      </c>
      <c r="AM492" s="240">
        <f>SUM(AN492:AW492)</f>
        <v>256</v>
      </c>
      <c r="AN492" s="501">
        <v>21</v>
      </c>
      <c r="AO492" s="501">
        <v>24</v>
      </c>
      <c r="AP492" s="501">
        <v>32</v>
      </c>
      <c r="AQ492" s="501">
        <v>20</v>
      </c>
      <c r="AR492" s="501">
        <v>24</v>
      </c>
      <c r="AS492" s="501">
        <v>3</v>
      </c>
      <c r="AT492" s="501">
        <v>60</v>
      </c>
      <c r="AU492" s="501">
        <v>18</v>
      </c>
      <c r="AV492" s="501">
        <v>25</v>
      </c>
      <c r="AW492" s="501">
        <v>29</v>
      </c>
      <c r="AX492" s="240">
        <f>SUM(AY492:BC492)</f>
        <v>41</v>
      </c>
      <c r="AY492" s="501">
        <v>18</v>
      </c>
      <c r="AZ492" s="501">
        <v>21</v>
      </c>
      <c r="BA492" s="501">
        <v>0</v>
      </c>
      <c r="BB492" s="501">
        <v>0</v>
      </c>
      <c r="BC492" s="501">
        <v>2</v>
      </c>
      <c r="BD492" s="240">
        <f>SUM(BE492:BL492)</f>
        <v>750</v>
      </c>
      <c r="BE492" s="501">
        <v>191</v>
      </c>
      <c r="BF492" s="501">
        <v>98</v>
      </c>
      <c r="BG492" s="501">
        <v>91</v>
      </c>
      <c r="BH492" s="501">
        <v>40</v>
      </c>
      <c r="BI492" s="501">
        <v>81</v>
      </c>
      <c r="BJ492" s="501">
        <v>127</v>
      </c>
      <c r="BK492" s="501">
        <v>83</v>
      </c>
      <c r="BL492" s="501">
        <v>39</v>
      </c>
      <c r="BM492" s="240">
        <f>SUM(BN492:BR492)</f>
        <v>156</v>
      </c>
      <c r="BN492" s="501">
        <v>0</v>
      </c>
      <c r="BO492" s="501">
        <v>9</v>
      </c>
      <c r="BP492" s="501">
        <v>0</v>
      </c>
      <c r="BQ492" s="501">
        <v>0</v>
      </c>
      <c r="BR492" s="501">
        <v>147</v>
      </c>
      <c r="BS492" s="240">
        <f>SUM(BT492:CE492)</f>
        <v>209</v>
      </c>
      <c r="BT492" s="486">
        <v>43</v>
      </c>
      <c r="BU492" s="486">
        <v>21</v>
      </c>
      <c r="BV492" s="486">
        <v>0</v>
      </c>
      <c r="BW492" s="486">
        <v>0</v>
      </c>
      <c r="BX492" s="486">
        <v>13</v>
      </c>
      <c r="BY492" s="486">
        <v>10</v>
      </c>
      <c r="BZ492" s="486">
        <v>0</v>
      </c>
      <c r="CA492" s="486">
        <v>30</v>
      </c>
      <c r="CB492" s="486">
        <v>15</v>
      </c>
      <c r="CC492" s="486">
        <v>12</v>
      </c>
      <c r="CD492" s="486">
        <v>16</v>
      </c>
      <c r="CE492" s="486">
        <v>49</v>
      </c>
      <c r="CF492" s="240">
        <f>SUM(CG492:CS492)</f>
        <v>263</v>
      </c>
      <c r="CG492" s="501">
        <v>0</v>
      </c>
      <c r="CH492" s="501">
        <v>0</v>
      </c>
      <c r="CI492" s="501">
        <v>0</v>
      </c>
      <c r="CJ492" s="501">
        <v>46</v>
      </c>
      <c r="CK492" s="501">
        <v>78</v>
      </c>
      <c r="CL492" s="501">
        <v>0</v>
      </c>
      <c r="CM492" s="501">
        <v>80</v>
      </c>
      <c r="CN492" s="501">
        <v>17</v>
      </c>
      <c r="CO492" s="501">
        <v>0</v>
      </c>
      <c r="CP492" s="501">
        <v>4</v>
      </c>
      <c r="CQ492" s="501">
        <v>38</v>
      </c>
      <c r="CR492" s="501">
        <v>0</v>
      </c>
      <c r="CS492" s="501">
        <v>0</v>
      </c>
      <c r="CT492" s="240">
        <f>SUM(CU492:CY492)</f>
        <v>111</v>
      </c>
      <c r="CU492" s="501">
        <v>65</v>
      </c>
      <c r="CV492" s="501">
        <v>10</v>
      </c>
      <c r="CW492" s="501">
        <v>22</v>
      </c>
      <c r="CX492" s="501">
        <v>14</v>
      </c>
      <c r="CY492" s="501">
        <v>0</v>
      </c>
      <c r="CZ492" s="240">
        <f>SUM(DA492:DF492)</f>
        <v>228</v>
      </c>
      <c r="DA492" s="486">
        <v>0</v>
      </c>
      <c r="DB492" s="486">
        <v>0</v>
      </c>
      <c r="DC492" s="486">
        <v>61</v>
      </c>
      <c r="DD492" s="477">
        <v>144</v>
      </c>
      <c r="DE492" s="486">
        <v>0</v>
      </c>
      <c r="DF492" s="477">
        <v>23</v>
      </c>
      <c r="DG492" s="240">
        <f>AM492+BS492+B492+O492+X492+AC492+AJ492+BD492+CF492+AX492+BM492+CT492+CZ492</f>
        <v>2704</v>
      </c>
      <c r="DH492" s="240">
        <f>SUM(DI492:DK492)</f>
        <v>50</v>
      </c>
      <c r="DI492" s="501">
        <v>30</v>
      </c>
      <c r="DJ492" s="501">
        <v>20</v>
      </c>
      <c r="DK492" s="501">
        <v>0</v>
      </c>
      <c r="DL492" s="392">
        <f t="shared" si="1079"/>
        <v>103</v>
      </c>
      <c r="DM492" s="262">
        <v>103</v>
      </c>
      <c r="DN492" s="469">
        <v>0</v>
      </c>
      <c r="DO492" s="240">
        <f>DG492+DH492+DL492</f>
        <v>2857</v>
      </c>
    </row>
    <row r="493" spans="1:119" s="4" customFormat="1" ht="16.5" customHeight="1" x14ac:dyDescent="0.15">
      <c r="A493" s="139" t="s">
        <v>351</v>
      </c>
      <c r="B493" s="240"/>
      <c r="C493" s="486"/>
      <c r="D493" s="486"/>
      <c r="E493" s="486"/>
      <c r="F493" s="486"/>
      <c r="G493" s="486"/>
      <c r="H493" s="486"/>
      <c r="I493" s="486"/>
      <c r="J493" s="486"/>
      <c r="K493" s="486"/>
      <c r="L493" s="486"/>
      <c r="M493" s="486"/>
      <c r="N493" s="486"/>
      <c r="O493" s="240"/>
      <c r="P493" s="486"/>
      <c r="Q493" s="486"/>
      <c r="R493" s="486"/>
      <c r="S493" s="486"/>
      <c r="T493" s="486"/>
      <c r="U493" s="486"/>
      <c r="V493" s="486"/>
      <c r="W493" s="486"/>
      <c r="X493" s="240"/>
      <c r="Y493" s="486"/>
      <c r="Z493" s="486"/>
      <c r="AA493" s="486"/>
      <c r="AB493" s="486"/>
      <c r="AC493" s="240"/>
      <c r="AD493" s="486"/>
      <c r="AE493" s="486"/>
      <c r="AF493" s="486"/>
      <c r="AG493" s="486"/>
      <c r="AH493" s="486"/>
      <c r="AI493" s="486"/>
      <c r="AJ493" s="240"/>
      <c r="AK493" s="394"/>
      <c r="AL493" s="394"/>
      <c r="AM493" s="240"/>
      <c r="AN493" s="486"/>
      <c r="AO493" s="486"/>
      <c r="AP493" s="486"/>
      <c r="AQ493" s="486"/>
      <c r="AR493" s="486"/>
      <c r="AS493" s="486"/>
      <c r="AT493" s="486"/>
      <c r="AU493" s="486"/>
      <c r="AV493" s="486"/>
      <c r="AW493" s="486"/>
      <c r="AX493" s="240"/>
      <c r="AY493" s="486"/>
      <c r="AZ493" s="486"/>
      <c r="BA493" s="486"/>
      <c r="BB493" s="486"/>
      <c r="BC493" s="486"/>
      <c r="BD493" s="240"/>
      <c r="BE493" s="486"/>
      <c r="BF493" s="486"/>
      <c r="BG493" s="486"/>
      <c r="BH493" s="486"/>
      <c r="BI493" s="486"/>
      <c r="BJ493" s="486"/>
      <c r="BK493" s="486"/>
      <c r="BL493" s="486"/>
      <c r="BM493" s="240"/>
      <c r="BN493" s="486"/>
      <c r="BO493" s="486"/>
      <c r="BP493" s="486"/>
      <c r="BQ493" s="486"/>
      <c r="BR493" s="486"/>
      <c r="BS493" s="240"/>
      <c r="BT493" s="486"/>
      <c r="BU493" s="486"/>
      <c r="BV493" s="486"/>
      <c r="BW493" s="486"/>
      <c r="BX493" s="486"/>
      <c r="BY493" s="486"/>
      <c r="BZ493" s="486"/>
      <c r="CA493" s="486"/>
      <c r="CB493" s="486"/>
      <c r="CC493" s="486"/>
      <c r="CD493" s="486"/>
      <c r="CE493" s="486"/>
      <c r="CF493" s="240"/>
      <c r="CG493" s="486"/>
      <c r="CH493" s="486"/>
      <c r="CI493" s="486"/>
      <c r="CJ493" s="486"/>
      <c r="CK493" s="486"/>
      <c r="CL493" s="486"/>
      <c r="CM493" s="486"/>
      <c r="CN493" s="486"/>
      <c r="CO493" s="486"/>
      <c r="CP493" s="486"/>
      <c r="CQ493" s="486"/>
      <c r="CR493" s="486"/>
      <c r="CS493" s="486"/>
      <c r="CT493" s="240"/>
      <c r="CU493" s="486"/>
      <c r="CV493" s="486"/>
      <c r="CW493" s="486"/>
      <c r="CX493" s="486"/>
      <c r="CY493" s="486"/>
      <c r="CZ493" s="240"/>
      <c r="DA493" s="486"/>
      <c r="DB493" s="486"/>
      <c r="DC493" s="486"/>
      <c r="DD493" s="486"/>
      <c r="DE493" s="486"/>
      <c r="DF493" s="486"/>
      <c r="DG493" s="240"/>
      <c r="DH493" s="240"/>
      <c r="DI493" s="486"/>
      <c r="DJ493" s="486"/>
      <c r="DK493" s="486"/>
      <c r="DL493" s="392"/>
      <c r="DM493" s="470"/>
      <c r="DN493" s="469"/>
      <c r="DO493" s="240"/>
    </row>
    <row r="494" spans="1:119" s="4" customFormat="1" ht="16.5" customHeight="1" x14ac:dyDescent="0.15">
      <c r="A494" s="162" t="s">
        <v>191</v>
      </c>
      <c r="B494" s="240">
        <f>SUM(C494:N494)</f>
        <v>77</v>
      </c>
      <c r="C494" s="486">
        <v>8</v>
      </c>
      <c r="D494" s="486">
        <v>3</v>
      </c>
      <c r="E494" s="486">
        <v>3</v>
      </c>
      <c r="F494" s="486">
        <v>3</v>
      </c>
      <c r="G494" s="486">
        <v>7</v>
      </c>
      <c r="H494" s="486">
        <v>10</v>
      </c>
      <c r="I494" s="486">
        <v>7</v>
      </c>
      <c r="J494" s="486">
        <v>7</v>
      </c>
      <c r="K494" s="486">
        <v>4</v>
      </c>
      <c r="L494" s="486">
        <v>18</v>
      </c>
      <c r="M494" s="486">
        <v>4</v>
      </c>
      <c r="N494" s="486">
        <v>3</v>
      </c>
      <c r="O494" s="240">
        <f>SUM(P494:W494)</f>
        <v>25</v>
      </c>
      <c r="P494" s="486">
        <v>4</v>
      </c>
      <c r="Q494" s="486">
        <v>5</v>
      </c>
      <c r="R494" s="486">
        <v>2</v>
      </c>
      <c r="S494" s="486">
        <v>3</v>
      </c>
      <c r="T494" s="486">
        <v>1</v>
      </c>
      <c r="U494" s="486">
        <v>4</v>
      </c>
      <c r="V494" s="486">
        <v>4</v>
      </c>
      <c r="W494" s="486">
        <v>2</v>
      </c>
      <c r="X494" s="240">
        <f>SUM(Y494:AB494)</f>
        <v>21</v>
      </c>
      <c r="Y494" s="486">
        <v>5</v>
      </c>
      <c r="Z494" s="486">
        <v>4</v>
      </c>
      <c r="AA494" s="486">
        <v>8</v>
      </c>
      <c r="AB494" s="486">
        <v>4</v>
      </c>
      <c r="AC494" s="240">
        <f>SUM(AD494:AI494)</f>
        <v>23</v>
      </c>
      <c r="AD494" s="486">
        <v>2</v>
      </c>
      <c r="AE494" s="486">
        <v>3</v>
      </c>
      <c r="AF494" s="486">
        <v>2</v>
      </c>
      <c r="AG494" s="486">
        <v>7</v>
      </c>
      <c r="AH494" s="486">
        <v>6</v>
      </c>
      <c r="AI494" s="486">
        <v>3</v>
      </c>
      <c r="AJ494" s="240">
        <f>SUM(AK494:AL494)</f>
        <v>2</v>
      </c>
      <c r="AK494" s="394">
        <v>1</v>
      </c>
      <c r="AL494" s="394">
        <v>1</v>
      </c>
      <c r="AM494" s="240">
        <f>SUM(AN494:AW494)</f>
        <v>55</v>
      </c>
      <c r="AN494" s="486">
        <v>6</v>
      </c>
      <c r="AO494" s="486">
        <v>4</v>
      </c>
      <c r="AP494" s="486">
        <v>6</v>
      </c>
      <c r="AQ494" s="486">
        <v>7</v>
      </c>
      <c r="AR494" s="486">
        <v>9</v>
      </c>
      <c r="AS494" s="486">
        <v>6</v>
      </c>
      <c r="AT494" s="486">
        <v>6</v>
      </c>
      <c r="AU494" s="486">
        <v>7</v>
      </c>
      <c r="AV494" s="486">
        <v>2</v>
      </c>
      <c r="AW494" s="486">
        <v>2</v>
      </c>
      <c r="AX494" s="240">
        <f>SUM(AY494:BC494)</f>
        <v>35</v>
      </c>
      <c r="AY494" s="486">
        <v>5</v>
      </c>
      <c r="AZ494" s="486">
        <v>13</v>
      </c>
      <c r="BA494" s="486">
        <v>9</v>
      </c>
      <c r="BB494" s="486">
        <v>4</v>
      </c>
      <c r="BC494" s="486">
        <v>4</v>
      </c>
      <c r="BD494" s="240">
        <f>SUM(BE494:BL494)</f>
        <v>32</v>
      </c>
      <c r="BE494" s="486">
        <v>2</v>
      </c>
      <c r="BF494" s="486">
        <v>10</v>
      </c>
      <c r="BG494" s="486">
        <v>3</v>
      </c>
      <c r="BH494" s="486">
        <v>5</v>
      </c>
      <c r="BI494" s="486">
        <v>1</v>
      </c>
      <c r="BJ494" s="486">
        <v>3</v>
      </c>
      <c r="BK494" s="486">
        <v>4</v>
      </c>
      <c r="BL494" s="486">
        <v>4</v>
      </c>
      <c r="BM494" s="240">
        <f>SUM(BN494:BR494)</f>
        <v>34</v>
      </c>
      <c r="BN494" s="486">
        <v>9</v>
      </c>
      <c r="BO494" s="486">
        <v>5</v>
      </c>
      <c r="BP494" s="486">
        <v>5</v>
      </c>
      <c r="BQ494" s="486">
        <v>3</v>
      </c>
      <c r="BR494" s="486">
        <v>12</v>
      </c>
      <c r="BS494" s="240">
        <f>SUM(BT494:CE494)</f>
        <v>69</v>
      </c>
      <c r="BT494" s="486">
        <v>3</v>
      </c>
      <c r="BU494" s="486">
        <v>11</v>
      </c>
      <c r="BV494" s="486">
        <v>2</v>
      </c>
      <c r="BW494" s="486">
        <v>2</v>
      </c>
      <c r="BX494" s="486">
        <v>6</v>
      </c>
      <c r="BY494" s="486">
        <v>21</v>
      </c>
      <c r="BZ494" s="486">
        <v>5</v>
      </c>
      <c r="CA494" s="486">
        <v>3</v>
      </c>
      <c r="CB494" s="486">
        <v>11</v>
      </c>
      <c r="CC494" s="486">
        <v>2</v>
      </c>
      <c r="CD494" s="486">
        <v>2</v>
      </c>
      <c r="CE494" s="486">
        <v>1</v>
      </c>
      <c r="CF494" s="240">
        <f>SUM(CG494:CS494)</f>
        <v>66</v>
      </c>
      <c r="CG494" s="486">
        <v>3</v>
      </c>
      <c r="CH494" s="486">
        <v>3</v>
      </c>
      <c r="CI494" s="486">
        <v>2</v>
      </c>
      <c r="CJ494" s="486">
        <v>9</v>
      </c>
      <c r="CK494" s="486">
        <v>15</v>
      </c>
      <c r="CL494" s="486">
        <v>4</v>
      </c>
      <c r="CM494" s="486">
        <v>6</v>
      </c>
      <c r="CN494" s="486">
        <v>2</v>
      </c>
      <c r="CO494" s="486">
        <v>2</v>
      </c>
      <c r="CP494" s="486">
        <v>6</v>
      </c>
      <c r="CQ494" s="486">
        <v>2</v>
      </c>
      <c r="CR494" s="486">
        <v>11</v>
      </c>
      <c r="CS494" s="486">
        <v>1</v>
      </c>
      <c r="CT494" s="240">
        <f>SUM(CU494:CY494)</f>
        <v>27</v>
      </c>
      <c r="CU494" s="486">
        <v>15</v>
      </c>
      <c r="CV494" s="486">
        <v>5</v>
      </c>
      <c r="CW494" s="486">
        <v>2</v>
      </c>
      <c r="CX494" s="486">
        <v>2</v>
      </c>
      <c r="CY494" s="486">
        <v>3</v>
      </c>
      <c r="CZ494" s="240">
        <f>SUM(DA494:DF494)</f>
        <v>26</v>
      </c>
      <c r="DA494" s="486">
        <v>1</v>
      </c>
      <c r="DB494" s="486">
        <v>2</v>
      </c>
      <c r="DC494" s="486">
        <v>5</v>
      </c>
      <c r="DD494" s="486">
        <v>12</v>
      </c>
      <c r="DE494" s="486">
        <v>4</v>
      </c>
      <c r="DF494" s="486">
        <v>2</v>
      </c>
      <c r="DG494" s="240">
        <f>AM494+BS494+B494+O494+X494+AC494+AJ494+BD494+CF494+AX494+BM494+CT494+CZ494</f>
        <v>492</v>
      </c>
      <c r="DH494" s="240">
        <f>SUM(DI494:DK494)</f>
        <v>3</v>
      </c>
      <c r="DI494" s="486">
        <v>1</v>
      </c>
      <c r="DJ494" s="486">
        <v>1</v>
      </c>
      <c r="DK494" s="486">
        <v>1</v>
      </c>
      <c r="DL494" s="392">
        <f t="shared" ref="DL494:DL497" si="1080">DM494+DN494</f>
        <v>3</v>
      </c>
      <c r="DM494" s="470">
        <v>2</v>
      </c>
      <c r="DN494" s="469">
        <v>1</v>
      </c>
      <c r="DO494" s="240">
        <f>DG494+DH494+DL494</f>
        <v>498</v>
      </c>
    </row>
    <row r="495" spans="1:119" s="4" customFormat="1" ht="16.5" customHeight="1" x14ac:dyDescent="0.15">
      <c r="A495" s="162" t="s">
        <v>192</v>
      </c>
      <c r="B495" s="240">
        <f>SUM(C495:N495)</f>
        <v>2984</v>
      </c>
      <c r="C495" s="486">
        <v>427</v>
      </c>
      <c r="D495" s="486">
        <v>55</v>
      </c>
      <c r="E495" s="486">
        <v>224</v>
      </c>
      <c r="F495" s="486">
        <v>118</v>
      </c>
      <c r="G495" s="486">
        <v>235</v>
      </c>
      <c r="H495" s="486">
        <v>371</v>
      </c>
      <c r="I495" s="486">
        <v>238</v>
      </c>
      <c r="J495" s="486">
        <v>98</v>
      </c>
      <c r="K495" s="486">
        <v>77</v>
      </c>
      <c r="L495" s="486">
        <v>900</v>
      </c>
      <c r="M495" s="486">
        <v>128</v>
      </c>
      <c r="N495" s="486">
        <v>113</v>
      </c>
      <c r="O495" s="240">
        <f>SUM(P495:W495)</f>
        <v>908</v>
      </c>
      <c r="P495" s="486">
        <v>145</v>
      </c>
      <c r="Q495" s="486">
        <v>268</v>
      </c>
      <c r="R495" s="486">
        <v>68</v>
      </c>
      <c r="S495" s="486">
        <v>53</v>
      </c>
      <c r="T495" s="486">
        <v>68</v>
      </c>
      <c r="U495" s="486">
        <v>141</v>
      </c>
      <c r="V495" s="486">
        <v>113</v>
      </c>
      <c r="W495" s="486">
        <v>52</v>
      </c>
      <c r="X495" s="240">
        <f>SUM(Y495:AB495)</f>
        <v>989</v>
      </c>
      <c r="Y495" s="486">
        <v>120</v>
      </c>
      <c r="Z495" s="486">
        <v>321</v>
      </c>
      <c r="AA495" s="486">
        <v>357</v>
      </c>
      <c r="AB495" s="486">
        <v>191</v>
      </c>
      <c r="AC495" s="240">
        <f>SUM(AD495:AI495)</f>
        <v>943</v>
      </c>
      <c r="AD495" s="486">
        <v>128</v>
      </c>
      <c r="AE495" s="486">
        <v>71</v>
      </c>
      <c r="AF495" s="486">
        <v>92</v>
      </c>
      <c r="AG495" s="486">
        <v>321</v>
      </c>
      <c r="AH495" s="486">
        <v>186</v>
      </c>
      <c r="AI495" s="486">
        <v>145</v>
      </c>
      <c r="AJ495" s="240">
        <f>SUM(AK495:AL495)</f>
        <v>97</v>
      </c>
      <c r="AK495" s="394">
        <v>52</v>
      </c>
      <c r="AL495" s="394">
        <v>45</v>
      </c>
      <c r="AM495" s="240">
        <f>SUM(AN495:AW495)</f>
        <v>1580</v>
      </c>
      <c r="AN495" s="486">
        <v>97</v>
      </c>
      <c r="AO495" s="486">
        <v>124</v>
      </c>
      <c r="AP495" s="486">
        <v>105</v>
      </c>
      <c r="AQ495" s="486">
        <v>135</v>
      </c>
      <c r="AR495" s="486">
        <v>242</v>
      </c>
      <c r="AS495" s="486">
        <v>82</v>
      </c>
      <c r="AT495" s="486">
        <v>300</v>
      </c>
      <c r="AU495" s="486">
        <v>278</v>
      </c>
      <c r="AV495" s="486">
        <v>127</v>
      </c>
      <c r="AW495" s="486">
        <v>90</v>
      </c>
      <c r="AX495" s="240">
        <f>SUM(AY495:BC495)</f>
        <v>1054</v>
      </c>
      <c r="AY495" s="486">
        <v>70</v>
      </c>
      <c r="AZ495" s="486">
        <v>468</v>
      </c>
      <c r="BA495" s="486">
        <v>203</v>
      </c>
      <c r="BB495" s="486">
        <v>192</v>
      </c>
      <c r="BC495" s="486">
        <v>121</v>
      </c>
      <c r="BD495" s="240">
        <f>SUM(BE495:BL495)</f>
        <v>1454</v>
      </c>
      <c r="BE495" s="486">
        <v>46</v>
      </c>
      <c r="BF495" s="486">
        <v>322</v>
      </c>
      <c r="BG495" s="486">
        <v>160</v>
      </c>
      <c r="BH495" s="486">
        <v>305</v>
      </c>
      <c r="BI495" s="486">
        <v>32</v>
      </c>
      <c r="BJ495" s="486">
        <v>141</v>
      </c>
      <c r="BK495" s="486">
        <v>146</v>
      </c>
      <c r="BL495" s="486">
        <v>302</v>
      </c>
      <c r="BM495" s="240">
        <f>SUM(BN495:BR495)</f>
        <v>1043</v>
      </c>
      <c r="BN495" s="486">
        <v>259</v>
      </c>
      <c r="BO495" s="486">
        <v>176</v>
      </c>
      <c r="BP495" s="486">
        <v>84</v>
      </c>
      <c r="BQ495" s="486">
        <v>154</v>
      </c>
      <c r="BR495" s="486">
        <v>370</v>
      </c>
      <c r="BS495" s="240">
        <f>SUM(BT495:CE495)</f>
        <v>2107</v>
      </c>
      <c r="BT495" s="486">
        <v>66</v>
      </c>
      <c r="BU495" s="486">
        <v>138</v>
      </c>
      <c r="BV495" s="486">
        <v>57</v>
      </c>
      <c r="BW495" s="486">
        <v>39</v>
      </c>
      <c r="BX495" s="486">
        <v>142</v>
      </c>
      <c r="BY495" s="486">
        <v>974</v>
      </c>
      <c r="BZ495" s="486">
        <v>107</v>
      </c>
      <c r="CA495" s="486">
        <v>75</v>
      </c>
      <c r="CB495" s="486">
        <v>297</v>
      </c>
      <c r="CC495" s="486">
        <v>82</v>
      </c>
      <c r="CD495" s="486">
        <v>63</v>
      </c>
      <c r="CE495" s="486">
        <v>67</v>
      </c>
      <c r="CF495" s="240">
        <f>SUM(CG495:CS495)</f>
        <v>2414</v>
      </c>
      <c r="CG495" s="486">
        <v>55</v>
      </c>
      <c r="CH495" s="486">
        <v>137</v>
      </c>
      <c r="CI495" s="486">
        <v>156</v>
      </c>
      <c r="CJ495" s="486">
        <v>212</v>
      </c>
      <c r="CK495" s="486">
        <v>693</v>
      </c>
      <c r="CL495" s="486">
        <v>151</v>
      </c>
      <c r="CM495" s="486">
        <v>378</v>
      </c>
      <c r="CN495" s="486">
        <v>46</v>
      </c>
      <c r="CO495" s="486">
        <v>77</v>
      </c>
      <c r="CP495" s="486">
        <v>176</v>
      </c>
      <c r="CQ495" s="486">
        <v>100</v>
      </c>
      <c r="CR495" s="486">
        <v>173</v>
      </c>
      <c r="CS495" s="486">
        <v>60</v>
      </c>
      <c r="CT495" s="240">
        <f>SUM(CU495:CY495)</f>
        <v>1044</v>
      </c>
      <c r="CU495" s="486">
        <v>445</v>
      </c>
      <c r="CV495" s="486">
        <v>270</v>
      </c>
      <c r="CW495" s="486">
        <v>43</v>
      </c>
      <c r="CX495" s="486">
        <v>131</v>
      </c>
      <c r="CY495" s="486">
        <v>155</v>
      </c>
      <c r="CZ495" s="240">
        <f>SUM(DA495:DF495)</f>
        <v>916</v>
      </c>
      <c r="DA495" s="486">
        <v>30</v>
      </c>
      <c r="DB495" s="486">
        <v>116</v>
      </c>
      <c r="DC495" s="486">
        <v>146</v>
      </c>
      <c r="DD495" s="486">
        <v>384</v>
      </c>
      <c r="DE495" s="486">
        <v>178</v>
      </c>
      <c r="DF495" s="486">
        <v>62</v>
      </c>
      <c r="DG495" s="240">
        <f>AM495+BS495+B495+O495+X495+AC495+AJ495+BD495+CF495+AX495+BM495+CT495+CZ495</f>
        <v>17533</v>
      </c>
      <c r="DH495" s="240">
        <f>SUM(DI495:DK495)</f>
        <v>75</v>
      </c>
      <c r="DI495" s="486">
        <v>20</v>
      </c>
      <c r="DJ495" s="486">
        <v>39</v>
      </c>
      <c r="DK495" s="486">
        <v>16</v>
      </c>
      <c r="DL495" s="392">
        <f t="shared" si="1080"/>
        <v>155</v>
      </c>
      <c r="DM495" s="470">
        <v>131</v>
      </c>
      <c r="DN495" s="469">
        <v>24</v>
      </c>
      <c r="DO495" s="240">
        <f>DG495+DH495+DL495</f>
        <v>17763</v>
      </c>
    </row>
    <row r="496" spans="1:119" s="4" customFormat="1" ht="16.5" customHeight="1" x14ac:dyDescent="0.15">
      <c r="A496" s="136" t="s">
        <v>338</v>
      </c>
      <c r="B496" s="240">
        <f t="shared" ref="B496:B530" si="1081">SUM(C496:N496)</f>
        <v>5</v>
      </c>
      <c r="C496" s="486">
        <v>0</v>
      </c>
      <c r="D496" s="486">
        <v>0</v>
      </c>
      <c r="E496" s="486">
        <v>0</v>
      </c>
      <c r="F496" s="486">
        <v>0</v>
      </c>
      <c r="G496" s="486">
        <v>0</v>
      </c>
      <c r="H496" s="486">
        <v>0</v>
      </c>
      <c r="I496" s="486">
        <v>0</v>
      </c>
      <c r="J496" s="486">
        <v>0</v>
      </c>
      <c r="K496" s="486">
        <v>5</v>
      </c>
      <c r="L496" s="486">
        <v>0</v>
      </c>
      <c r="M496" s="486">
        <v>0</v>
      </c>
      <c r="N496" s="486">
        <v>0</v>
      </c>
      <c r="O496" s="240">
        <f t="shared" ref="O496:O530" si="1082">SUM(P496:W496)</f>
        <v>0</v>
      </c>
      <c r="P496" s="486">
        <v>0</v>
      </c>
      <c r="Q496" s="486">
        <v>0</v>
      </c>
      <c r="R496" s="486">
        <v>0</v>
      </c>
      <c r="S496" s="486">
        <v>0</v>
      </c>
      <c r="T496" s="486">
        <v>0</v>
      </c>
      <c r="U496" s="486">
        <v>0</v>
      </c>
      <c r="V496" s="486">
        <v>0</v>
      </c>
      <c r="W496" s="486">
        <v>0</v>
      </c>
      <c r="X496" s="240">
        <f t="shared" ref="X496:X530" si="1083">SUM(Y496:AB496)</f>
        <v>0</v>
      </c>
      <c r="Y496" s="486">
        <v>0</v>
      </c>
      <c r="Z496" s="486">
        <v>0</v>
      </c>
      <c r="AA496" s="486">
        <v>0</v>
      </c>
      <c r="AB496" s="486">
        <v>0</v>
      </c>
      <c r="AC496" s="240">
        <f t="shared" ref="AC496:AC530" si="1084">SUM(AD496:AI496)</f>
        <v>10</v>
      </c>
      <c r="AD496" s="486">
        <v>0</v>
      </c>
      <c r="AE496" s="486">
        <v>0</v>
      </c>
      <c r="AF496" s="486">
        <v>0</v>
      </c>
      <c r="AG496" s="486">
        <v>0</v>
      </c>
      <c r="AH496" s="486">
        <v>10</v>
      </c>
      <c r="AI496" s="486">
        <v>0</v>
      </c>
      <c r="AJ496" s="240">
        <f t="shared" ref="AJ496:AJ530" si="1085">SUM(AK496:AL496)</f>
        <v>0</v>
      </c>
      <c r="AK496" s="394">
        <v>0</v>
      </c>
      <c r="AL496" s="394">
        <v>0</v>
      </c>
      <c r="AM496" s="240">
        <f t="shared" ref="AM496:AM530" si="1086">SUM(AN496:AW496)</f>
        <v>9</v>
      </c>
      <c r="AN496" s="486">
        <v>0</v>
      </c>
      <c r="AO496" s="486">
        <v>0</v>
      </c>
      <c r="AP496" s="486">
        <v>3</v>
      </c>
      <c r="AQ496" s="486">
        <v>6</v>
      </c>
      <c r="AR496" s="486">
        <v>0</v>
      </c>
      <c r="AS496" s="486">
        <v>0</v>
      </c>
      <c r="AT496" s="486">
        <v>0</v>
      </c>
      <c r="AU496" s="486">
        <v>0</v>
      </c>
      <c r="AV496" s="486">
        <v>0</v>
      </c>
      <c r="AW496" s="486">
        <v>0</v>
      </c>
      <c r="AX496" s="240">
        <f t="shared" ref="AX496:AX530" si="1087">SUM(AY496:BC496)</f>
        <v>13</v>
      </c>
      <c r="AY496" s="486">
        <v>0</v>
      </c>
      <c r="AZ496" s="486">
        <v>3</v>
      </c>
      <c r="BA496" s="486">
        <v>0</v>
      </c>
      <c r="BB496" s="486">
        <v>10</v>
      </c>
      <c r="BC496" s="486">
        <v>0</v>
      </c>
      <c r="BD496" s="240">
        <f t="shared" ref="BD496:BD530" si="1088">SUM(BE496:BL496)</f>
        <v>7</v>
      </c>
      <c r="BE496" s="486">
        <v>0</v>
      </c>
      <c r="BF496" s="486">
        <v>0</v>
      </c>
      <c r="BG496" s="486">
        <v>0</v>
      </c>
      <c r="BH496" s="486">
        <v>7</v>
      </c>
      <c r="BI496" s="486">
        <v>0</v>
      </c>
      <c r="BJ496" s="486">
        <v>0</v>
      </c>
      <c r="BK496" s="486">
        <v>0</v>
      </c>
      <c r="BL496" s="486">
        <v>0</v>
      </c>
      <c r="BM496" s="240">
        <f t="shared" ref="BM496:BM530" si="1089">SUM(BN496:BR496)</f>
        <v>0</v>
      </c>
      <c r="BN496" s="486">
        <v>0</v>
      </c>
      <c r="BO496" s="486">
        <v>0</v>
      </c>
      <c r="BP496" s="486">
        <v>0</v>
      </c>
      <c r="BQ496" s="486">
        <v>0</v>
      </c>
      <c r="BR496" s="486">
        <v>0</v>
      </c>
      <c r="BS496" s="240">
        <f t="shared" ref="BS496:BS530" si="1090">SUM(BT496:CE496)</f>
        <v>2</v>
      </c>
      <c r="BT496" s="486">
        <v>0</v>
      </c>
      <c r="BU496" s="486">
        <v>2</v>
      </c>
      <c r="BV496" s="486">
        <v>0</v>
      </c>
      <c r="BW496" s="486">
        <v>0</v>
      </c>
      <c r="BX496" s="486">
        <v>0</v>
      </c>
      <c r="BY496" s="486">
        <v>0</v>
      </c>
      <c r="BZ496" s="486">
        <v>0</v>
      </c>
      <c r="CA496" s="486">
        <v>0</v>
      </c>
      <c r="CB496" s="486">
        <v>0</v>
      </c>
      <c r="CC496" s="486">
        <v>0</v>
      </c>
      <c r="CD496" s="486">
        <v>0</v>
      </c>
      <c r="CE496" s="486">
        <v>0</v>
      </c>
      <c r="CF496" s="240">
        <f t="shared" ref="CF496:CF530" si="1091">SUM(CG496:CS496)</f>
        <v>5</v>
      </c>
      <c r="CG496" s="486">
        <v>0</v>
      </c>
      <c r="CH496" s="486">
        <v>0</v>
      </c>
      <c r="CI496" s="486">
        <v>0</v>
      </c>
      <c r="CJ496" s="486">
        <v>0</v>
      </c>
      <c r="CK496" s="486">
        <v>5</v>
      </c>
      <c r="CL496" s="486">
        <v>0</v>
      </c>
      <c r="CM496" s="486">
        <v>0</v>
      </c>
      <c r="CN496" s="486">
        <v>0</v>
      </c>
      <c r="CO496" s="486">
        <v>0</v>
      </c>
      <c r="CP496" s="486">
        <v>0</v>
      </c>
      <c r="CQ496" s="486">
        <v>0</v>
      </c>
      <c r="CR496" s="486">
        <v>0</v>
      </c>
      <c r="CS496" s="486">
        <v>0</v>
      </c>
      <c r="CT496" s="240">
        <f t="shared" ref="CT496:CT530" si="1092">SUM(CU496:CY496)</f>
        <v>9</v>
      </c>
      <c r="CU496" s="486">
        <v>9</v>
      </c>
      <c r="CV496" s="486">
        <v>0</v>
      </c>
      <c r="CW496" s="486">
        <v>0</v>
      </c>
      <c r="CX496" s="486">
        <v>0</v>
      </c>
      <c r="CY496" s="486">
        <v>0</v>
      </c>
      <c r="CZ496" s="240">
        <f t="shared" ref="CZ496:CZ530" si="1093">SUM(DA496:DF496)</f>
        <v>10</v>
      </c>
      <c r="DA496" s="486">
        <v>0</v>
      </c>
      <c r="DB496" s="486">
        <v>0</v>
      </c>
      <c r="DC496" s="486">
        <v>0</v>
      </c>
      <c r="DD496" s="486">
        <v>10</v>
      </c>
      <c r="DE496" s="486">
        <v>0</v>
      </c>
      <c r="DF496" s="486">
        <v>0</v>
      </c>
      <c r="DG496" s="240">
        <f t="shared" ref="DG496:DG530" si="1094">AM496+BS496+B496+O496+X496+AC496+AJ496+BD496+CF496+AX496+BM496+CT496+CZ496</f>
        <v>70</v>
      </c>
      <c r="DH496" s="240">
        <f t="shared" ref="DH496:DH530" si="1095">SUM(DI496:DK496)</f>
        <v>0</v>
      </c>
      <c r="DI496" s="486">
        <v>0</v>
      </c>
      <c r="DJ496" s="486">
        <v>0</v>
      </c>
      <c r="DK496" s="486">
        <v>0</v>
      </c>
      <c r="DL496" s="392">
        <f t="shared" si="1080"/>
        <v>0</v>
      </c>
      <c r="DM496" s="470">
        <v>0</v>
      </c>
      <c r="DN496" s="469">
        <v>0</v>
      </c>
      <c r="DO496" s="240">
        <f t="shared" ref="DO496:DO530" si="1096">DG496+DH496+DL496</f>
        <v>70</v>
      </c>
    </row>
    <row r="497" spans="1:168" s="4" customFormat="1" ht="16.5" customHeight="1" x14ac:dyDescent="0.15">
      <c r="A497" s="136" t="s">
        <v>431</v>
      </c>
      <c r="B497" s="240">
        <f t="shared" si="1081"/>
        <v>767</v>
      </c>
      <c r="C497" s="486">
        <v>80</v>
      </c>
      <c r="D497" s="486">
        <v>28</v>
      </c>
      <c r="E497" s="486">
        <v>45</v>
      </c>
      <c r="F497" s="486">
        <v>23</v>
      </c>
      <c r="G497" s="486">
        <v>0</v>
      </c>
      <c r="H497" s="486">
        <v>105</v>
      </c>
      <c r="I497" s="486">
        <v>117</v>
      </c>
      <c r="J497" s="486">
        <v>14</v>
      </c>
      <c r="K497" s="486">
        <v>0</v>
      </c>
      <c r="L497" s="486">
        <v>276</v>
      </c>
      <c r="M497" s="486">
        <v>42</v>
      </c>
      <c r="N497" s="486">
        <v>37</v>
      </c>
      <c r="O497" s="240">
        <f t="shared" si="1082"/>
        <v>168</v>
      </c>
      <c r="P497" s="486">
        <v>27</v>
      </c>
      <c r="Q497" s="486">
        <v>45</v>
      </c>
      <c r="R497" s="486">
        <v>16</v>
      </c>
      <c r="S497" s="486">
        <v>12</v>
      </c>
      <c r="T497" s="486">
        <v>10</v>
      </c>
      <c r="U497" s="486">
        <v>15</v>
      </c>
      <c r="V497" s="486">
        <v>33</v>
      </c>
      <c r="W497" s="486">
        <v>10</v>
      </c>
      <c r="X497" s="240">
        <f t="shared" si="1083"/>
        <v>321</v>
      </c>
      <c r="Y497" s="486">
        <v>46</v>
      </c>
      <c r="Z497" s="486">
        <v>97</v>
      </c>
      <c r="AA497" s="486">
        <v>122</v>
      </c>
      <c r="AB497" s="486">
        <v>56</v>
      </c>
      <c r="AC497" s="240">
        <f t="shared" si="1084"/>
        <v>337</v>
      </c>
      <c r="AD497" s="486">
        <v>60</v>
      </c>
      <c r="AE497" s="486">
        <v>25</v>
      </c>
      <c r="AF497" s="486">
        <v>13</v>
      </c>
      <c r="AG497" s="486">
        <v>159</v>
      </c>
      <c r="AH497" s="486">
        <v>39</v>
      </c>
      <c r="AI497" s="486">
        <v>41</v>
      </c>
      <c r="AJ497" s="240">
        <f t="shared" si="1085"/>
        <v>0</v>
      </c>
      <c r="AK497" s="394">
        <v>0</v>
      </c>
      <c r="AL497" s="501">
        <v>0</v>
      </c>
      <c r="AM497" s="240">
        <f t="shared" si="1086"/>
        <v>549</v>
      </c>
      <c r="AN497" s="501">
        <v>49</v>
      </c>
      <c r="AO497" s="501">
        <v>27</v>
      </c>
      <c r="AP497" s="501">
        <v>49</v>
      </c>
      <c r="AQ497" s="501">
        <v>37</v>
      </c>
      <c r="AR497" s="501">
        <v>112</v>
      </c>
      <c r="AS497" s="501">
        <v>5</v>
      </c>
      <c r="AT497" s="501">
        <v>55</v>
      </c>
      <c r="AU497" s="501">
        <v>152</v>
      </c>
      <c r="AV497" s="501">
        <v>38</v>
      </c>
      <c r="AW497" s="501">
        <v>25</v>
      </c>
      <c r="AX497" s="240">
        <f t="shared" si="1087"/>
        <v>268</v>
      </c>
      <c r="AY497" s="501">
        <v>4</v>
      </c>
      <c r="AZ497" s="501">
        <v>153</v>
      </c>
      <c r="BA497" s="501">
        <v>24</v>
      </c>
      <c r="BB497" s="501">
        <v>49</v>
      </c>
      <c r="BC497" s="501">
        <v>38</v>
      </c>
      <c r="BD497" s="240">
        <f t="shared" si="1088"/>
        <v>446</v>
      </c>
      <c r="BE497" s="501">
        <v>34</v>
      </c>
      <c r="BF497" s="501">
        <v>16</v>
      </c>
      <c r="BG497" s="501">
        <v>64</v>
      </c>
      <c r="BH497" s="501">
        <v>70</v>
      </c>
      <c r="BI497" s="501">
        <v>32</v>
      </c>
      <c r="BJ497" s="501">
        <v>86</v>
      </c>
      <c r="BK497" s="501">
        <v>78</v>
      </c>
      <c r="BL497" s="501">
        <v>66</v>
      </c>
      <c r="BM497" s="240">
        <f t="shared" si="1089"/>
        <v>394</v>
      </c>
      <c r="BN497" s="501">
        <v>148</v>
      </c>
      <c r="BO497" s="501">
        <v>30</v>
      </c>
      <c r="BP497" s="501">
        <v>36</v>
      </c>
      <c r="BQ497" s="501">
        <v>53</v>
      </c>
      <c r="BR497" s="501">
        <v>127</v>
      </c>
      <c r="BS497" s="240">
        <f t="shared" si="1090"/>
        <v>999</v>
      </c>
      <c r="BT497" s="486">
        <v>34</v>
      </c>
      <c r="BU497" s="486">
        <v>48</v>
      </c>
      <c r="BV497" s="486"/>
      <c r="BW497" s="486"/>
      <c r="BX497" s="486">
        <v>93</v>
      </c>
      <c r="BY497" s="486">
        <v>579</v>
      </c>
      <c r="BZ497" s="486">
        <v>36</v>
      </c>
      <c r="CA497" s="486">
        <v>41</v>
      </c>
      <c r="CB497" s="486">
        <v>99</v>
      </c>
      <c r="CC497" s="486">
        <v>60</v>
      </c>
      <c r="CD497" s="486">
        <v>9</v>
      </c>
      <c r="CE497" s="486">
        <v>0</v>
      </c>
      <c r="CF497" s="240">
        <f t="shared" si="1091"/>
        <v>1203</v>
      </c>
      <c r="CG497" s="501">
        <v>30</v>
      </c>
      <c r="CH497" s="501">
        <v>63</v>
      </c>
      <c r="CI497" s="501">
        <v>25</v>
      </c>
      <c r="CJ497" s="501">
        <v>125</v>
      </c>
      <c r="CK497" s="501">
        <v>409</v>
      </c>
      <c r="CL497" s="501">
        <v>56</v>
      </c>
      <c r="CM497" s="501">
        <v>181</v>
      </c>
      <c r="CN497" s="501">
        <v>4</v>
      </c>
      <c r="CO497" s="501">
        <v>9</v>
      </c>
      <c r="CP497" s="501">
        <v>120</v>
      </c>
      <c r="CQ497" s="501">
        <v>56</v>
      </c>
      <c r="CR497" s="501">
        <v>95</v>
      </c>
      <c r="CS497" s="501">
        <v>30</v>
      </c>
      <c r="CT497" s="240">
        <f t="shared" si="1092"/>
        <v>222</v>
      </c>
      <c r="CU497" s="501">
        <v>142</v>
      </c>
      <c r="CV497" s="501">
        <v>65</v>
      </c>
      <c r="CW497" s="501">
        <v>15</v>
      </c>
      <c r="CX497" s="501">
        <v>0</v>
      </c>
      <c r="CY497" s="501">
        <v>0</v>
      </c>
      <c r="CZ497" s="240">
        <f t="shared" si="1093"/>
        <v>130</v>
      </c>
      <c r="DA497" s="477">
        <v>6</v>
      </c>
      <c r="DB497" s="477">
        <v>4</v>
      </c>
      <c r="DC497" s="477">
        <v>55</v>
      </c>
      <c r="DD497" s="477">
        <v>41</v>
      </c>
      <c r="DE497" s="477">
        <v>0</v>
      </c>
      <c r="DF497" s="477">
        <v>24</v>
      </c>
      <c r="DG497" s="240">
        <f t="shared" si="1094"/>
        <v>5804</v>
      </c>
      <c r="DH497" s="240">
        <f t="shared" si="1095"/>
        <v>10</v>
      </c>
      <c r="DI497" s="501">
        <v>0</v>
      </c>
      <c r="DJ497" s="501">
        <v>0</v>
      </c>
      <c r="DK497" s="501">
        <v>10</v>
      </c>
      <c r="DL497" s="392">
        <f t="shared" si="1080"/>
        <v>55</v>
      </c>
      <c r="DM497" s="497">
        <v>31</v>
      </c>
      <c r="DN497" s="469">
        <v>24</v>
      </c>
      <c r="DO497" s="240">
        <f t="shared" si="1096"/>
        <v>5869</v>
      </c>
    </row>
    <row r="498" spans="1:168" s="4" customFormat="1" ht="16.5" customHeight="1" x14ac:dyDescent="0.15">
      <c r="A498" s="139" t="s">
        <v>230</v>
      </c>
      <c r="B498" s="240"/>
      <c r="C498" s="486"/>
      <c r="D498" s="486"/>
      <c r="E498" s="486"/>
      <c r="F498" s="486"/>
      <c r="G498" s="486"/>
      <c r="H498" s="486"/>
      <c r="I498" s="486"/>
      <c r="J498" s="486"/>
      <c r="K498" s="486"/>
      <c r="L498" s="486"/>
      <c r="M498" s="486"/>
      <c r="N498" s="486"/>
      <c r="O498" s="240"/>
      <c r="P498" s="486"/>
      <c r="Q498" s="486"/>
      <c r="R498" s="486"/>
      <c r="S498" s="486"/>
      <c r="T498" s="486"/>
      <c r="U498" s="486"/>
      <c r="V498" s="486"/>
      <c r="W498" s="486"/>
      <c r="X498" s="240"/>
      <c r="Y498" s="486"/>
      <c r="Z498" s="486"/>
      <c r="AA498" s="486"/>
      <c r="AB498" s="486"/>
      <c r="AC498" s="240"/>
      <c r="AD498" s="486"/>
      <c r="AE498" s="486"/>
      <c r="AF498" s="486"/>
      <c r="AG498" s="486"/>
      <c r="AH498" s="486"/>
      <c r="AI498" s="486"/>
      <c r="AJ498" s="240"/>
      <c r="AK498" s="394"/>
      <c r="AL498" s="394"/>
      <c r="AM498" s="240"/>
      <c r="AN498" s="486"/>
      <c r="AO498" s="486"/>
      <c r="AP498" s="486"/>
      <c r="AQ498" s="486"/>
      <c r="AR498" s="486"/>
      <c r="AS498" s="486"/>
      <c r="AT498" s="486"/>
      <c r="AU498" s="486"/>
      <c r="AV498" s="486"/>
      <c r="AW498" s="486"/>
      <c r="AX498" s="240"/>
      <c r="AY498" s="486"/>
      <c r="AZ498" s="486"/>
      <c r="BA498" s="486"/>
      <c r="BB498" s="486"/>
      <c r="BC498" s="486"/>
      <c r="BD498" s="240"/>
      <c r="BE498" s="486"/>
      <c r="BF498" s="486"/>
      <c r="BG498" s="486"/>
      <c r="BH498" s="486"/>
      <c r="BI498" s="486"/>
      <c r="BJ498" s="486"/>
      <c r="BK498" s="486"/>
      <c r="BL498" s="486"/>
      <c r="BM498" s="240"/>
      <c r="BN498" s="486"/>
      <c r="BO498" s="486"/>
      <c r="BP498" s="486"/>
      <c r="BQ498" s="486"/>
      <c r="BR498" s="486"/>
      <c r="BS498" s="240"/>
      <c r="BT498" s="486"/>
      <c r="BU498" s="486"/>
      <c r="BV498" s="486"/>
      <c r="BW498" s="486"/>
      <c r="BX498" s="486"/>
      <c r="BY498" s="486"/>
      <c r="BZ498" s="486"/>
      <c r="CA498" s="486"/>
      <c r="CB498" s="486"/>
      <c r="CC498" s="486"/>
      <c r="CD498" s="486"/>
      <c r="CE498" s="486"/>
      <c r="CF498" s="240"/>
      <c r="CG498" s="486"/>
      <c r="CH498" s="486"/>
      <c r="CI498" s="486"/>
      <c r="CJ498" s="486"/>
      <c r="CK498" s="486"/>
      <c r="CL498" s="486"/>
      <c r="CM498" s="486"/>
      <c r="CN498" s="486"/>
      <c r="CO498" s="486"/>
      <c r="CP498" s="486"/>
      <c r="CQ498" s="486"/>
      <c r="CR498" s="486"/>
      <c r="CS498" s="486"/>
      <c r="CT498" s="240"/>
      <c r="CU498" s="486"/>
      <c r="CV498" s="486"/>
      <c r="CW498" s="486"/>
      <c r="CX498" s="486"/>
      <c r="CY498" s="486"/>
      <c r="CZ498" s="240"/>
      <c r="DA498" s="486"/>
      <c r="DB498" s="486"/>
      <c r="DC498" s="486"/>
      <c r="DD498" s="486"/>
      <c r="DE498" s="486"/>
      <c r="DF498" s="486"/>
      <c r="DG498" s="240"/>
      <c r="DH498" s="240"/>
      <c r="DI498" s="486"/>
      <c r="DJ498" s="486"/>
      <c r="DK498" s="486"/>
      <c r="DL498" s="392"/>
      <c r="DM498" s="470"/>
      <c r="DN498" s="469"/>
      <c r="DO498" s="240"/>
    </row>
    <row r="499" spans="1:168" s="4" customFormat="1" ht="16.5" customHeight="1" x14ac:dyDescent="0.15">
      <c r="A499" s="162" t="s">
        <v>191</v>
      </c>
      <c r="B499" s="240">
        <f t="shared" si="1081"/>
        <v>16</v>
      </c>
      <c r="C499" s="486">
        <v>1</v>
      </c>
      <c r="D499" s="486">
        <v>1</v>
      </c>
      <c r="E499" s="486">
        <v>0</v>
      </c>
      <c r="F499" s="486">
        <v>0</v>
      </c>
      <c r="G499" s="486">
        <v>2</v>
      </c>
      <c r="H499" s="486">
        <v>1</v>
      </c>
      <c r="I499" s="486">
        <v>4</v>
      </c>
      <c r="J499" s="486">
        <v>0</v>
      </c>
      <c r="K499" s="486">
        <v>1</v>
      </c>
      <c r="L499" s="486">
        <v>4</v>
      </c>
      <c r="M499" s="486">
        <v>1</v>
      </c>
      <c r="N499" s="486">
        <v>1</v>
      </c>
      <c r="O499" s="240">
        <f t="shared" si="1082"/>
        <v>3</v>
      </c>
      <c r="P499" s="486">
        <v>1</v>
      </c>
      <c r="Q499" s="486">
        <v>0</v>
      </c>
      <c r="R499" s="486">
        <v>1</v>
      </c>
      <c r="S499" s="486">
        <v>0</v>
      </c>
      <c r="T499" s="486">
        <v>0</v>
      </c>
      <c r="U499" s="486">
        <v>0</v>
      </c>
      <c r="V499" s="486">
        <v>0</v>
      </c>
      <c r="W499" s="486">
        <v>1</v>
      </c>
      <c r="X499" s="240">
        <f t="shared" si="1083"/>
        <v>5</v>
      </c>
      <c r="Y499" s="486">
        <v>1</v>
      </c>
      <c r="Z499" s="486">
        <v>1</v>
      </c>
      <c r="AA499" s="486">
        <v>2</v>
      </c>
      <c r="AB499" s="486">
        <v>1</v>
      </c>
      <c r="AC499" s="240">
        <f t="shared" si="1084"/>
        <v>5</v>
      </c>
      <c r="AD499" s="486">
        <v>1</v>
      </c>
      <c r="AE499" s="486">
        <v>0</v>
      </c>
      <c r="AF499" s="486">
        <v>1</v>
      </c>
      <c r="AG499" s="486">
        <v>1</v>
      </c>
      <c r="AH499" s="486">
        <v>0</v>
      </c>
      <c r="AI499" s="486">
        <v>2</v>
      </c>
      <c r="AJ499" s="240">
        <f t="shared" si="1085"/>
        <v>1</v>
      </c>
      <c r="AK499" s="394">
        <v>1</v>
      </c>
      <c r="AL499" s="394">
        <v>0</v>
      </c>
      <c r="AM499" s="240">
        <f t="shared" si="1086"/>
        <v>11</v>
      </c>
      <c r="AN499" s="486">
        <v>0</v>
      </c>
      <c r="AO499" s="486">
        <v>1</v>
      </c>
      <c r="AP499" s="486">
        <v>2</v>
      </c>
      <c r="AQ499" s="486">
        <v>0</v>
      </c>
      <c r="AR499" s="486">
        <v>2</v>
      </c>
      <c r="AS499" s="486">
        <v>0</v>
      </c>
      <c r="AT499" s="486">
        <v>3</v>
      </c>
      <c r="AU499" s="486">
        <v>2</v>
      </c>
      <c r="AV499" s="486">
        <v>1</v>
      </c>
      <c r="AW499" s="486">
        <v>0</v>
      </c>
      <c r="AX499" s="240">
        <f t="shared" si="1087"/>
        <v>26</v>
      </c>
      <c r="AY499" s="486">
        <v>0</v>
      </c>
      <c r="AZ499" s="486">
        <v>13</v>
      </c>
      <c r="BA499" s="486">
        <v>2</v>
      </c>
      <c r="BB499" s="486">
        <v>8</v>
      </c>
      <c r="BC499" s="486">
        <v>3</v>
      </c>
      <c r="BD499" s="240">
        <f t="shared" si="1088"/>
        <v>22</v>
      </c>
      <c r="BE499" s="486">
        <v>2</v>
      </c>
      <c r="BF499" s="486">
        <v>4</v>
      </c>
      <c r="BG499" s="486">
        <v>5</v>
      </c>
      <c r="BH499" s="486">
        <v>2</v>
      </c>
      <c r="BI499" s="486">
        <v>5</v>
      </c>
      <c r="BJ499" s="486">
        <v>2</v>
      </c>
      <c r="BK499" s="486">
        <v>1</v>
      </c>
      <c r="BL499" s="486">
        <v>1</v>
      </c>
      <c r="BM499" s="240">
        <f t="shared" si="1089"/>
        <v>10</v>
      </c>
      <c r="BN499" s="486">
        <v>1</v>
      </c>
      <c r="BO499" s="486">
        <v>1</v>
      </c>
      <c r="BP499" s="486">
        <v>3</v>
      </c>
      <c r="BQ499" s="486">
        <v>1</v>
      </c>
      <c r="BR499" s="486">
        <v>4</v>
      </c>
      <c r="BS499" s="240">
        <f t="shared" si="1090"/>
        <v>14</v>
      </c>
      <c r="BT499" s="486">
        <v>1</v>
      </c>
      <c r="BU499" s="486">
        <v>0</v>
      </c>
      <c r="BV499" s="486">
        <v>0</v>
      </c>
      <c r="BW499" s="486">
        <v>0</v>
      </c>
      <c r="BX499" s="486">
        <v>1</v>
      </c>
      <c r="BY499" s="486">
        <v>4</v>
      </c>
      <c r="BZ499" s="486">
        <v>1</v>
      </c>
      <c r="CA499" s="486">
        <v>0</v>
      </c>
      <c r="CB499" s="486">
        <v>4</v>
      </c>
      <c r="CC499" s="486">
        <v>0</v>
      </c>
      <c r="CD499" s="486">
        <v>1</v>
      </c>
      <c r="CE499" s="486">
        <v>2</v>
      </c>
      <c r="CF499" s="240">
        <f t="shared" si="1091"/>
        <v>12</v>
      </c>
      <c r="CG499" s="486">
        <v>0</v>
      </c>
      <c r="CH499" s="486">
        <v>0</v>
      </c>
      <c r="CI499" s="486">
        <v>1</v>
      </c>
      <c r="CJ499" s="486">
        <v>1</v>
      </c>
      <c r="CK499" s="486">
        <v>1</v>
      </c>
      <c r="CL499" s="486">
        <v>0</v>
      </c>
      <c r="CM499" s="486">
        <v>2</v>
      </c>
      <c r="CN499" s="486">
        <v>0</v>
      </c>
      <c r="CO499" s="486">
        <v>1</v>
      </c>
      <c r="CP499" s="486">
        <v>3</v>
      </c>
      <c r="CQ499" s="486">
        <v>1</v>
      </c>
      <c r="CR499" s="486">
        <v>1</v>
      </c>
      <c r="CS499" s="486">
        <v>1</v>
      </c>
      <c r="CT499" s="240">
        <f t="shared" si="1092"/>
        <v>11</v>
      </c>
      <c r="CU499" s="486">
        <v>6</v>
      </c>
      <c r="CV499" s="486">
        <v>2</v>
      </c>
      <c r="CW499" s="486">
        <v>1</v>
      </c>
      <c r="CX499" s="486">
        <v>1</v>
      </c>
      <c r="CY499" s="486">
        <v>1</v>
      </c>
      <c r="CZ499" s="240">
        <f t="shared" si="1093"/>
        <v>4</v>
      </c>
      <c r="DA499" s="486">
        <v>0</v>
      </c>
      <c r="DB499" s="486">
        <v>0</v>
      </c>
      <c r="DC499" s="486">
        <v>1</v>
      </c>
      <c r="DD499" s="486">
        <v>2</v>
      </c>
      <c r="DE499" s="486">
        <v>1</v>
      </c>
      <c r="DF499" s="486">
        <v>0</v>
      </c>
      <c r="DG499" s="240">
        <f t="shared" si="1094"/>
        <v>140</v>
      </c>
      <c r="DH499" s="240">
        <f t="shared" si="1095"/>
        <v>1</v>
      </c>
      <c r="DI499" s="486">
        <v>0</v>
      </c>
      <c r="DJ499" s="486">
        <v>0</v>
      </c>
      <c r="DK499" s="486">
        <v>1</v>
      </c>
      <c r="DL499" s="392">
        <f t="shared" ref="DL499:DL502" si="1097">DM499+DN499</f>
        <v>4</v>
      </c>
      <c r="DM499" s="470">
        <v>4</v>
      </c>
      <c r="DN499" s="469">
        <v>0</v>
      </c>
      <c r="DO499" s="240">
        <f t="shared" si="1096"/>
        <v>145</v>
      </c>
    </row>
    <row r="500" spans="1:168" s="4" customFormat="1" ht="16.5" customHeight="1" x14ac:dyDescent="0.15">
      <c r="A500" s="162" t="s">
        <v>192</v>
      </c>
      <c r="B500" s="240">
        <f t="shared" si="1081"/>
        <v>862</v>
      </c>
      <c r="C500" s="486">
        <v>36</v>
      </c>
      <c r="D500" s="486">
        <v>35</v>
      </c>
      <c r="E500" s="486">
        <v>0</v>
      </c>
      <c r="F500" s="486">
        <v>0</v>
      </c>
      <c r="G500" s="486">
        <v>20</v>
      </c>
      <c r="H500" s="486">
        <v>173</v>
      </c>
      <c r="I500" s="486">
        <v>75</v>
      </c>
      <c r="J500" s="486">
        <v>0</v>
      </c>
      <c r="K500" s="486">
        <v>43</v>
      </c>
      <c r="L500" s="486">
        <v>319</v>
      </c>
      <c r="M500" s="486">
        <v>85</v>
      </c>
      <c r="N500" s="486">
        <v>76</v>
      </c>
      <c r="O500" s="240">
        <f t="shared" si="1082"/>
        <v>244</v>
      </c>
      <c r="P500" s="486">
        <v>100</v>
      </c>
      <c r="Q500" s="486">
        <v>0</v>
      </c>
      <c r="R500" s="486">
        <v>54</v>
      </c>
      <c r="S500" s="486">
        <v>0</v>
      </c>
      <c r="T500" s="486">
        <v>0</v>
      </c>
      <c r="U500" s="486">
        <v>0</v>
      </c>
      <c r="V500" s="486">
        <v>0</v>
      </c>
      <c r="W500" s="486">
        <v>90</v>
      </c>
      <c r="X500" s="240">
        <f t="shared" si="1083"/>
        <v>263</v>
      </c>
      <c r="Y500" s="486">
        <v>47</v>
      </c>
      <c r="Z500" s="486">
        <v>66</v>
      </c>
      <c r="AA500" s="486">
        <v>100</v>
      </c>
      <c r="AB500" s="486">
        <v>50</v>
      </c>
      <c r="AC500" s="240">
        <f t="shared" si="1084"/>
        <v>233</v>
      </c>
      <c r="AD500" s="486">
        <v>54</v>
      </c>
      <c r="AE500" s="486">
        <v>0</v>
      </c>
      <c r="AF500" s="486">
        <v>62</v>
      </c>
      <c r="AG500" s="486">
        <v>60</v>
      </c>
      <c r="AH500" s="486">
        <v>0</v>
      </c>
      <c r="AI500" s="486">
        <v>57</v>
      </c>
      <c r="AJ500" s="240">
        <f t="shared" si="1085"/>
        <v>35</v>
      </c>
      <c r="AK500" s="394">
        <v>35</v>
      </c>
      <c r="AL500" s="394">
        <v>0</v>
      </c>
      <c r="AM500" s="240">
        <f t="shared" si="1086"/>
        <v>926</v>
      </c>
      <c r="AN500" s="486">
        <v>0</v>
      </c>
      <c r="AO500" s="486">
        <v>24</v>
      </c>
      <c r="AP500" s="486">
        <v>95</v>
      </c>
      <c r="AQ500" s="486">
        <v>0</v>
      </c>
      <c r="AR500" s="486">
        <v>300</v>
      </c>
      <c r="AS500" s="486">
        <v>0</v>
      </c>
      <c r="AT500" s="486">
        <v>198</v>
      </c>
      <c r="AU500" s="486">
        <v>192</v>
      </c>
      <c r="AV500" s="486">
        <v>117</v>
      </c>
      <c r="AW500" s="486">
        <v>0</v>
      </c>
      <c r="AX500" s="240">
        <f t="shared" si="1087"/>
        <v>1324</v>
      </c>
      <c r="AY500" s="486">
        <v>0</v>
      </c>
      <c r="AZ500" s="486">
        <v>731</v>
      </c>
      <c r="BA500" s="486">
        <v>26</v>
      </c>
      <c r="BB500" s="486">
        <v>431</v>
      </c>
      <c r="BC500" s="486">
        <v>136</v>
      </c>
      <c r="BD500" s="240">
        <f t="shared" si="1088"/>
        <v>1388</v>
      </c>
      <c r="BE500" s="486">
        <v>194</v>
      </c>
      <c r="BF500" s="486">
        <v>191</v>
      </c>
      <c r="BG500" s="486">
        <v>231</v>
      </c>
      <c r="BH500" s="486">
        <v>115</v>
      </c>
      <c r="BI500" s="486">
        <v>381</v>
      </c>
      <c r="BJ500" s="486">
        <v>136</v>
      </c>
      <c r="BK500" s="486">
        <v>20</v>
      </c>
      <c r="BL500" s="486">
        <v>120</v>
      </c>
      <c r="BM500" s="240">
        <f t="shared" si="1089"/>
        <v>371</v>
      </c>
      <c r="BN500" s="486">
        <v>88</v>
      </c>
      <c r="BO500" s="486">
        <v>20</v>
      </c>
      <c r="BP500" s="486">
        <v>44</v>
      </c>
      <c r="BQ500" s="486">
        <v>24</v>
      </c>
      <c r="BR500" s="486">
        <v>195</v>
      </c>
      <c r="BS500" s="240">
        <f t="shared" si="1090"/>
        <v>715</v>
      </c>
      <c r="BT500" s="486">
        <v>18</v>
      </c>
      <c r="BU500" s="486">
        <v>0</v>
      </c>
      <c r="BV500" s="486">
        <v>0</v>
      </c>
      <c r="BW500" s="486">
        <v>0</v>
      </c>
      <c r="BX500" s="486">
        <v>8</v>
      </c>
      <c r="BY500" s="486">
        <v>289</v>
      </c>
      <c r="BZ500" s="486">
        <v>10</v>
      </c>
      <c r="CA500" s="486">
        <v>0</v>
      </c>
      <c r="CB500" s="486">
        <v>181</v>
      </c>
      <c r="CC500" s="486">
        <v>0</v>
      </c>
      <c r="CD500" s="486">
        <v>79</v>
      </c>
      <c r="CE500" s="486">
        <v>130</v>
      </c>
      <c r="CF500" s="240">
        <f t="shared" si="1091"/>
        <v>599</v>
      </c>
      <c r="CG500" s="486">
        <v>0</v>
      </c>
      <c r="CH500" s="486">
        <v>0</v>
      </c>
      <c r="CI500" s="486">
        <v>43</v>
      </c>
      <c r="CJ500" s="486">
        <v>53</v>
      </c>
      <c r="CK500" s="486">
        <v>150</v>
      </c>
      <c r="CL500" s="486">
        <v>0</v>
      </c>
      <c r="CM500" s="486">
        <v>69</v>
      </c>
      <c r="CN500" s="486">
        <v>0</v>
      </c>
      <c r="CO500" s="486">
        <v>135</v>
      </c>
      <c r="CP500" s="486">
        <v>35</v>
      </c>
      <c r="CQ500" s="486">
        <v>63</v>
      </c>
      <c r="CR500" s="486">
        <v>25</v>
      </c>
      <c r="CS500" s="486">
        <v>26</v>
      </c>
      <c r="CT500" s="240">
        <f t="shared" si="1092"/>
        <v>337</v>
      </c>
      <c r="CU500" s="486">
        <v>186</v>
      </c>
      <c r="CV500" s="486">
        <v>65</v>
      </c>
      <c r="CW500" s="486">
        <v>16</v>
      </c>
      <c r="CX500" s="486">
        <v>50</v>
      </c>
      <c r="CY500" s="486">
        <v>20</v>
      </c>
      <c r="CZ500" s="240">
        <f t="shared" si="1093"/>
        <v>292</v>
      </c>
      <c r="DA500" s="486">
        <v>0</v>
      </c>
      <c r="DB500" s="486">
        <v>0</v>
      </c>
      <c r="DC500" s="486">
        <v>157</v>
      </c>
      <c r="DD500" s="486">
        <v>80</v>
      </c>
      <c r="DE500" s="486">
        <v>55</v>
      </c>
      <c r="DF500" s="486">
        <v>0</v>
      </c>
      <c r="DG500" s="240">
        <f t="shared" si="1094"/>
        <v>7589</v>
      </c>
      <c r="DH500" s="240">
        <f t="shared" si="1095"/>
        <v>15</v>
      </c>
      <c r="DI500" s="486">
        <v>0</v>
      </c>
      <c r="DJ500" s="486">
        <v>0</v>
      </c>
      <c r="DK500" s="486">
        <v>15</v>
      </c>
      <c r="DL500" s="392">
        <f t="shared" si="1097"/>
        <v>101</v>
      </c>
      <c r="DM500" s="470">
        <v>101</v>
      </c>
      <c r="DN500" s="469">
        <v>0</v>
      </c>
      <c r="DO500" s="240">
        <f t="shared" si="1096"/>
        <v>7705</v>
      </c>
    </row>
    <row r="501" spans="1:168" s="4" customFormat="1" ht="16.5" customHeight="1" x14ac:dyDescent="0.15">
      <c r="A501" s="136" t="s">
        <v>338</v>
      </c>
      <c r="B501" s="240">
        <f t="shared" si="1081"/>
        <v>17</v>
      </c>
      <c r="C501" s="486">
        <v>2</v>
      </c>
      <c r="D501" s="486">
        <v>0</v>
      </c>
      <c r="E501" s="486">
        <v>0</v>
      </c>
      <c r="F501" s="486">
        <v>0</v>
      </c>
      <c r="G501" s="486">
        <v>0</v>
      </c>
      <c r="H501" s="486">
        <v>0</v>
      </c>
      <c r="I501" s="486">
        <v>0</v>
      </c>
      <c r="J501" s="486">
        <v>0</v>
      </c>
      <c r="K501" s="486">
        <v>1</v>
      </c>
      <c r="L501" s="486">
        <v>10</v>
      </c>
      <c r="M501" s="486">
        <v>0</v>
      </c>
      <c r="N501" s="486">
        <v>4</v>
      </c>
      <c r="O501" s="240">
        <f t="shared" si="1082"/>
        <v>0</v>
      </c>
      <c r="P501" s="486">
        <v>0</v>
      </c>
      <c r="Q501" s="486">
        <v>0</v>
      </c>
      <c r="R501" s="486">
        <v>0</v>
      </c>
      <c r="S501" s="486">
        <v>0</v>
      </c>
      <c r="T501" s="486">
        <v>0</v>
      </c>
      <c r="U501" s="486">
        <v>0</v>
      </c>
      <c r="V501" s="486">
        <v>0</v>
      </c>
      <c r="W501" s="486">
        <v>0</v>
      </c>
      <c r="X501" s="240">
        <f t="shared" si="1083"/>
        <v>0</v>
      </c>
      <c r="Y501" s="486">
        <v>0</v>
      </c>
      <c r="Z501" s="486">
        <v>0</v>
      </c>
      <c r="AA501" s="486">
        <v>0</v>
      </c>
      <c r="AB501" s="486">
        <v>0</v>
      </c>
      <c r="AC501" s="240">
        <f t="shared" si="1084"/>
        <v>0</v>
      </c>
      <c r="AD501" s="486">
        <v>0</v>
      </c>
      <c r="AE501" s="486">
        <v>0</v>
      </c>
      <c r="AF501" s="486">
        <v>0</v>
      </c>
      <c r="AG501" s="486">
        <v>0</v>
      </c>
      <c r="AH501" s="486">
        <v>0</v>
      </c>
      <c r="AI501" s="486">
        <v>0</v>
      </c>
      <c r="AJ501" s="240">
        <f t="shared" si="1085"/>
        <v>0</v>
      </c>
      <c r="AK501" s="394">
        <v>0</v>
      </c>
      <c r="AL501" s="394">
        <v>0</v>
      </c>
      <c r="AM501" s="240">
        <f t="shared" si="1086"/>
        <v>5</v>
      </c>
      <c r="AN501" s="486">
        <v>0</v>
      </c>
      <c r="AO501" s="486">
        <v>0</v>
      </c>
      <c r="AP501" s="486">
        <v>1</v>
      </c>
      <c r="AQ501" s="486">
        <v>0</v>
      </c>
      <c r="AR501" s="486">
        <v>0</v>
      </c>
      <c r="AS501" s="486">
        <v>0</v>
      </c>
      <c r="AT501" s="486">
        <v>0</v>
      </c>
      <c r="AU501" s="486">
        <v>4</v>
      </c>
      <c r="AV501" s="486">
        <v>0</v>
      </c>
      <c r="AW501" s="486">
        <v>0</v>
      </c>
      <c r="AX501" s="240">
        <f t="shared" si="1087"/>
        <v>0</v>
      </c>
      <c r="AY501" s="486">
        <v>0</v>
      </c>
      <c r="AZ501" s="486">
        <v>0</v>
      </c>
      <c r="BA501" s="486">
        <v>0</v>
      </c>
      <c r="BB501" s="486">
        <v>0</v>
      </c>
      <c r="BC501" s="486">
        <v>0</v>
      </c>
      <c r="BD501" s="240">
        <f t="shared" si="1088"/>
        <v>24</v>
      </c>
      <c r="BE501" s="486">
        <v>0</v>
      </c>
      <c r="BF501" s="486">
        <v>1</v>
      </c>
      <c r="BG501" s="486">
        <v>10</v>
      </c>
      <c r="BH501" s="486">
        <v>11</v>
      </c>
      <c r="BI501" s="486">
        <v>2</v>
      </c>
      <c r="BJ501" s="486">
        <v>0</v>
      </c>
      <c r="BK501" s="486">
        <v>0</v>
      </c>
      <c r="BL501" s="486">
        <v>0</v>
      </c>
      <c r="BM501" s="240">
        <f t="shared" si="1089"/>
        <v>5</v>
      </c>
      <c r="BN501" s="486">
        <v>0</v>
      </c>
      <c r="BO501" s="486">
        <v>0</v>
      </c>
      <c r="BP501" s="486">
        <v>0</v>
      </c>
      <c r="BQ501" s="486">
        <v>5</v>
      </c>
      <c r="BR501" s="486">
        <v>0</v>
      </c>
      <c r="BS501" s="240">
        <f t="shared" si="1090"/>
        <v>15</v>
      </c>
      <c r="BT501" s="486">
        <v>0</v>
      </c>
      <c r="BU501" s="486">
        <v>0</v>
      </c>
      <c r="BV501" s="486">
        <v>0</v>
      </c>
      <c r="BW501" s="486">
        <v>0</v>
      </c>
      <c r="BX501" s="486">
        <v>0</v>
      </c>
      <c r="BY501" s="486">
        <v>0</v>
      </c>
      <c r="BZ501" s="486">
        <v>0</v>
      </c>
      <c r="CA501" s="486">
        <v>0</v>
      </c>
      <c r="CB501" s="486">
        <v>0</v>
      </c>
      <c r="CC501" s="486">
        <v>0</v>
      </c>
      <c r="CD501" s="486">
        <v>0</v>
      </c>
      <c r="CE501" s="486">
        <v>15</v>
      </c>
      <c r="CF501" s="240">
        <f t="shared" si="1091"/>
        <v>4</v>
      </c>
      <c r="CG501" s="486">
        <v>0</v>
      </c>
      <c r="CH501" s="486">
        <v>0</v>
      </c>
      <c r="CI501" s="486">
        <v>4</v>
      </c>
      <c r="CJ501" s="486">
        <v>0</v>
      </c>
      <c r="CK501" s="486">
        <v>0</v>
      </c>
      <c r="CL501" s="486">
        <v>0</v>
      </c>
      <c r="CM501" s="486">
        <v>0</v>
      </c>
      <c r="CN501" s="486">
        <v>0</v>
      </c>
      <c r="CO501" s="486">
        <v>0</v>
      </c>
      <c r="CP501" s="486">
        <v>0</v>
      </c>
      <c r="CQ501" s="486">
        <v>0</v>
      </c>
      <c r="CR501" s="486">
        <v>0</v>
      </c>
      <c r="CS501" s="486">
        <v>0</v>
      </c>
      <c r="CT501" s="240">
        <f t="shared" si="1092"/>
        <v>0</v>
      </c>
      <c r="CU501" s="486">
        <v>0</v>
      </c>
      <c r="CV501" s="486">
        <v>0</v>
      </c>
      <c r="CW501" s="486">
        <v>0</v>
      </c>
      <c r="CX501" s="486">
        <v>0</v>
      </c>
      <c r="CY501" s="486">
        <v>0</v>
      </c>
      <c r="CZ501" s="240">
        <f t="shared" si="1093"/>
        <v>0</v>
      </c>
      <c r="DA501" s="486">
        <v>0</v>
      </c>
      <c r="DB501" s="486">
        <v>0</v>
      </c>
      <c r="DC501" s="486">
        <v>0</v>
      </c>
      <c r="DD501" s="486">
        <v>0</v>
      </c>
      <c r="DE501" s="486">
        <v>0</v>
      </c>
      <c r="DF501" s="486">
        <v>0</v>
      </c>
      <c r="DG501" s="240">
        <f t="shared" si="1094"/>
        <v>70</v>
      </c>
      <c r="DH501" s="240">
        <f t="shared" si="1095"/>
        <v>0</v>
      </c>
      <c r="DI501" s="486">
        <v>0</v>
      </c>
      <c r="DJ501" s="486">
        <v>0</v>
      </c>
      <c r="DK501" s="486">
        <v>0</v>
      </c>
      <c r="DL501" s="392">
        <f t="shared" si="1097"/>
        <v>0</v>
      </c>
      <c r="DM501" s="470">
        <v>0</v>
      </c>
      <c r="DN501" s="469">
        <v>0</v>
      </c>
      <c r="DO501" s="240">
        <f t="shared" si="1096"/>
        <v>70</v>
      </c>
    </row>
    <row r="502" spans="1:168" s="4" customFormat="1" ht="16.5" customHeight="1" x14ac:dyDescent="0.15">
      <c r="A502" s="136" t="s">
        <v>431</v>
      </c>
      <c r="B502" s="240">
        <f t="shared" si="1081"/>
        <v>342</v>
      </c>
      <c r="C502" s="486">
        <v>17</v>
      </c>
      <c r="D502" s="486">
        <v>0</v>
      </c>
      <c r="E502" s="486">
        <v>0</v>
      </c>
      <c r="F502" s="486">
        <v>0</v>
      </c>
      <c r="G502" s="486">
        <v>20</v>
      </c>
      <c r="H502" s="486">
        <v>77</v>
      </c>
      <c r="I502" s="486">
        <v>63</v>
      </c>
      <c r="J502" s="486">
        <v>0</v>
      </c>
      <c r="K502" s="486">
        <v>0</v>
      </c>
      <c r="L502" s="486">
        <v>110</v>
      </c>
      <c r="M502" s="486">
        <v>25</v>
      </c>
      <c r="N502" s="486">
        <v>30</v>
      </c>
      <c r="O502" s="240">
        <f t="shared" si="1082"/>
        <v>24</v>
      </c>
      <c r="P502" s="486">
        <v>15</v>
      </c>
      <c r="Q502" s="486">
        <v>0</v>
      </c>
      <c r="R502" s="486">
        <v>9</v>
      </c>
      <c r="S502" s="486">
        <v>0</v>
      </c>
      <c r="T502" s="486">
        <v>0</v>
      </c>
      <c r="U502" s="486">
        <v>0</v>
      </c>
      <c r="V502" s="486">
        <v>0</v>
      </c>
      <c r="W502" s="486">
        <v>0</v>
      </c>
      <c r="X502" s="240">
        <f t="shared" si="1083"/>
        <v>87</v>
      </c>
      <c r="Y502" s="486">
        <v>0</v>
      </c>
      <c r="Z502" s="486">
        <v>41</v>
      </c>
      <c r="AA502" s="486">
        <v>26</v>
      </c>
      <c r="AB502" s="486">
        <v>20</v>
      </c>
      <c r="AC502" s="240">
        <f t="shared" si="1084"/>
        <v>118</v>
      </c>
      <c r="AD502" s="486">
        <v>24</v>
      </c>
      <c r="AE502" s="486">
        <v>0</v>
      </c>
      <c r="AF502" s="486">
        <v>18</v>
      </c>
      <c r="AG502" s="486">
        <v>38</v>
      </c>
      <c r="AH502" s="486">
        <v>0</v>
      </c>
      <c r="AI502" s="486">
        <v>38</v>
      </c>
      <c r="AJ502" s="240">
        <f t="shared" si="1085"/>
        <v>0</v>
      </c>
      <c r="AK502" s="394">
        <v>0</v>
      </c>
      <c r="AL502" s="394">
        <v>0</v>
      </c>
      <c r="AM502" s="240">
        <f t="shared" si="1086"/>
        <v>312</v>
      </c>
      <c r="AN502" s="501">
        <v>0</v>
      </c>
      <c r="AO502" s="501">
        <v>16</v>
      </c>
      <c r="AP502" s="501">
        <v>70</v>
      </c>
      <c r="AQ502" s="501">
        <v>0</v>
      </c>
      <c r="AR502" s="501">
        <v>45</v>
      </c>
      <c r="AS502" s="501">
        <v>0</v>
      </c>
      <c r="AT502" s="501">
        <v>0</v>
      </c>
      <c r="AU502" s="501">
        <v>138</v>
      </c>
      <c r="AV502" s="501">
        <v>43</v>
      </c>
      <c r="AW502" s="501">
        <v>0</v>
      </c>
      <c r="AX502" s="240">
        <f t="shared" si="1087"/>
        <v>748</v>
      </c>
      <c r="AY502" s="501">
        <v>0</v>
      </c>
      <c r="AZ502" s="501">
        <v>416</v>
      </c>
      <c r="BA502" s="501">
        <v>26</v>
      </c>
      <c r="BB502" s="501">
        <v>237</v>
      </c>
      <c r="BC502" s="501">
        <v>69</v>
      </c>
      <c r="BD502" s="240">
        <f t="shared" si="1088"/>
        <v>849</v>
      </c>
      <c r="BE502" s="501">
        <v>139</v>
      </c>
      <c r="BF502" s="501">
        <v>104</v>
      </c>
      <c r="BG502" s="501">
        <v>84</v>
      </c>
      <c r="BH502" s="501">
        <v>83</v>
      </c>
      <c r="BI502" s="501">
        <v>242</v>
      </c>
      <c r="BJ502" s="501">
        <v>117</v>
      </c>
      <c r="BK502" s="501">
        <v>20</v>
      </c>
      <c r="BL502" s="501">
        <v>60</v>
      </c>
      <c r="BM502" s="240">
        <f t="shared" si="1089"/>
        <v>184</v>
      </c>
      <c r="BN502" s="501">
        <v>58</v>
      </c>
      <c r="BO502" s="501">
        <v>20</v>
      </c>
      <c r="BP502" s="501">
        <v>20</v>
      </c>
      <c r="BQ502" s="501">
        <v>9</v>
      </c>
      <c r="BR502" s="501">
        <v>77</v>
      </c>
      <c r="BS502" s="240">
        <f t="shared" si="1090"/>
        <v>344</v>
      </c>
      <c r="BT502" s="486">
        <v>18</v>
      </c>
      <c r="BU502" s="486">
        <v>0</v>
      </c>
      <c r="BV502" s="486">
        <v>0</v>
      </c>
      <c r="BW502" s="486">
        <v>0</v>
      </c>
      <c r="BX502" s="486">
        <v>8</v>
      </c>
      <c r="BY502" s="486">
        <v>184</v>
      </c>
      <c r="BZ502" s="486">
        <v>10</v>
      </c>
      <c r="CA502" s="486">
        <v>0</v>
      </c>
      <c r="CB502" s="486">
        <v>69</v>
      </c>
      <c r="CC502" s="486">
        <v>0</v>
      </c>
      <c r="CD502" s="486">
        <v>55</v>
      </c>
      <c r="CE502" s="486">
        <v>0</v>
      </c>
      <c r="CF502" s="240">
        <f t="shared" si="1091"/>
        <v>280</v>
      </c>
      <c r="CG502" s="501">
        <v>0</v>
      </c>
      <c r="CH502" s="501">
        <v>0</v>
      </c>
      <c r="CI502" s="501">
        <v>18</v>
      </c>
      <c r="CJ502" s="501">
        <v>39</v>
      </c>
      <c r="CK502" s="501">
        <v>85</v>
      </c>
      <c r="CL502" s="501">
        <v>0</v>
      </c>
      <c r="CM502" s="501">
        <v>44</v>
      </c>
      <c r="CN502" s="501">
        <v>0</v>
      </c>
      <c r="CO502" s="501">
        <v>14</v>
      </c>
      <c r="CP502" s="501">
        <v>16</v>
      </c>
      <c r="CQ502" s="501">
        <v>30</v>
      </c>
      <c r="CR502" s="501">
        <v>8</v>
      </c>
      <c r="CS502" s="501">
        <v>26</v>
      </c>
      <c r="CT502" s="240">
        <f t="shared" si="1092"/>
        <v>201</v>
      </c>
      <c r="CU502" s="501">
        <v>72</v>
      </c>
      <c r="CV502" s="501">
        <v>59</v>
      </c>
      <c r="CW502" s="501">
        <v>16</v>
      </c>
      <c r="CX502" s="501">
        <v>34</v>
      </c>
      <c r="CY502" s="501">
        <v>20</v>
      </c>
      <c r="CZ502" s="240">
        <f t="shared" si="1093"/>
        <v>40</v>
      </c>
      <c r="DA502" s="486">
        <v>0</v>
      </c>
      <c r="DB502" s="486">
        <v>0</v>
      </c>
      <c r="DC502" s="486">
        <v>0</v>
      </c>
      <c r="DD502" s="477">
        <v>40</v>
      </c>
      <c r="DE502" s="486">
        <v>0</v>
      </c>
      <c r="DF502" s="486">
        <v>0</v>
      </c>
      <c r="DG502" s="240">
        <f t="shared" si="1094"/>
        <v>3529</v>
      </c>
      <c r="DH502" s="240">
        <f t="shared" si="1095"/>
        <v>15</v>
      </c>
      <c r="DI502" s="501">
        <v>0</v>
      </c>
      <c r="DJ502" s="501">
        <v>0</v>
      </c>
      <c r="DK502" s="501">
        <v>15</v>
      </c>
      <c r="DL502" s="392">
        <f t="shared" si="1097"/>
        <v>84</v>
      </c>
      <c r="DM502" s="497">
        <v>84</v>
      </c>
      <c r="DN502" s="469">
        <v>0</v>
      </c>
      <c r="DO502" s="240">
        <f t="shared" si="1096"/>
        <v>3628</v>
      </c>
    </row>
    <row r="503" spans="1:168" s="4" customFormat="1" ht="16.5" customHeight="1" x14ac:dyDescent="0.15">
      <c r="A503" s="139" t="s">
        <v>231</v>
      </c>
      <c r="B503" s="240"/>
      <c r="C503" s="486"/>
      <c r="D503" s="486"/>
      <c r="E503" s="486"/>
      <c r="F503" s="486"/>
      <c r="G503" s="486"/>
      <c r="H503" s="486"/>
      <c r="I503" s="486"/>
      <c r="J503" s="486"/>
      <c r="K503" s="486"/>
      <c r="L503" s="486"/>
      <c r="M503" s="486"/>
      <c r="N503" s="486"/>
      <c r="O503" s="240"/>
      <c r="P503" s="486"/>
      <c r="Q503" s="486"/>
      <c r="R503" s="486"/>
      <c r="S503" s="486"/>
      <c r="T503" s="486"/>
      <c r="U503" s="486"/>
      <c r="V503" s="486"/>
      <c r="W503" s="486"/>
      <c r="X503" s="240"/>
      <c r="Y503" s="486"/>
      <c r="Z503" s="486"/>
      <c r="AA503" s="486"/>
      <c r="AB503" s="486"/>
      <c r="AC503" s="240"/>
      <c r="AD503" s="486"/>
      <c r="AE503" s="486"/>
      <c r="AF503" s="486"/>
      <c r="AG503" s="486"/>
      <c r="AH503" s="486"/>
      <c r="AI503" s="486"/>
      <c r="AJ503" s="240"/>
      <c r="AK503" s="394"/>
      <c r="AL503" s="394"/>
      <c r="AM503" s="240"/>
      <c r="AN503" s="486"/>
      <c r="AO503" s="486"/>
      <c r="AP503" s="486"/>
      <c r="AQ503" s="486"/>
      <c r="AR503" s="486"/>
      <c r="AS503" s="486"/>
      <c r="AT503" s="486"/>
      <c r="AU503" s="486"/>
      <c r="AV503" s="486"/>
      <c r="AW503" s="486"/>
      <c r="AX503" s="240"/>
      <c r="AY503" s="486"/>
      <c r="AZ503" s="486"/>
      <c r="BA503" s="486"/>
      <c r="BB503" s="486"/>
      <c r="BC503" s="486"/>
      <c r="BD503" s="240"/>
      <c r="BE503" s="486"/>
      <c r="BF503" s="486"/>
      <c r="BG503" s="486"/>
      <c r="BH503" s="486"/>
      <c r="BI503" s="486"/>
      <c r="BJ503" s="486"/>
      <c r="BK503" s="486"/>
      <c r="BL503" s="486"/>
      <c r="BM503" s="240"/>
      <c r="BN503" s="486"/>
      <c r="BO503" s="486"/>
      <c r="BP503" s="486"/>
      <c r="BQ503" s="486"/>
      <c r="BR503" s="486"/>
      <c r="BS503" s="240"/>
      <c r="BT503" s="486"/>
      <c r="BU503" s="486"/>
      <c r="BV503" s="486"/>
      <c r="BW503" s="486"/>
      <c r="BX503" s="486"/>
      <c r="BY503" s="486"/>
      <c r="BZ503" s="486"/>
      <c r="CA503" s="486"/>
      <c r="CB503" s="486"/>
      <c r="CC503" s="486"/>
      <c r="CD503" s="486"/>
      <c r="CE503" s="486"/>
      <c r="CF503" s="240"/>
      <c r="CG503" s="486"/>
      <c r="CH503" s="486"/>
      <c r="CI503" s="486"/>
      <c r="CJ503" s="486"/>
      <c r="CK503" s="486"/>
      <c r="CL503" s="486"/>
      <c r="CM503" s="486"/>
      <c r="CN503" s="486"/>
      <c r="CO503" s="486"/>
      <c r="CP503" s="486"/>
      <c r="CQ503" s="486"/>
      <c r="CR503" s="486"/>
      <c r="CS503" s="486"/>
      <c r="CT503" s="240"/>
      <c r="CU503" s="486"/>
      <c r="CV503" s="486"/>
      <c r="CW503" s="486"/>
      <c r="CX503" s="486"/>
      <c r="CY503" s="486"/>
      <c r="CZ503" s="240"/>
      <c r="DA503" s="486"/>
      <c r="DB503" s="486"/>
      <c r="DC503" s="486"/>
      <c r="DD503" s="486"/>
      <c r="DE503" s="486"/>
      <c r="DF503" s="486"/>
      <c r="DG503" s="240"/>
      <c r="DH503" s="240"/>
      <c r="DI503" s="486"/>
      <c r="DJ503" s="486"/>
      <c r="DK503" s="486"/>
      <c r="DL503" s="392"/>
      <c r="DM503" s="470"/>
      <c r="DN503" s="469"/>
      <c r="DO503" s="240"/>
    </row>
    <row r="504" spans="1:168" s="4" customFormat="1" ht="16.5" customHeight="1" x14ac:dyDescent="0.15">
      <c r="A504" s="162" t="s">
        <v>191</v>
      </c>
      <c r="B504" s="240">
        <f t="shared" si="1081"/>
        <v>0</v>
      </c>
      <c r="C504" s="486">
        <v>0</v>
      </c>
      <c r="D504" s="486">
        <v>0</v>
      </c>
      <c r="E504" s="486">
        <v>0</v>
      </c>
      <c r="F504" s="486">
        <v>0</v>
      </c>
      <c r="G504" s="486">
        <v>0</v>
      </c>
      <c r="H504" s="486">
        <v>0</v>
      </c>
      <c r="I504" s="486">
        <v>0</v>
      </c>
      <c r="J504" s="486">
        <v>0</v>
      </c>
      <c r="K504" s="486">
        <v>0</v>
      </c>
      <c r="L504" s="486">
        <v>0</v>
      </c>
      <c r="M504" s="486">
        <v>0</v>
      </c>
      <c r="N504" s="486">
        <v>0</v>
      </c>
      <c r="O504" s="240">
        <f t="shared" si="1082"/>
        <v>0</v>
      </c>
      <c r="P504" s="486">
        <v>0</v>
      </c>
      <c r="Q504" s="486">
        <v>0</v>
      </c>
      <c r="R504" s="486">
        <v>0</v>
      </c>
      <c r="S504" s="486">
        <v>0</v>
      </c>
      <c r="T504" s="486">
        <v>0</v>
      </c>
      <c r="U504" s="486">
        <v>0</v>
      </c>
      <c r="V504" s="486">
        <v>0</v>
      </c>
      <c r="W504" s="486">
        <v>0</v>
      </c>
      <c r="X504" s="240">
        <f t="shared" si="1083"/>
        <v>0</v>
      </c>
      <c r="Y504" s="486">
        <v>0</v>
      </c>
      <c r="Z504" s="486">
        <v>0</v>
      </c>
      <c r="AA504" s="486">
        <v>0</v>
      </c>
      <c r="AB504" s="486">
        <v>0</v>
      </c>
      <c r="AC504" s="240">
        <f t="shared" si="1084"/>
        <v>5</v>
      </c>
      <c r="AD504" s="486">
        <v>0</v>
      </c>
      <c r="AE504" s="486">
        <v>2</v>
      </c>
      <c r="AF504" s="486">
        <v>0</v>
      </c>
      <c r="AG504" s="486">
        <v>0</v>
      </c>
      <c r="AH504" s="486">
        <v>1</v>
      </c>
      <c r="AI504" s="486">
        <v>2</v>
      </c>
      <c r="AJ504" s="240">
        <f t="shared" si="1085"/>
        <v>0</v>
      </c>
      <c r="AK504" s="394">
        <v>0</v>
      </c>
      <c r="AL504" s="394">
        <v>0</v>
      </c>
      <c r="AM504" s="240">
        <f t="shared" si="1086"/>
        <v>0</v>
      </c>
      <c r="AN504" s="486">
        <v>0</v>
      </c>
      <c r="AO504" s="486">
        <v>0</v>
      </c>
      <c r="AP504" s="486">
        <v>0</v>
      </c>
      <c r="AQ504" s="486">
        <v>0</v>
      </c>
      <c r="AR504" s="486">
        <v>0</v>
      </c>
      <c r="AS504" s="486">
        <v>0</v>
      </c>
      <c r="AT504" s="486">
        <v>0</v>
      </c>
      <c r="AU504" s="486">
        <v>0</v>
      </c>
      <c r="AV504" s="486">
        <v>0</v>
      </c>
      <c r="AW504" s="486">
        <v>0</v>
      </c>
      <c r="AX504" s="240">
        <f t="shared" si="1087"/>
        <v>0</v>
      </c>
      <c r="AY504" s="486">
        <v>0</v>
      </c>
      <c r="AZ504" s="486">
        <v>0</v>
      </c>
      <c r="BA504" s="486">
        <v>0</v>
      </c>
      <c r="BB504" s="486">
        <v>0</v>
      </c>
      <c r="BC504" s="486">
        <v>0</v>
      </c>
      <c r="BD504" s="240">
        <f t="shared" si="1088"/>
        <v>0</v>
      </c>
      <c r="BE504" s="486">
        <v>0</v>
      </c>
      <c r="BF504" s="486">
        <v>0</v>
      </c>
      <c r="BG504" s="486">
        <v>0</v>
      </c>
      <c r="BH504" s="486">
        <v>0</v>
      </c>
      <c r="BI504" s="486">
        <v>0</v>
      </c>
      <c r="BJ504" s="486">
        <v>0</v>
      </c>
      <c r="BK504" s="486">
        <v>0</v>
      </c>
      <c r="BL504" s="486">
        <v>0</v>
      </c>
      <c r="BM504" s="240">
        <f t="shared" si="1089"/>
        <v>0</v>
      </c>
      <c r="BN504" s="486">
        <v>0</v>
      </c>
      <c r="BO504" s="486">
        <v>0</v>
      </c>
      <c r="BP504" s="486">
        <v>0</v>
      </c>
      <c r="BQ504" s="486">
        <v>0</v>
      </c>
      <c r="BR504" s="486">
        <v>0</v>
      </c>
      <c r="BS504" s="240">
        <f t="shared" si="1090"/>
        <v>1</v>
      </c>
      <c r="BT504" s="486">
        <v>0</v>
      </c>
      <c r="BU504" s="486">
        <v>0</v>
      </c>
      <c r="BV504" s="486">
        <v>0</v>
      </c>
      <c r="BW504" s="486">
        <v>0</v>
      </c>
      <c r="BX504" s="486">
        <v>0</v>
      </c>
      <c r="BY504" s="486">
        <v>1</v>
      </c>
      <c r="BZ504" s="486">
        <v>0</v>
      </c>
      <c r="CA504" s="486">
        <v>0</v>
      </c>
      <c r="CB504" s="486">
        <v>0</v>
      </c>
      <c r="CC504" s="486">
        <v>0</v>
      </c>
      <c r="CD504" s="486">
        <v>0</v>
      </c>
      <c r="CE504" s="486">
        <v>0</v>
      </c>
      <c r="CF504" s="240">
        <f t="shared" si="1091"/>
        <v>0</v>
      </c>
      <c r="CG504" s="486">
        <v>0</v>
      </c>
      <c r="CH504" s="486">
        <v>0</v>
      </c>
      <c r="CI504" s="486">
        <v>0</v>
      </c>
      <c r="CJ504" s="486">
        <v>0</v>
      </c>
      <c r="CK504" s="486">
        <v>0</v>
      </c>
      <c r="CL504" s="486">
        <v>0</v>
      </c>
      <c r="CM504" s="486">
        <v>0</v>
      </c>
      <c r="CN504" s="486">
        <v>0</v>
      </c>
      <c r="CO504" s="486">
        <v>0</v>
      </c>
      <c r="CP504" s="486">
        <v>0</v>
      </c>
      <c r="CQ504" s="486">
        <v>0</v>
      </c>
      <c r="CR504" s="486">
        <v>0</v>
      </c>
      <c r="CS504" s="486">
        <v>0</v>
      </c>
      <c r="CT504" s="240">
        <f t="shared" si="1092"/>
        <v>0</v>
      </c>
      <c r="CU504" s="486">
        <v>0</v>
      </c>
      <c r="CV504" s="486">
        <v>0</v>
      </c>
      <c r="CW504" s="486">
        <v>0</v>
      </c>
      <c r="CX504" s="486">
        <v>0</v>
      </c>
      <c r="CY504" s="486">
        <v>0</v>
      </c>
      <c r="CZ504" s="240">
        <f t="shared" si="1093"/>
        <v>0</v>
      </c>
      <c r="DA504" s="486">
        <v>0</v>
      </c>
      <c r="DB504" s="486">
        <v>0</v>
      </c>
      <c r="DC504" s="486">
        <v>0</v>
      </c>
      <c r="DD504" s="486">
        <v>0</v>
      </c>
      <c r="DE504" s="486">
        <v>0</v>
      </c>
      <c r="DF504" s="486">
        <v>0</v>
      </c>
      <c r="DG504" s="240">
        <f t="shared" si="1094"/>
        <v>6</v>
      </c>
      <c r="DH504" s="240">
        <f t="shared" si="1095"/>
        <v>0</v>
      </c>
      <c r="DI504" s="486">
        <v>0</v>
      </c>
      <c r="DJ504" s="486">
        <v>0</v>
      </c>
      <c r="DK504" s="486">
        <v>0</v>
      </c>
      <c r="DL504" s="392">
        <f t="shared" ref="DL504:DL507" si="1098">DM504+DN504</f>
        <v>0</v>
      </c>
      <c r="DM504" s="470">
        <v>0</v>
      </c>
      <c r="DN504" s="469">
        <v>0</v>
      </c>
      <c r="DO504" s="240">
        <f t="shared" si="1096"/>
        <v>6</v>
      </c>
    </row>
    <row r="505" spans="1:168" s="4" customFormat="1" ht="16.5" customHeight="1" x14ac:dyDescent="0.15">
      <c r="A505" s="162" t="s">
        <v>192</v>
      </c>
      <c r="B505" s="240">
        <f t="shared" si="1081"/>
        <v>0</v>
      </c>
      <c r="C505" s="486">
        <v>0</v>
      </c>
      <c r="D505" s="486">
        <v>0</v>
      </c>
      <c r="E505" s="486">
        <v>0</v>
      </c>
      <c r="F505" s="486">
        <v>0</v>
      </c>
      <c r="G505" s="486">
        <v>0</v>
      </c>
      <c r="H505" s="486">
        <v>0</v>
      </c>
      <c r="I505" s="486">
        <v>0</v>
      </c>
      <c r="J505" s="486">
        <v>0</v>
      </c>
      <c r="K505" s="486">
        <v>0</v>
      </c>
      <c r="L505" s="486">
        <v>0</v>
      </c>
      <c r="M505" s="486">
        <v>0</v>
      </c>
      <c r="N505" s="486">
        <v>0</v>
      </c>
      <c r="O505" s="240">
        <f t="shared" si="1082"/>
        <v>0</v>
      </c>
      <c r="P505" s="486">
        <v>0</v>
      </c>
      <c r="Q505" s="486">
        <v>0</v>
      </c>
      <c r="R505" s="486">
        <v>0</v>
      </c>
      <c r="S505" s="486">
        <v>0</v>
      </c>
      <c r="T505" s="486">
        <v>0</v>
      </c>
      <c r="U505" s="486">
        <v>0</v>
      </c>
      <c r="V505" s="486">
        <v>0</v>
      </c>
      <c r="W505" s="486">
        <v>0</v>
      </c>
      <c r="X505" s="240">
        <f t="shared" si="1083"/>
        <v>0</v>
      </c>
      <c r="Y505" s="486">
        <v>0</v>
      </c>
      <c r="Z505" s="486">
        <v>0</v>
      </c>
      <c r="AA505" s="486">
        <v>0</v>
      </c>
      <c r="AB505" s="486">
        <v>0</v>
      </c>
      <c r="AC505" s="240">
        <f t="shared" si="1084"/>
        <v>90</v>
      </c>
      <c r="AD505" s="486">
        <v>0</v>
      </c>
      <c r="AE505" s="486">
        <v>27</v>
      </c>
      <c r="AF505" s="486">
        <v>0</v>
      </c>
      <c r="AG505" s="486">
        <v>0</v>
      </c>
      <c r="AH505" s="486">
        <v>18</v>
      </c>
      <c r="AI505" s="486">
        <v>45</v>
      </c>
      <c r="AJ505" s="240">
        <f t="shared" si="1085"/>
        <v>0</v>
      </c>
      <c r="AK505" s="394">
        <v>0</v>
      </c>
      <c r="AL505" s="394">
        <v>0</v>
      </c>
      <c r="AM505" s="240">
        <f t="shared" si="1086"/>
        <v>0</v>
      </c>
      <c r="AN505" s="486">
        <v>0</v>
      </c>
      <c r="AO505" s="486">
        <v>0</v>
      </c>
      <c r="AP505" s="486">
        <v>0</v>
      </c>
      <c r="AQ505" s="486">
        <v>0</v>
      </c>
      <c r="AR505" s="486">
        <v>0</v>
      </c>
      <c r="AS505" s="486">
        <v>0</v>
      </c>
      <c r="AT505" s="486">
        <v>0</v>
      </c>
      <c r="AU505" s="486">
        <v>0</v>
      </c>
      <c r="AV505" s="486">
        <v>0</v>
      </c>
      <c r="AW505" s="486">
        <v>0</v>
      </c>
      <c r="AX505" s="240">
        <f t="shared" si="1087"/>
        <v>0</v>
      </c>
      <c r="AY505" s="486">
        <v>0</v>
      </c>
      <c r="AZ505" s="486">
        <v>0</v>
      </c>
      <c r="BA505" s="486">
        <v>0</v>
      </c>
      <c r="BB505" s="486">
        <v>0</v>
      </c>
      <c r="BC505" s="486">
        <v>0</v>
      </c>
      <c r="BD505" s="240">
        <f t="shared" si="1088"/>
        <v>0</v>
      </c>
      <c r="BE505" s="486">
        <v>0</v>
      </c>
      <c r="BF505" s="486">
        <v>0</v>
      </c>
      <c r="BG505" s="486">
        <v>0</v>
      </c>
      <c r="BH505" s="486">
        <v>0</v>
      </c>
      <c r="BI505" s="486">
        <v>0</v>
      </c>
      <c r="BJ505" s="486">
        <v>0</v>
      </c>
      <c r="BK505" s="486">
        <v>0</v>
      </c>
      <c r="BL505" s="486">
        <v>0</v>
      </c>
      <c r="BM505" s="240">
        <f t="shared" si="1089"/>
        <v>0</v>
      </c>
      <c r="BN505" s="486">
        <v>0</v>
      </c>
      <c r="BO505" s="486">
        <v>0</v>
      </c>
      <c r="BP505" s="486">
        <v>0</v>
      </c>
      <c r="BQ505" s="486">
        <v>0</v>
      </c>
      <c r="BR505" s="486">
        <v>0</v>
      </c>
      <c r="BS505" s="240">
        <f t="shared" si="1090"/>
        <v>50</v>
      </c>
      <c r="BT505" s="486">
        <v>0</v>
      </c>
      <c r="BU505" s="486">
        <v>0</v>
      </c>
      <c r="BV505" s="486">
        <v>0</v>
      </c>
      <c r="BW505" s="486">
        <v>0</v>
      </c>
      <c r="BX505" s="486">
        <v>0</v>
      </c>
      <c r="BY505" s="486">
        <v>50</v>
      </c>
      <c r="BZ505" s="486">
        <v>0</v>
      </c>
      <c r="CA505" s="486">
        <v>0</v>
      </c>
      <c r="CB505" s="486">
        <v>0</v>
      </c>
      <c r="CC505" s="486">
        <v>0</v>
      </c>
      <c r="CD505" s="486">
        <v>0</v>
      </c>
      <c r="CE505" s="486">
        <v>0</v>
      </c>
      <c r="CF505" s="240">
        <f t="shared" si="1091"/>
        <v>0</v>
      </c>
      <c r="CG505" s="486">
        <v>0</v>
      </c>
      <c r="CH505" s="486">
        <v>0</v>
      </c>
      <c r="CI505" s="486">
        <v>0</v>
      </c>
      <c r="CJ505" s="486">
        <v>0</v>
      </c>
      <c r="CK505" s="486">
        <v>0</v>
      </c>
      <c r="CL505" s="486">
        <v>0</v>
      </c>
      <c r="CM505" s="486">
        <v>0</v>
      </c>
      <c r="CN505" s="486">
        <v>0</v>
      </c>
      <c r="CO505" s="486">
        <v>0</v>
      </c>
      <c r="CP505" s="486">
        <v>0</v>
      </c>
      <c r="CQ505" s="486">
        <v>0</v>
      </c>
      <c r="CR505" s="486">
        <v>0</v>
      </c>
      <c r="CS505" s="486">
        <v>0</v>
      </c>
      <c r="CT505" s="240">
        <f t="shared" si="1092"/>
        <v>0</v>
      </c>
      <c r="CU505" s="486">
        <v>0</v>
      </c>
      <c r="CV505" s="486">
        <v>0</v>
      </c>
      <c r="CW505" s="486">
        <v>0</v>
      </c>
      <c r="CX505" s="486">
        <v>0</v>
      </c>
      <c r="CY505" s="486">
        <v>0</v>
      </c>
      <c r="CZ505" s="240">
        <f t="shared" si="1093"/>
        <v>0</v>
      </c>
      <c r="DA505" s="486">
        <v>0</v>
      </c>
      <c r="DB505" s="486">
        <v>0</v>
      </c>
      <c r="DC505" s="486">
        <v>0</v>
      </c>
      <c r="DD505" s="486">
        <v>0</v>
      </c>
      <c r="DE505" s="486">
        <v>0</v>
      </c>
      <c r="DF505" s="486">
        <v>0</v>
      </c>
      <c r="DG505" s="240">
        <f t="shared" si="1094"/>
        <v>140</v>
      </c>
      <c r="DH505" s="240">
        <f t="shared" si="1095"/>
        <v>0</v>
      </c>
      <c r="DI505" s="486">
        <v>0</v>
      </c>
      <c r="DJ505" s="486">
        <v>0</v>
      </c>
      <c r="DK505" s="486">
        <v>0</v>
      </c>
      <c r="DL505" s="392">
        <f t="shared" si="1098"/>
        <v>0</v>
      </c>
      <c r="DM505" s="470">
        <v>0</v>
      </c>
      <c r="DN505" s="469">
        <v>0</v>
      </c>
      <c r="DO505" s="240">
        <f t="shared" si="1096"/>
        <v>140</v>
      </c>
    </row>
    <row r="506" spans="1:168" s="4" customFormat="1" ht="16.5" customHeight="1" x14ac:dyDescent="0.15">
      <c r="A506" s="136" t="s">
        <v>338</v>
      </c>
      <c r="B506" s="240">
        <f t="shared" si="1081"/>
        <v>0</v>
      </c>
      <c r="C506" s="486">
        <v>0</v>
      </c>
      <c r="D506" s="486">
        <v>0</v>
      </c>
      <c r="E506" s="486">
        <v>0</v>
      </c>
      <c r="F506" s="486">
        <v>0</v>
      </c>
      <c r="G506" s="486">
        <v>0</v>
      </c>
      <c r="H506" s="486">
        <v>0</v>
      </c>
      <c r="I506" s="486">
        <v>0</v>
      </c>
      <c r="J506" s="486">
        <v>0</v>
      </c>
      <c r="K506" s="486">
        <v>0</v>
      </c>
      <c r="L506" s="486">
        <v>0</v>
      </c>
      <c r="M506" s="486">
        <v>0</v>
      </c>
      <c r="N506" s="486">
        <v>0</v>
      </c>
      <c r="O506" s="240">
        <f t="shared" si="1082"/>
        <v>0</v>
      </c>
      <c r="P506" s="486">
        <v>0</v>
      </c>
      <c r="Q506" s="486">
        <v>0</v>
      </c>
      <c r="R506" s="486">
        <v>0</v>
      </c>
      <c r="S506" s="486">
        <v>0</v>
      </c>
      <c r="T506" s="486">
        <v>0</v>
      </c>
      <c r="U506" s="486">
        <v>0</v>
      </c>
      <c r="V506" s="486">
        <v>0</v>
      </c>
      <c r="W506" s="486">
        <v>0</v>
      </c>
      <c r="X506" s="240">
        <f t="shared" si="1083"/>
        <v>0</v>
      </c>
      <c r="Y506" s="486">
        <v>0</v>
      </c>
      <c r="Z506" s="486">
        <v>0</v>
      </c>
      <c r="AA506" s="486">
        <v>0</v>
      </c>
      <c r="AB506" s="486">
        <v>0</v>
      </c>
      <c r="AC506" s="240">
        <f t="shared" si="1084"/>
        <v>0</v>
      </c>
      <c r="AD506" s="486">
        <v>0</v>
      </c>
      <c r="AE506" s="486">
        <v>0</v>
      </c>
      <c r="AF506" s="486">
        <v>0</v>
      </c>
      <c r="AG506" s="486">
        <v>0</v>
      </c>
      <c r="AH506" s="486">
        <v>0</v>
      </c>
      <c r="AI506" s="486">
        <v>0</v>
      </c>
      <c r="AJ506" s="240">
        <f t="shared" si="1085"/>
        <v>0</v>
      </c>
      <c r="AK506" s="394">
        <v>0</v>
      </c>
      <c r="AL506" s="394">
        <v>0</v>
      </c>
      <c r="AM506" s="240">
        <f t="shared" si="1086"/>
        <v>0</v>
      </c>
      <c r="AN506" s="486">
        <v>0</v>
      </c>
      <c r="AO506" s="486">
        <v>0</v>
      </c>
      <c r="AP506" s="486">
        <v>0</v>
      </c>
      <c r="AQ506" s="486">
        <v>0</v>
      </c>
      <c r="AR506" s="486">
        <v>0</v>
      </c>
      <c r="AS506" s="486">
        <v>0</v>
      </c>
      <c r="AT506" s="486">
        <v>0</v>
      </c>
      <c r="AU506" s="486">
        <v>0</v>
      </c>
      <c r="AV506" s="486">
        <v>0</v>
      </c>
      <c r="AW506" s="486">
        <v>0</v>
      </c>
      <c r="AX506" s="240">
        <f t="shared" si="1087"/>
        <v>0</v>
      </c>
      <c r="AY506" s="486">
        <v>0</v>
      </c>
      <c r="AZ506" s="486">
        <v>0</v>
      </c>
      <c r="BA506" s="486">
        <v>0</v>
      </c>
      <c r="BB506" s="486">
        <v>0</v>
      </c>
      <c r="BC506" s="486">
        <v>0</v>
      </c>
      <c r="BD506" s="240">
        <f t="shared" si="1088"/>
        <v>0</v>
      </c>
      <c r="BE506" s="486">
        <v>0</v>
      </c>
      <c r="BF506" s="486">
        <v>0</v>
      </c>
      <c r="BG506" s="486">
        <v>0</v>
      </c>
      <c r="BH506" s="486">
        <v>0</v>
      </c>
      <c r="BI506" s="486">
        <v>0</v>
      </c>
      <c r="BJ506" s="486">
        <v>0</v>
      </c>
      <c r="BK506" s="486">
        <v>0</v>
      </c>
      <c r="BL506" s="486">
        <v>0</v>
      </c>
      <c r="BM506" s="240">
        <f t="shared" si="1089"/>
        <v>0</v>
      </c>
      <c r="BN506" s="486">
        <v>0</v>
      </c>
      <c r="BO506" s="486">
        <v>0</v>
      </c>
      <c r="BP506" s="486">
        <v>0</v>
      </c>
      <c r="BQ506" s="486">
        <v>0</v>
      </c>
      <c r="BR506" s="486">
        <v>0</v>
      </c>
      <c r="BS506" s="240">
        <f t="shared" si="1090"/>
        <v>0</v>
      </c>
      <c r="BT506" s="486">
        <v>0</v>
      </c>
      <c r="BU506" s="486">
        <v>0</v>
      </c>
      <c r="BV506" s="486">
        <v>0</v>
      </c>
      <c r="BW506" s="486">
        <v>0</v>
      </c>
      <c r="BX506" s="486">
        <v>0</v>
      </c>
      <c r="BY506" s="486">
        <v>0</v>
      </c>
      <c r="BZ506" s="486">
        <v>0</v>
      </c>
      <c r="CA506" s="486">
        <v>0</v>
      </c>
      <c r="CB506" s="486">
        <v>0</v>
      </c>
      <c r="CC506" s="486">
        <v>0</v>
      </c>
      <c r="CD506" s="486">
        <v>0</v>
      </c>
      <c r="CE506" s="486">
        <v>0</v>
      </c>
      <c r="CF506" s="240">
        <f t="shared" si="1091"/>
        <v>0</v>
      </c>
      <c r="CG506" s="486">
        <v>0</v>
      </c>
      <c r="CH506" s="486">
        <v>0</v>
      </c>
      <c r="CI506" s="486">
        <v>0</v>
      </c>
      <c r="CJ506" s="486">
        <v>0</v>
      </c>
      <c r="CK506" s="486">
        <v>0</v>
      </c>
      <c r="CL506" s="486">
        <v>0</v>
      </c>
      <c r="CM506" s="486">
        <v>0</v>
      </c>
      <c r="CN506" s="486">
        <v>0</v>
      </c>
      <c r="CO506" s="486">
        <v>0</v>
      </c>
      <c r="CP506" s="486">
        <v>0</v>
      </c>
      <c r="CQ506" s="486">
        <v>0</v>
      </c>
      <c r="CR506" s="486">
        <v>0</v>
      </c>
      <c r="CS506" s="486">
        <v>0</v>
      </c>
      <c r="CT506" s="240">
        <f t="shared" si="1092"/>
        <v>0</v>
      </c>
      <c r="CU506" s="486">
        <v>0</v>
      </c>
      <c r="CV506" s="486">
        <v>0</v>
      </c>
      <c r="CW506" s="486">
        <v>0</v>
      </c>
      <c r="CX506" s="486">
        <v>0</v>
      </c>
      <c r="CY506" s="486">
        <v>0</v>
      </c>
      <c r="CZ506" s="240">
        <f t="shared" si="1093"/>
        <v>0</v>
      </c>
      <c r="DA506" s="486">
        <v>0</v>
      </c>
      <c r="DB506" s="486">
        <v>0</v>
      </c>
      <c r="DC506" s="486">
        <v>0</v>
      </c>
      <c r="DD506" s="486">
        <v>0</v>
      </c>
      <c r="DE506" s="486">
        <v>0</v>
      </c>
      <c r="DF506" s="486">
        <v>0</v>
      </c>
      <c r="DG506" s="240">
        <f t="shared" si="1094"/>
        <v>0</v>
      </c>
      <c r="DH506" s="240">
        <f t="shared" si="1095"/>
        <v>0</v>
      </c>
      <c r="DI506" s="486">
        <v>0</v>
      </c>
      <c r="DJ506" s="486">
        <v>0</v>
      </c>
      <c r="DK506" s="486">
        <v>0</v>
      </c>
      <c r="DL506" s="392">
        <f t="shared" si="1098"/>
        <v>0</v>
      </c>
      <c r="DM506" s="470">
        <v>0</v>
      </c>
      <c r="DN506" s="469">
        <v>0</v>
      </c>
      <c r="DO506" s="240">
        <f t="shared" si="1096"/>
        <v>0</v>
      </c>
    </row>
    <row r="507" spans="1:168" s="4" customFormat="1" ht="16.5" customHeight="1" x14ac:dyDescent="0.15">
      <c r="A507" s="136" t="s">
        <v>431</v>
      </c>
      <c r="B507" s="240">
        <f t="shared" si="1081"/>
        <v>0</v>
      </c>
      <c r="C507" s="486">
        <v>0</v>
      </c>
      <c r="D507" s="486">
        <v>0</v>
      </c>
      <c r="E507" s="486">
        <v>0</v>
      </c>
      <c r="F507" s="486">
        <v>0</v>
      </c>
      <c r="G507" s="486">
        <v>0</v>
      </c>
      <c r="H507" s="486">
        <v>0</v>
      </c>
      <c r="I507" s="486">
        <v>0</v>
      </c>
      <c r="J507" s="486">
        <v>0</v>
      </c>
      <c r="K507" s="486">
        <v>0</v>
      </c>
      <c r="L507" s="486">
        <v>0</v>
      </c>
      <c r="M507" s="486">
        <v>0</v>
      </c>
      <c r="N507" s="486">
        <v>0</v>
      </c>
      <c r="O507" s="240">
        <f t="shared" si="1082"/>
        <v>0</v>
      </c>
      <c r="P507" s="486">
        <v>0</v>
      </c>
      <c r="Q507" s="486">
        <v>0</v>
      </c>
      <c r="R507" s="486">
        <v>0</v>
      </c>
      <c r="S507" s="486">
        <v>0</v>
      </c>
      <c r="T507" s="486">
        <v>0</v>
      </c>
      <c r="U507" s="486">
        <v>0</v>
      </c>
      <c r="V507" s="486">
        <v>0</v>
      </c>
      <c r="W507" s="486">
        <v>0</v>
      </c>
      <c r="X507" s="240">
        <f t="shared" si="1083"/>
        <v>0</v>
      </c>
      <c r="Y507" s="486">
        <v>0</v>
      </c>
      <c r="Z507" s="486">
        <v>0</v>
      </c>
      <c r="AA507" s="486">
        <v>0</v>
      </c>
      <c r="AB507" s="486">
        <v>0</v>
      </c>
      <c r="AC507" s="240">
        <f t="shared" si="1084"/>
        <v>90</v>
      </c>
      <c r="AD507" s="486">
        <v>0</v>
      </c>
      <c r="AE507" s="486">
        <v>27</v>
      </c>
      <c r="AF507" s="486">
        <v>0</v>
      </c>
      <c r="AG507" s="486">
        <v>0</v>
      </c>
      <c r="AH507" s="486">
        <v>18</v>
      </c>
      <c r="AI507" s="486">
        <v>45</v>
      </c>
      <c r="AJ507" s="240">
        <f t="shared" si="1085"/>
        <v>0</v>
      </c>
      <c r="AK507" s="394">
        <v>0</v>
      </c>
      <c r="AL507" s="394">
        <v>0</v>
      </c>
      <c r="AM507" s="240">
        <f t="shared" si="1086"/>
        <v>0</v>
      </c>
      <c r="AN507" s="486">
        <v>0</v>
      </c>
      <c r="AO507" s="486">
        <v>0</v>
      </c>
      <c r="AP507" s="486">
        <v>0</v>
      </c>
      <c r="AQ507" s="486">
        <v>0</v>
      </c>
      <c r="AR507" s="486">
        <v>0</v>
      </c>
      <c r="AS507" s="486">
        <v>0</v>
      </c>
      <c r="AT507" s="486">
        <v>0</v>
      </c>
      <c r="AU507" s="486">
        <v>0</v>
      </c>
      <c r="AV507" s="486">
        <v>0</v>
      </c>
      <c r="AW507" s="486">
        <v>0</v>
      </c>
      <c r="AX507" s="240">
        <f t="shared" si="1087"/>
        <v>0</v>
      </c>
      <c r="AY507" s="486">
        <v>0</v>
      </c>
      <c r="AZ507" s="486">
        <v>0</v>
      </c>
      <c r="BA507" s="486">
        <v>0</v>
      </c>
      <c r="BB507" s="486">
        <v>0</v>
      </c>
      <c r="BC507" s="486">
        <v>0</v>
      </c>
      <c r="BD507" s="240">
        <f t="shared" si="1088"/>
        <v>0</v>
      </c>
      <c r="BE507" s="486">
        <v>0</v>
      </c>
      <c r="BF507" s="486">
        <v>0</v>
      </c>
      <c r="BG507" s="486">
        <v>0</v>
      </c>
      <c r="BH507" s="486">
        <v>0</v>
      </c>
      <c r="BI507" s="486">
        <v>0</v>
      </c>
      <c r="BJ507" s="486">
        <v>0</v>
      </c>
      <c r="BK507" s="486">
        <v>0</v>
      </c>
      <c r="BL507" s="486">
        <v>0</v>
      </c>
      <c r="BM507" s="240">
        <f t="shared" si="1089"/>
        <v>0</v>
      </c>
      <c r="BN507" s="486">
        <v>0</v>
      </c>
      <c r="BO507" s="486">
        <v>0</v>
      </c>
      <c r="BP507" s="486">
        <v>0</v>
      </c>
      <c r="BQ507" s="486">
        <v>0</v>
      </c>
      <c r="BR507" s="486">
        <v>0</v>
      </c>
      <c r="BS507" s="240">
        <f t="shared" si="1090"/>
        <v>50</v>
      </c>
      <c r="BT507" s="486">
        <v>0</v>
      </c>
      <c r="BU507" s="486">
        <v>0</v>
      </c>
      <c r="BV507" s="486">
        <v>0</v>
      </c>
      <c r="BW507" s="486">
        <v>0</v>
      </c>
      <c r="BX507" s="486">
        <v>0</v>
      </c>
      <c r="BY507" s="486">
        <v>50</v>
      </c>
      <c r="BZ507" s="486">
        <v>0</v>
      </c>
      <c r="CA507" s="486">
        <v>0</v>
      </c>
      <c r="CB507" s="486">
        <v>0</v>
      </c>
      <c r="CC507" s="486">
        <v>0</v>
      </c>
      <c r="CD507" s="486">
        <v>0</v>
      </c>
      <c r="CE507" s="486">
        <v>0</v>
      </c>
      <c r="CF507" s="240">
        <f t="shared" si="1091"/>
        <v>0</v>
      </c>
      <c r="CG507" s="486">
        <v>0</v>
      </c>
      <c r="CH507" s="486">
        <v>0</v>
      </c>
      <c r="CI507" s="486">
        <v>0</v>
      </c>
      <c r="CJ507" s="486">
        <v>0</v>
      </c>
      <c r="CK507" s="486">
        <v>0</v>
      </c>
      <c r="CL507" s="486">
        <v>0</v>
      </c>
      <c r="CM507" s="486">
        <v>0</v>
      </c>
      <c r="CN507" s="486">
        <v>0</v>
      </c>
      <c r="CO507" s="486">
        <v>0</v>
      </c>
      <c r="CP507" s="486">
        <v>0</v>
      </c>
      <c r="CQ507" s="486">
        <v>0</v>
      </c>
      <c r="CR507" s="486">
        <v>0</v>
      </c>
      <c r="CS507" s="486">
        <v>0</v>
      </c>
      <c r="CT507" s="240">
        <f t="shared" si="1092"/>
        <v>0</v>
      </c>
      <c r="CU507" s="486">
        <v>0</v>
      </c>
      <c r="CV507" s="486">
        <v>0</v>
      </c>
      <c r="CW507" s="486">
        <v>0</v>
      </c>
      <c r="CX507" s="486">
        <v>0</v>
      </c>
      <c r="CY507" s="486">
        <v>0</v>
      </c>
      <c r="CZ507" s="240">
        <f t="shared" si="1093"/>
        <v>0</v>
      </c>
      <c r="DA507" s="486">
        <v>0</v>
      </c>
      <c r="DB507" s="486">
        <v>0</v>
      </c>
      <c r="DC507" s="486">
        <v>0</v>
      </c>
      <c r="DD507" s="486">
        <v>0</v>
      </c>
      <c r="DE507" s="486">
        <v>0</v>
      </c>
      <c r="DF507" s="486">
        <v>0</v>
      </c>
      <c r="DG507" s="240">
        <f t="shared" si="1094"/>
        <v>140</v>
      </c>
      <c r="DH507" s="240">
        <f t="shared" si="1095"/>
        <v>0</v>
      </c>
      <c r="DI507" s="486">
        <v>0</v>
      </c>
      <c r="DJ507" s="486">
        <v>0</v>
      </c>
      <c r="DK507" s="486">
        <v>0</v>
      </c>
      <c r="DL507" s="392">
        <f t="shared" si="1098"/>
        <v>0</v>
      </c>
      <c r="DM507" s="470">
        <v>0</v>
      </c>
      <c r="DN507" s="469">
        <v>0</v>
      </c>
      <c r="DO507" s="240">
        <f t="shared" si="1096"/>
        <v>140</v>
      </c>
    </row>
    <row r="508" spans="1:168" s="4" customFormat="1" ht="16.5" customHeight="1" x14ac:dyDescent="0.15">
      <c r="A508" s="173" t="s">
        <v>352</v>
      </c>
      <c r="B508" s="240"/>
      <c r="C508" s="486"/>
      <c r="D508" s="486"/>
      <c r="E508" s="486"/>
      <c r="F508" s="486"/>
      <c r="G508" s="486"/>
      <c r="H508" s="486"/>
      <c r="I508" s="486"/>
      <c r="J508" s="486"/>
      <c r="K508" s="486"/>
      <c r="L508" s="486"/>
      <c r="M508" s="486"/>
      <c r="N508" s="486"/>
      <c r="O508" s="240"/>
      <c r="P508" s="486"/>
      <c r="Q508" s="486"/>
      <c r="R508" s="486"/>
      <c r="S508" s="486"/>
      <c r="T508" s="486"/>
      <c r="U508" s="486"/>
      <c r="V508" s="486"/>
      <c r="W508" s="486"/>
      <c r="X508" s="240"/>
      <c r="Y508" s="486"/>
      <c r="Z508" s="486"/>
      <c r="AA508" s="486"/>
      <c r="AB508" s="486"/>
      <c r="AC508" s="240"/>
      <c r="AD508" s="486"/>
      <c r="AE508" s="486"/>
      <c r="AF508" s="486"/>
      <c r="AG508" s="486"/>
      <c r="AH508" s="486"/>
      <c r="AI508" s="486"/>
      <c r="AJ508" s="240"/>
      <c r="AK508" s="394"/>
      <c r="AL508" s="394"/>
      <c r="AM508" s="240"/>
      <c r="AN508" s="486"/>
      <c r="AO508" s="486"/>
      <c r="AP508" s="486"/>
      <c r="AQ508" s="486"/>
      <c r="AR508" s="486"/>
      <c r="AS508" s="486"/>
      <c r="AT508" s="486"/>
      <c r="AU508" s="486"/>
      <c r="AV508" s="486"/>
      <c r="AW508" s="486"/>
      <c r="AX508" s="240"/>
      <c r="AY508" s="486"/>
      <c r="AZ508" s="486"/>
      <c r="BA508" s="486"/>
      <c r="BB508" s="486"/>
      <c r="BC508" s="486"/>
      <c r="BD508" s="240"/>
      <c r="BE508" s="486"/>
      <c r="BF508" s="486"/>
      <c r="BG508" s="486"/>
      <c r="BH508" s="486"/>
      <c r="BI508" s="486"/>
      <c r="BJ508" s="486"/>
      <c r="BK508" s="486"/>
      <c r="BL508" s="486"/>
      <c r="BM508" s="240"/>
      <c r="BN508" s="486"/>
      <c r="BO508" s="486"/>
      <c r="BP508" s="486"/>
      <c r="BQ508" s="486"/>
      <c r="BR508" s="486"/>
      <c r="BS508" s="240"/>
      <c r="BT508" s="486"/>
      <c r="BU508" s="486"/>
      <c r="BV508" s="486"/>
      <c r="BW508" s="486"/>
      <c r="BX508" s="486"/>
      <c r="BY508" s="486"/>
      <c r="BZ508" s="486"/>
      <c r="CA508" s="486"/>
      <c r="CB508" s="486"/>
      <c r="CC508" s="486"/>
      <c r="CD508" s="486"/>
      <c r="CE508" s="486"/>
      <c r="CF508" s="240"/>
      <c r="CG508" s="486"/>
      <c r="CH508" s="486"/>
      <c r="CI508" s="486"/>
      <c r="CJ508" s="486"/>
      <c r="CK508" s="486"/>
      <c r="CL508" s="486"/>
      <c r="CM508" s="486"/>
      <c r="CN508" s="486"/>
      <c r="CO508" s="486"/>
      <c r="CP508" s="486"/>
      <c r="CQ508" s="486"/>
      <c r="CR508" s="486"/>
      <c r="CS508" s="486"/>
      <c r="CT508" s="240"/>
      <c r="CU508" s="486"/>
      <c r="CV508" s="486"/>
      <c r="CW508" s="486"/>
      <c r="CX508" s="486"/>
      <c r="CY508" s="486"/>
      <c r="CZ508" s="240"/>
      <c r="DA508" s="486"/>
      <c r="DB508" s="486"/>
      <c r="DC508" s="486"/>
      <c r="DD508" s="486"/>
      <c r="DE508" s="486"/>
      <c r="DF508" s="486"/>
      <c r="DG508" s="240"/>
      <c r="DH508" s="240"/>
      <c r="DI508" s="486"/>
      <c r="DJ508" s="486"/>
      <c r="DK508" s="486"/>
      <c r="DL508" s="392"/>
      <c r="DM508" s="470"/>
      <c r="DN508" s="469"/>
      <c r="DO508" s="240"/>
    </row>
    <row r="509" spans="1:168" s="4" customFormat="1" ht="16.5" customHeight="1" x14ac:dyDescent="0.15">
      <c r="A509" s="162" t="s">
        <v>191</v>
      </c>
      <c r="B509" s="240">
        <f t="shared" si="1081"/>
        <v>15</v>
      </c>
      <c r="C509" s="486">
        <v>1</v>
      </c>
      <c r="D509" s="486">
        <v>1</v>
      </c>
      <c r="E509" s="486">
        <v>0</v>
      </c>
      <c r="F509" s="486">
        <v>1</v>
      </c>
      <c r="G509" s="486">
        <v>2</v>
      </c>
      <c r="H509" s="486">
        <v>1</v>
      </c>
      <c r="I509" s="486">
        <v>1</v>
      </c>
      <c r="J509" s="486">
        <v>1</v>
      </c>
      <c r="K509" s="486">
        <v>3</v>
      </c>
      <c r="L509" s="486">
        <v>3</v>
      </c>
      <c r="M509" s="486">
        <v>1</v>
      </c>
      <c r="N509" s="486">
        <v>0</v>
      </c>
      <c r="O509" s="240">
        <f t="shared" si="1082"/>
        <v>3</v>
      </c>
      <c r="P509" s="486">
        <v>1</v>
      </c>
      <c r="Q509" s="486">
        <v>1</v>
      </c>
      <c r="R509" s="486">
        <v>0</v>
      </c>
      <c r="S509" s="486">
        <v>0</v>
      </c>
      <c r="T509" s="486">
        <v>0</v>
      </c>
      <c r="U509" s="486">
        <v>0</v>
      </c>
      <c r="V509" s="486">
        <v>1</v>
      </c>
      <c r="W509" s="486">
        <v>0</v>
      </c>
      <c r="X509" s="240">
        <f t="shared" si="1083"/>
        <v>8</v>
      </c>
      <c r="Y509" s="486">
        <v>2</v>
      </c>
      <c r="Z509" s="486">
        <v>2</v>
      </c>
      <c r="AA509" s="486">
        <v>3</v>
      </c>
      <c r="AB509" s="486">
        <v>1</v>
      </c>
      <c r="AC509" s="240">
        <f t="shared" si="1084"/>
        <v>6</v>
      </c>
      <c r="AD509" s="486">
        <v>0</v>
      </c>
      <c r="AE509" s="486">
        <v>4</v>
      </c>
      <c r="AF509" s="486">
        <v>0</v>
      </c>
      <c r="AG509" s="486">
        <v>1</v>
      </c>
      <c r="AH509" s="486">
        <v>0</v>
      </c>
      <c r="AI509" s="486">
        <v>1</v>
      </c>
      <c r="AJ509" s="240">
        <f t="shared" si="1085"/>
        <v>1</v>
      </c>
      <c r="AK509" s="394">
        <v>0</v>
      </c>
      <c r="AL509" s="394">
        <v>1</v>
      </c>
      <c r="AM509" s="240">
        <f t="shared" si="1086"/>
        <v>15</v>
      </c>
      <c r="AN509" s="486">
        <v>1</v>
      </c>
      <c r="AO509" s="486">
        <v>2</v>
      </c>
      <c r="AP509" s="486">
        <v>1</v>
      </c>
      <c r="AQ509" s="486">
        <v>1</v>
      </c>
      <c r="AR509" s="486">
        <v>2</v>
      </c>
      <c r="AS509" s="486">
        <v>0</v>
      </c>
      <c r="AT509" s="486">
        <v>4</v>
      </c>
      <c r="AU509" s="486">
        <v>3</v>
      </c>
      <c r="AV509" s="486">
        <v>1</v>
      </c>
      <c r="AW509" s="486">
        <v>0</v>
      </c>
      <c r="AX509" s="240">
        <f t="shared" si="1087"/>
        <v>6</v>
      </c>
      <c r="AY509" s="486">
        <v>0</v>
      </c>
      <c r="AZ509" s="486">
        <v>4</v>
      </c>
      <c r="BA509" s="486">
        <v>1</v>
      </c>
      <c r="BB509" s="486">
        <v>1</v>
      </c>
      <c r="BC509" s="486">
        <v>0</v>
      </c>
      <c r="BD509" s="240">
        <f t="shared" si="1088"/>
        <v>18</v>
      </c>
      <c r="BE509" s="486">
        <v>7</v>
      </c>
      <c r="BF509" s="486">
        <v>0</v>
      </c>
      <c r="BG509" s="486">
        <v>1</v>
      </c>
      <c r="BH509" s="486">
        <v>5</v>
      </c>
      <c r="BI509" s="486">
        <v>3</v>
      </c>
      <c r="BJ509" s="486">
        <v>1</v>
      </c>
      <c r="BK509" s="486">
        <v>0</v>
      </c>
      <c r="BL509" s="486">
        <v>1</v>
      </c>
      <c r="BM509" s="240">
        <f t="shared" si="1089"/>
        <v>6</v>
      </c>
      <c r="BN509" s="486">
        <v>1</v>
      </c>
      <c r="BO509" s="486">
        <v>0</v>
      </c>
      <c r="BP509" s="486">
        <v>0</v>
      </c>
      <c r="BQ509" s="486">
        <v>1</v>
      </c>
      <c r="BR509" s="486">
        <v>4</v>
      </c>
      <c r="BS509" s="240">
        <f t="shared" si="1090"/>
        <v>8</v>
      </c>
      <c r="BT509" s="486">
        <v>0</v>
      </c>
      <c r="BU509" s="486">
        <v>0</v>
      </c>
      <c r="BV509" s="486">
        <v>0</v>
      </c>
      <c r="BW509" s="486">
        <v>0</v>
      </c>
      <c r="BX509" s="486">
        <v>0</v>
      </c>
      <c r="BY509" s="486">
        <v>5</v>
      </c>
      <c r="BZ509" s="486">
        <v>0</v>
      </c>
      <c r="CA509" s="486">
        <v>0</v>
      </c>
      <c r="CB509" s="486">
        <v>0</v>
      </c>
      <c r="CC509" s="486">
        <v>0</v>
      </c>
      <c r="CD509" s="486">
        <v>2</v>
      </c>
      <c r="CE509" s="486">
        <v>1</v>
      </c>
      <c r="CF509" s="240">
        <f t="shared" si="1091"/>
        <v>12</v>
      </c>
      <c r="CG509" s="486">
        <v>0</v>
      </c>
      <c r="CH509" s="486">
        <v>1</v>
      </c>
      <c r="CI509" s="486">
        <v>1</v>
      </c>
      <c r="CJ509" s="486">
        <v>2</v>
      </c>
      <c r="CK509" s="486">
        <v>4</v>
      </c>
      <c r="CL509" s="486">
        <v>0</v>
      </c>
      <c r="CM509" s="486">
        <v>1</v>
      </c>
      <c r="CN509" s="486">
        <v>0</v>
      </c>
      <c r="CO509" s="486">
        <v>0</v>
      </c>
      <c r="CP509" s="486">
        <v>0</v>
      </c>
      <c r="CQ509" s="486">
        <v>0</v>
      </c>
      <c r="CR509" s="486">
        <v>2</v>
      </c>
      <c r="CS509" s="486">
        <v>1</v>
      </c>
      <c r="CT509" s="240">
        <f t="shared" si="1092"/>
        <v>6</v>
      </c>
      <c r="CU509" s="486">
        <v>4</v>
      </c>
      <c r="CV509" s="486">
        <v>2</v>
      </c>
      <c r="CW509" s="486">
        <v>0</v>
      </c>
      <c r="CX509" s="486">
        <v>0</v>
      </c>
      <c r="CY509" s="486">
        <v>0</v>
      </c>
      <c r="CZ509" s="240">
        <f t="shared" si="1093"/>
        <v>8</v>
      </c>
      <c r="DA509" s="486">
        <v>0</v>
      </c>
      <c r="DB509" s="486">
        <v>0</v>
      </c>
      <c r="DC509" s="486">
        <v>5</v>
      </c>
      <c r="DD509" s="486">
        <v>3</v>
      </c>
      <c r="DE509" s="486">
        <v>0</v>
      </c>
      <c r="DF509" s="486">
        <v>0</v>
      </c>
      <c r="DG509" s="240">
        <f t="shared" si="1094"/>
        <v>112</v>
      </c>
      <c r="DH509" s="240">
        <f t="shared" si="1095"/>
        <v>4</v>
      </c>
      <c r="DI509" s="486">
        <v>2</v>
      </c>
      <c r="DJ509" s="486">
        <v>2</v>
      </c>
      <c r="DK509" s="486">
        <v>0</v>
      </c>
      <c r="DL509" s="392">
        <f t="shared" ref="DL509:DL512" si="1099">DM509+DN509</f>
        <v>3</v>
      </c>
      <c r="DM509" s="470">
        <v>3</v>
      </c>
      <c r="DN509" s="469">
        <v>0</v>
      </c>
      <c r="DO509" s="240">
        <f t="shared" si="1096"/>
        <v>119</v>
      </c>
    </row>
    <row r="510" spans="1:168" s="4" customFormat="1" ht="16.5" customHeight="1" x14ac:dyDescent="0.15">
      <c r="A510" s="162" t="s">
        <v>192</v>
      </c>
      <c r="B510" s="240">
        <f t="shared" si="1081"/>
        <v>680</v>
      </c>
      <c r="C510" s="486">
        <v>80</v>
      </c>
      <c r="D510" s="486">
        <v>35</v>
      </c>
      <c r="E510" s="486">
        <v>0</v>
      </c>
      <c r="F510" s="486">
        <v>10</v>
      </c>
      <c r="G510" s="486">
        <v>78</v>
      </c>
      <c r="H510" s="486">
        <v>10</v>
      </c>
      <c r="I510" s="486">
        <v>70</v>
      </c>
      <c r="J510" s="486">
        <v>20</v>
      </c>
      <c r="K510" s="486">
        <v>118</v>
      </c>
      <c r="L510" s="486">
        <v>159</v>
      </c>
      <c r="M510" s="486">
        <v>100</v>
      </c>
      <c r="N510" s="486">
        <v>0</v>
      </c>
      <c r="O510" s="240">
        <f t="shared" si="1082"/>
        <v>258</v>
      </c>
      <c r="P510" s="486">
        <v>141</v>
      </c>
      <c r="Q510" s="486">
        <v>104</v>
      </c>
      <c r="R510" s="486">
        <v>0</v>
      </c>
      <c r="S510" s="486">
        <v>0</v>
      </c>
      <c r="T510" s="486">
        <v>0</v>
      </c>
      <c r="U510" s="486">
        <v>0</v>
      </c>
      <c r="V510" s="486">
        <v>13</v>
      </c>
      <c r="W510" s="486">
        <v>0</v>
      </c>
      <c r="X510" s="240">
        <f t="shared" si="1083"/>
        <v>473</v>
      </c>
      <c r="Y510" s="486">
        <v>123</v>
      </c>
      <c r="Z510" s="486">
        <v>103</v>
      </c>
      <c r="AA510" s="486">
        <v>170</v>
      </c>
      <c r="AB510" s="486">
        <v>77</v>
      </c>
      <c r="AC510" s="240">
        <f t="shared" si="1084"/>
        <v>246</v>
      </c>
      <c r="AD510" s="486">
        <v>0</v>
      </c>
      <c r="AE510" s="486">
        <v>116</v>
      </c>
      <c r="AF510" s="486">
        <v>0</v>
      </c>
      <c r="AG510" s="486">
        <v>50</v>
      </c>
      <c r="AH510" s="486">
        <v>0</v>
      </c>
      <c r="AI510" s="486">
        <v>80</v>
      </c>
      <c r="AJ510" s="240">
        <f t="shared" si="1085"/>
        <v>28</v>
      </c>
      <c r="AK510" s="394">
        <v>0</v>
      </c>
      <c r="AL510" s="394">
        <v>28</v>
      </c>
      <c r="AM510" s="240">
        <f t="shared" si="1086"/>
        <v>729</v>
      </c>
      <c r="AN510" s="486">
        <v>55</v>
      </c>
      <c r="AO510" s="486">
        <v>21</v>
      </c>
      <c r="AP510" s="486">
        <v>65</v>
      </c>
      <c r="AQ510" s="486">
        <v>12</v>
      </c>
      <c r="AR510" s="486">
        <v>300</v>
      </c>
      <c r="AS510" s="486">
        <v>0</v>
      </c>
      <c r="AT510" s="486">
        <v>146</v>
      </c>
      <c r="AU510" s="486">
        <v>115</v>
      </c>
      <c r="AV510" s="486">
        <v>15</v>
      </c>
      <c r="AW510" s="486">
        <v>0</v>
      </c>
      <c r="AX510" s="240">
        <f t="shared" si="1087"/>
        <v>757</v>
      </c>
      <c r="AY510" s="486">
        <v>0</v>
      </c>
      <c r="AZ510" s="486">
        <v>449</v>
      </c>
      <c r="BA510" s="486">
        <v>78</v>
      </c>
      <c r="BB510" s="486">
        <v>230</v>
      </c>
      <c r="BC510" s="486">
        <v>0</v>
      </c>
      <c r="BD510" s="240">
        <f t="shared" si="1088"/>
        <v>1337</v>
      </c>
      <c r="BE510" s="486">
        <v>628</v>
      </c>
      <c r="BF510" s="486">
        <v>0</v>
      </c>
      <c r="BG510" s="486">
        <v>32</v>
      </c>
      <c r="BH510" s="486">
        <v>220</v>
      </c>
      <c r="BI510" s="486">
        <v>295</v>
      </c>
      <c r="BJ510" s="486">
        <v>72</v>
      </c>
      <c r="BK510" s="486">
        <v>0</v>
      </c>
      <c r="BL510" s="486">
        <v>90</v>
      </c>
      <c r="BM510" s="240">
        <f t="shared" si="1089"/>
        <v>647</v>
      </c>
      <c r="BN510" s="486">
        <v>90</v>
      </c>
      <c r="BO510" s="486">
        <v>0</v>
      </c>
      <c r="BP510" s="486">
        <v>0</v>
      </c>
      <c r="BQ510" s="486">
        <v>102</v>
      </c>
      <c r="BR510" s="486">
        <v>455</v>
      </c>
      <c r="BS510" s="240">
        <f t="shared" si="1090"/>
        <v>581</v>
      </c>
      <c r="BT510" s="486">
        <v>0</v>
      </c>
      <c r="BU510" s="486">
        <v>0</v>
      </c>
      <c r="BV510" s="486">
        <v>0</v>
      </c>
      <c r="BW510" s="486">
        <v>0</v>
      </c>
      <c r="BX510" s="486">
        <v>0</v>
      </c>
      <c r="BY510" s="486">
        <v>454</v>
      </c>
      <c r="BZ510" s="486">
        <v>0</v>
      </c>
      <c r="CA510" s="486">
        <v>0</v>
      </c>
      <c r="CB510" s="486">
        <v>0</v>
      </c>
      <c r="CC510" s="486">
        <v>0</v>
      </c>
      <c r="CD510" s="486">
        <v>125</v>
      </c>
      <c r="CE510" s="486">
        <v>2</v>
      </c>
      <c r="CF510" s="240">
        <f t="shared" si="1091"/>
        <v>765</v>
      </c>
      <c r="CG510" s="486">
        <v>0</v>
      </c>
      <c r="CH510" s="486">
        <v>0</v>
      </c>
      <c r="CI510" s="486">
        <v>52</v>
      </c>
      <c r="CJ510" s="486">
        <v>15</v>
      </c>
      <c r="CK510" s="486">
        <v>484</v>
      </c>
      <c r="CL510" s="486">
        <v>0</v>
      </c>
      <c r="CM510" s="486">
        <v>95</v>
      </c>
      <c r="CN510" s="486">
        <v>0</v>
      </c>
      <c r="CO510" s="486">
        <v>0</v>
      </c>
      <c r="CP510" s="486">
        <v>0</v>
      </c>
      <c r="CQ510" s="486">
        <v>0</v>
      </c>
      <c r="CR510" s="486">
        <v>107</v>
      </c>
      <c r="CS510" s="486">
        <v>12</v>
      </c>
      <c r="CT510" s="240">
        <f t="shared" si="1092"/>
        <v>303</v>
      </c>
      <c r="CU510" s="486">
        <v>213</v>
      </c>
      <c r="CV510" s="486">
        <v>90</v>
      </c>
      <c r="CW510" s="486">
        <v>0</v>
      </c>
      <c r="CX510" s="486">
        <v>0</v>
      </c>
      <c r="CY510" s="486">
        <v>0</v>
      </c>
      <c r="CZ510" s="240">
        <f t="shared" si="1093"/>
        <v>380</v>
      </c>
      <c r="DA510" s="486">
        <v>0</v>
      </c>
      <c r="DB510" s="486">
        <v>0</v>
      </c>
      <c r="DC510" s="486">
        <v>100</v>
      </c>
      <c r="DD510" s="486">
        <v>280</v>
      </c>
      <c r="DE510" s="486">
        <v>0</v>
      </c>
      <c r="DF510" s="486">
        <v>0</v>
      </c>
      <c r="DG510" s="240">
        <f t="shared" si="1094"/>
        <v>7184</v>
      </c>
      <c r="DH510" s="240">
        <f t="shared" si="1095"/>
        <v>90</v>
      </c>
      <c r="DI510" s="486">
        <v>50</v>
      </c>
      <c r="DJ510" s="486">
        <v>40</v>
      </c>
      <c r="DK510" s="486">
        <v>0</v>
      </c>
      <c r="DL510" s="392">
        <f t="shared" si="1099"/>
        <v>175</v>
      </c>
      <c r="DM510" s="470">
        <v>175</v>
      </c>
      <c r="DN510" s="469">
        <v>0</v>
      </c>
      <c r="DO510" s="240">
        <f t="shared" si="1096"/>
        <v>7449</v>
      </c>
    </row>
    <row r="511" spans="1:168" s="4" customFormat="1" ht="16.5" customHeight="1" x14ac:dyDescent="0.15">
      <c r="A511" s="136" t="s">
        <v>338</v>
      </c>
      <c r="B511" s="240">
        <f t="shared" si="1081"/>
        <v>18</v>
      </c>
      <c r="C511" s="486">
        <v>0</v>
      </c>
      <c r="D511" s="486">
        <v>1</v>
      </c>
      <c r="E511" s="486">
        <v>0</v>
      </c>
      <c r="F511" s="486">
        <v>0</v>
      </c>
      <c r="G511" s="486">
        <v>0</v>
      </c>
      <c r="H511" s="486">
        <v>0</v>
      </c>
      <c r="I511" s="486">
        <v>0</v>
      </c>
      <c r="J511" s="486">
        <v>0</v>
      </c>
      <c r="K511" s="486">
        <v>2</v>
      </c>
      <c r="L511" s="486">
        <v>15</v>
      </c>
      <c r="M511" s="486">
        <v>0</v>
      </c>
      <c r="N511" s="486">
        <v>0</v>
      </c>
      <c r="O511" s="240">
        <f t="shared" si="1082"/>
        <v>0</v>
      </c>
      <c r="P511" s="486">
        <v>0</v>
      </c>
      <c r="Q511" s="486">
        <v>0</v>
      </c>
      <c r="R511" s="486">
        <v>0</v>
      </c>
      <c r="S511" s="486">
        <v>0</v>
      </c>
      <c r="T511" s="486">
        <v>0</v>
      </c>
      <c r="U511" s="486">
        <v>0</v>
      </c>
      <c r="V511" s="486">
        <v>0</v>
      </c>
      <c r="W511" s="486">
        <v>0</v>
      </c>
      <c r="X511" s="240">
        <f t="shared" si="1083"/>
        <v>0</v>
      </c>
      <c r="Y511" s="486">
        <v>0</v>
      </c>
      <c r="Z511" s="486">
        <v>0</v>
      </c>
      <c r="AA511" s="486">
        <v>0</v>
      </c>
      <c r="AB511" s="486">
        <v>0</v>
      </c>
      <c r="AC511" s="240">
        <f t="shared" si="1084"/>
        <v>0</v>
      </c>
      <c r="AD511" s="486">
        <v>0</v>
      </c>
      <c r="AE511" s="486">
        <v>0</v>
      </c>
      <c r="AF511" s="486">
        <v>0</v>
      </c>
      <c r="AG511" s="486">
        <v>0</v>
      </c>
      <c r="AH511" s="486">
        <v>0</v>
      </c>
      <c r="AI511" s="486">
        <v>0</v>
      </c>
      <c r="AJ511" s="240">
        <f t="shared" si="1085"/>
        <v>0</v>
      </c>
      <c r="AK511" s="394">
        <v>0</v>
      </c>
      <c r="AL511" s="394">
        <v>0</v>
      </c>
      <c r="AM511" s="240">
        <f t="shared" si="1086"/>
        <v>1</v>
      </c>
      <c r="AN511" s="486">
        <v>0</v>
      </c>
      <c r="AO511" s="486">
        <v>0</v>
      </c>
      <c r="AP511" s="486">
        <v>0</v>
      </c>
      <c r="AQ511" s="486">
        <v>0</v>
      </c>
      <c r="AR511" s="486">
        <v>0</v>
      </c>
      <c r="AS511" s="486">
        <v>0</v>
      </c>
      <c r="AT511" s="486">
        <v>0</v>
      </c>
      <c r="AU511" s="486">
        <v>0</v>
      </c>
      <c r="AV511" s="486">
        <v>1</v>
      </c>
      <c r="AW511" s="486">
        <v>0</v>
      </c>
      <c r="AX511" s="240">
        <f t="shared" si="1087"/>
        <v>0</v>
      </c>
      <c r="AY511" s="486">
        <v>0</v>
      </c>
      <c r="AZ511" s="486">
        <v>0</v>
      </c>
      <c r="BA511" s="486">
        <v>0</v>
      </c>
      <c r="BB511" s="486">
        <v>0</v>
      </c>
      <c r="BC511" s="486">
        <v>0</v>
      </c>
      <c r="BD511" s="240">
        <f t="shared" si="1088"/>
        <v>2</v>
      </c>
      <c r="BE511" s="486">
        <v>0</v>
      </c>
      <c r="BF511" s="486">
        <v>0</v>
      </c>
      <c r="BG511" s="486">
        <v>2</v>
      </c>
      <c r="BH511" s="486">
        <v>0</v>
      </c>
      <c r="BI511" s="486">
        <v>0</v>
      </c>
      <c r="BJ511" s="486">
        <v>0</v>
      </c>
      <c r="BK511" s="486">
        <v>0</v>
      </c>
      <c r="BL511" s="486">
        <v>0</v>
      </c>
      <c r="BM511" s="240">
        <f t="shared" si="1089"/>
        <v>0</v>
      </c>
      <c r="BN511" s="486">
        <v>0</v>
      </c>
      <c r="BO511" s="486">
        <v>0</v>
      </c>
      <c r="BP511" s="486">
        <v>0</v>
      </c>
      <c r="BQ511" s="486">
        <v>0</v>
      </c>
      <c r="BR511" s="486">
        <v>0</v>
      </c>
      <c r="BS511" s="240">
        <f t="shared" si="1090"/>
        <v>0</v>
      </c>
      <c r="BT511" s="486">
        <v>0</v>
      </c>
      <c r="BU511" s="486">
        <v>0</v>
      </c>
      <c r="BV511" s="486">
        <v>0</v>
      </c>
      <c r="BW511" s="486">
        <v>0</v>
      </c>
      <c r="BX511" s="486">
        <v>0</v>
      </c>
      <c r="BY511" s="486">
        <v>0</v>
      </c>
      <c r="BZ511" s="486">
        <v>0</v>
      </c>
      <c r="CA511" s="486">
        <v>0</v>
      </c>
      <c r="CB511" s="486">
        <v>0</v>
      </c>
      <c r="CC511" s="486">
        <v>0</v>
      </c>
      <c r="CD511" s="486">
        <v>0</v>
      </c>
      <c r="CE511" s="486">
        <v>0</v>
      </c>
      <c r="CF511" s="240">
        <f t="shared" si="1091"/>
        <v>0</v>
      </c>
      <c r="CG511" s="486">
        <v>0</v>
      </c>
      <c r="CH511" s="486">
        <v>0</v>
      </c>
      <c r="CI511" s="486">
        <v>0</v>
      </c>
      <c r="CJ511" s="486">
        <v>0</v>
      </c>
      <c r="CK511" s="486">
        <v>0</v>
      </c>
      <c r="CL511" s="486">
        <v>0</v>
      </c>
      <c r="CM511" s="486">
        <v>0</v>
      </c>
      <c r="CN511" s="486">
        <v>0</v>
      </c>
      <c r="CO511" s="486">
        <v>0</v>
      </c>
      <c r="CP511" s="486">
        <v>0</v>
      </c>
      <c r="CQ511" s="486">
        <v>0</v>
      </c>
      <c r="CR511" s="486">
        <v>0</v>
      </c>
      <c r="CS511" s="486">
        <v>0</v>
      </c>
      <c r="CT511" s="240">
        <f t="shared" si="1092"/>
        <v>0</v>
      </c>
      <c r="CU511" s="486">
        <v>0</v>
      </c>
      <c r="CV511" s="486">
        <v>0</v>
      </c>
      <c r="CW511" s="486">
        <v>0</v>
      </c>
      <c r="CX511" s="486">
        <v>0</v>
      </c>
      <c r="CY511" s="486">
        <v>0</v>
      </c>
      <c r="CZ511" s="240">
        <f t="shared" si="1093"/>
        <v>0</v>
      </c>
      <c r="DA511" s="486">
        <v>0</v>
      </c>
      <c r="DB511" s="486">
        <v>0</v>
      </c>
      <c r="DC511" s="486">
        <v>0</v>
      </c>
      <c r="DD511" s="486">
        <v>0</v>
      </c>
      <c r="DE511" s="486">
        <v>0</v>
      </c>
      <c r="DF511" s="486">
        <v>0</v>
      </c>
      <c r="DG511" s="240">
        <f t="shared" si="1094"/>
        <v>21</v>
      </c>
      <c r="DH511" s="240">
        <f t="shared" si="1095"/>
        <v>0</v>
      </c>
      <c r="DI511" s="486">
        <v>0</v>
      </c>
      <c r="DJ511" s="486">
        <v>0</v>
      </c>
      <c r="DK511" s="486">
        <v>0</v>
      </c>
      <c r="DL511" s="392">
        <f t="shared" si="1099"/>
        <v>0</v>
      </c>
      <c r="DM511" s="470">
        <v>0</v>
      </c>
      <c r="DN511" s="469">
        <v>0</v>
      </c>
      <c r="DO511" s="240">
        <f t="shared" si="1096"/>
        <v>21</v>
      </c>
    </row>
    <row r="512" spans="1:168" s="483" customFormat="1" ht="16.5" customHeight="1" x14ac:dyDescent="0.15">
      <c r="A512" s="136" t="s">
        <v>431</v>
      </c>
      <c r="B512" s="240">
        <f t="shared" si="1081"/>
        <v>204</v>
      </c>
      <c r="C512" s="486">
        <v>0</v>
      </c>
      <c r="D512" s="486">
        <v>7</v>
      </c>
      <c r="E512" s="486">
        <v>0</v>
      </c>
      <c r="F512" s="486">
        <v>10</v>
      </c>
      <c r="G512" s="486">
        <v>8</v>
      </c>
      <c r="H512" s="486">
        <v>0</v>
      </c>
      <c r="I512" s="486">
        <v>35</v>
      </c>
      <c r="J512" s="486">
        <v>2</v>
      </c>
      <c r="K512" s="486">
        <v>45</v>
      </c>
      <c r="L512" s="486">
        <v>97</v>
      </c>
      <c r="M512" s="486">
        <v>0</v>
      </c>
      <c r="N512" s="486">
        <v>0</v>
      </c>
      <c r="O512" s="240">
        <f t="shared" si="1082"/>
        <v>28</v>
      </c>
      <c r="P512" s="486">
        <v>0</v>
      </c>
      <c r="Q512" s="486">
        <v>15</v>
      </c>
      <c r="R512" s="486">
        <v>0</v>
      </c>
      <c r="S512" s="486">
        <v>0</v>
      </c>
      <c r="T512" s="486">
        <v>0</v>
      </c>
      <c r="U512" s="486">
        <v>0</v>
      </c>
      <c r="V512" s="486">
        <v>13</v>
      </c>
      <c r="W512" s="486">
        <v>0</v>
      </c>
      <c r="X512" s="240">
        <f t="shared" si="1083"/>
        <v>202</v>
      </c>
      <c r="Y512" s="486">
        <v>50</v>
      </c>
      <c r="Z512" s="486">
        <v>6</v>
      </c>
      <c r="AA512" s="486">
        <v>104</v>
      </c>
      <c r="AB512" s="486">
        <v>42</v>
      </c>
      <c r="AC512" s="240">
        <f t="shared" si="1084"/>
        <v>102</v>
      </c>
      <c r="AD512" s="486">
        <v>0</v>
      </c>
      <c r="AE512" s="486">
        <v>0</v>
      </c>
      <c r="AF512" s="486">
        <v>0</v>
      </c>
      <c r="AG512" s="486">
        <v>50</v>
      </c>
      <c r="AH512" s="486">
        <v>0</v>
      </c>
      <c r="AI512" s="486">
        <v>52</v>
      </c>
      <c r="AJ512" s="240">
        <f t="shared" si="1085"/>
        <v>28</v>
      </c>
      <c r="AK512" s="501">
        <v>0</v>
      </c>
      <c r="AL512" s="501">
        <v>28</v>
      </c>
      <c r="AM512" s="240">
        <f t="shared" si="1086"/>
        <v>372</v>
      </c>
      <c r="AN512" s="486">
        <v>55</v>
      </c>
      <c r="AO512" s="486">
        <v>19</v>
      </c>
      <c r="AP512" s="486">
        <v>46</v>
      </c>
      <c r="AQ512" s="486">
        <v>12</v>
      </c>
      <c r="AR512" s="486">
        <v>90</v>
      </c>
      <c r="AS512" s="486">
        <v>0</v>
      </c>
      <c r="AT512" s="486">
        <v>56</v>
      </c>
      <c r="AU512" s="486">
        <v>94</v>
      </c>
      <c r="AV512" s="486">
        <v>0</v>
      </c>
      <c r="AW512" s="486">
        <v>0</v>
      </c>
      <c r="AX512" s="240">
        <f t="shared" si="1087"/>
        <v>309</v>
      </c>
      <c r="AY512" s="486">
        <v>0</v>
      </c>
      <c r="AZ512" s="486">
        <v>231</v>
      </c>
      <c r="BA512" s="486">
        <v>78</v>
      </c>
      <c r="BB512" s="486">
        <v>0</v>
      </c>
      <c r="BC512" s="486">
        <v>0</v>
      </c>
      <c r="BD512" s="240">
        <f t="shared" si="1088"/>
        <v>890</v>
      </c>
      <c r="BE512" s="486">
        <v>388</v>
      </c>
      <c r="BF512" s="486">
        <v>0</v>
      </c>
      <c r="BG512" s="486">
        <v>12</v>
      </c>
      <c r="BH512" s="486">
        <v>122</v>
      </c>
      <c r="BI512" s="486">
        <v>206</v>
      </c>
      <c r="BJ512" s="486">
        <v>72</v>
      </c>
      <c r="BK512" s="486">
        <v>0</v>
      </c>
      <c r="BL512" s="486">
        <v>90</v>
      </c>
      <c r="BM512" s="240">
        <f t="shared" si="1089"/>
        <v>133</v>
      </c>
      <c r="BN512" s="486">
        <v>70</v>
      </c>
      <c r="BO512" s="486">
        <v>0</v>
      </c>
      <c r="BP512" s="486">
        <v>0</v>
      </c>
      <c r="BQ512" s="486">
        <v>0</v>
      </c>
      <c r="BR512" s="486">
        <v>63</v>
      </c>
      <c r="BS512" s="240">
        <f t="shared" si="1090"/>
        <v>197</v>
      </c>
      <c r="BT512" s="486">
        <v>0</v>
      </c>
      <c r="BU512" s="486">
        <v>0</v>
      </c>
      <c r="BV512" s="486">
        <v>0</v>
      </c>
      <c r="BW512" s="486">
        <v>0</v>
      </c>
      <c r="BX512" s="486">
        <v>0</v>
      </c>
      <c r="BY512" s="486">
        <v>195</v>
      </c>
      <c r="BZ512" s="486">
        <v>0</v>
      </c>
      <c r="CA512" s="486">
        <v>0</v>
      </c>
      <c r="CB512" s="486">
        <v>0</v>
      </c>
      <c r="CC512" s="486">
        <v>0</v>
      </c>
      <c r="CD512" s="486">
        <v>0</v>
      </c>
      <c r="CE512" s="486">
        <v>2</v>
      </c>
      <c r="CF512" s="240">
        <f t="shared" si="1091"/>
        <v>355</v>
      </c>
      <c r="CG512" s="501">
        <v>0</v>
      </c>
      <c r="CH512" s="501">
        <v>0</v>
      </c>
      <c r="CI512" s="501">
        <v>22</v>
      </c>
      <c r="CJ512" s="501">
        <v>0</v>
      </c>
      <c r="CK512" s="501">
        <v>240</v>
      </c>
      <c r="CL512" s="501">
        <v>0</v>
      </c>
      <c r="CM512" s="501">
        <v>53</v>
      </c>
      <c r="CN512" s="501">
        <v>0</v>
      </c>
      <c r="CO512" s="501">
        <v>0</v>
      </c>
      <c r="CP512" s="501">
        <v>0</v>
      </c>
      <c r="CQ512" s="501">
        <v>0</v>
      </c>
      <c r="CR512" s="501">
        <v>40</v>
      </c>
      <c r="CS512" s="501">
        <v>0</v>
      </c>
      <c r="CT512" s="240">
        <f t="shared" si="1092"/>
        <v>163</v>
      </c>
      <c r="CU512" s="496">
        <v>123</v>
      </c>
      <c r="CV512" s="496">
        <v>40</v>
      </c>
      <c r="CW512" s="496">
        <v>0</v>
      </c>
      <c r="CX512" s="496">
        <v>0</v>
      </c>
      <c r="CY512" s="496">
        <v>0</v>
      </c>
      <c r="CZ512" s="240">
        <f t="shared" si="1093"/>
        <v>265</v>
      </c>
      <c r="DA512" s="486">
        <v>0</v>
      </c>
      <c r="DB512" s="477">
        <v>0</v>
      </c>
      <c r="DC512" s="477">
        <v>90</v>
      </c>
      <c r="DD512" s="477">
        <v>175</v>
      </c>
      <c r="DE512" s="486">
        <v>0</v>
      </c>
      <c r="DF512" s="486">
        <v>0</v>
      </c>
      <c r="DG512" s="240">
        <f t="shared" si="1094"/>
        <v>3248</v>
      </c>
      <c r="DH512" s="240">
        <f t="shared" si="1095"/>
        <v>71</v>
      </c>
      <c r="DI512" s="486">
        <v>35</v>
      </c>
      <c r="DJ512" s="496">
        <v>36</v>
      </c>
      <c r="DK512" s="486">
        <v>0</v>
      </c>
      <c r="DL512" s="392">
        <f t="shared" si="1099"/>
        <v>136</v>
      </c>
      <c r="DM512" s="497">
        <v>136</v>
      </c>
      <c r="DN512" s="469">
        <v>0</v>
      </c>
      <c r="DO512" s="240">
        <f t="shared" si="1096"/>
        <v>3455</v>
      </c>
      <c r="DP512" s="390"/>
      <c r="DQ512" s="390"/>
      <c r="DR512" s="390"/>
      <c r="DS512" s="390"/>
      <c r="DT512" s="390"/>
      <c r="DU512" s="390"/>
      <c r="DV512" s="390"/>
      <c r="DW512" s="390"/>
      <c r="DX512" s="390"/>
      <c r="DY512" s="390"/>
      <c r="DZ512" s="390"/>
      <c r="EA512" s="390"/>
      <c r="EB512" s="390"/>
      <c r="EC512" s="390"/>
      <c r="ED512" s="390"/>
      <c r="EE512" s="390"/>
      <c r="EF512" s="390"/>
      <c r="EG512" s="390"/>
      <c r="EH512" s="390"/>
      <c r="EI512" s="390"/>
      <c r="EJ512" s="390"/>
      <c r="EK512" s="390"/>
      <c r="EL512" s="390"/>
      <c r="EM512" s="390"/>
      <c r="EN512" s="390"/>
      <c r="EO512" s="390"/>
      <c r="EP512" s="390"/>
      <c r="EQ512" s="390"/>
      <c r="ER512" s="390"/>
      <c r="ES512" s="390"/>
      <c r="ET512" s="390"/>
      <c r="EU512" s="390"/>
      <c r="EV512" s="390"/>
      <c r="EW512" s="390"/>
      <c r="EX512" s="390"/>
      <c r="EY512" s="390"/>
      <c r="EZ512" s="390"/>
      <c r="FA512" s="390"/>
      <c r="FB512" s="390"/>
      <c r="FC512" s="390"/>
      <c r="FD512" s="390"/>
      <c r="FE512" s="390"/>
      <c r="FF512" s="390"/>
      <c r="FG512" s="390"/>
      <c r="FH512" s="390"/>
      <c r="FI512" s="390"/>
      <c r="FJ512" s="390"/>
      <c r="FK512" s="390"/>
      <c r="FL512" s="390"/>
    </row>
    <row r="513" spans="1:134" s="4" customFormat="1" ht="16.5" customHeight="1" x14ac:dyDescent="0.15">
      <c r="A513" s="139" t="s">
        <v>232</v>
      </c>
      <c r="B513" s="240"/>
      <c r="C513" s="486"/>
      <c r="D513" s="486"/>
      <c r="E513" s="486"/>
      <c r="F513" s="486"/>
      <c r="G513" s="486"/>
      <c r="H513" s="486"/>
      <c r="I513" s="486"/>
      <c r="J513" s="486"/>
      <c r="K513" s="486"/>
      <c r="L513" s="486"/>
      <c r="M513" s="486"/>
      <c r="N513" s="486"/>
      <c r="O513" s="240"/>
      <c r="P513" s="486"/>
      <c r="Q513" s="486"/>
      <c r="R513" s="486"/>
      <c r="S513" s="486"/>
      <c r="T513" s="486"/>
      <c r="U513" s="486"/>
      <c r="V513" s="486"/>
      <c r="W513" s="486"/>
      <c r="X513" s="240"/>
      <c r="Y513" s="486"/>
      <c r="Z513" s="486"/>
      <c r="AA513" s="486"/>
      <c r="AB513" s="486"/>
      <c r="AC513" s="240"/>
      <c r="AD513" s="486"/>
      <c r="AE513" s="486"/>
      <c r="AF513" s="486"/>
      <c r="AG513" s="486"/>
      <c r="AH513" s="486"/>
      <c r="AI513" s="486"/>
      <c r="AJ513" s="240"/>
      <c r="AK513" s="394"/>
      <c r="AL513" s="394"/>
      <c r="AM513" s="240"/>
      <c r="AN513" s="486"/>
      <c r="AO513" s="486"/>
      <c r="AP513" s="486"/>
      <c r="AQ513" s="486"/>
      <c r="AR513" s="486"/>
      <c r="AS513" s="486"/>
      <c r="AT513" s="486"/>
      <c r="AU513" s="486"/>
      <c r="AV513" s="486"/>
      <c r="AW513" s="486"/>
      <c r="AX513" s="240"/>
      <c r="AY513" s="486"/>
      <c r="AZ513" s="486"/>
      <c r="BA513" s="486"/>
      <c r="BB513" s="486"/>
      <c r="BC513" s="486"/>
      <c r="BD513" s="240"/>
      <c r="BE513" s="486"/>
      <c r="BF513" s="486"/>
      <c r="BG513" s="486"/>
      <c r="BH513" s="486"/>
      <c r="BI513" s="486"/>
      <c r="BJ513" s="486"/>
      <c r="BK513" s="486"/>
      <c r="BL513" s="486"/>
      <c r="BM513" s="240"/>
      <c r="BN513" s="486"/>
      <c r="BO513" s="486"/>
      <c r="BP513" s="486"/>
      <c r="BQ513" s="486"/>
      <c r="BR513" s="486"/>
      <c r="BS513" s="240"/>
      <c r="BT513" s="486"/>
      <c r="BU513" s="486"/>
      <c r="BV513" s="486"/>
      <c r="BW513" s="486"/>
      <c r="BX513" s="486"/>
      <c r="BY513" s="486"/>
      <c r="BZ513" s="486"/>
      <c r="CA513" s="486"/>
      <c r="CB513" s="486"/>
      <c r="CC513" s="486"/>
      <c r="CD513" s="486"/>
      <c r="CE513" s="486"/>
      <c r="CF513" s="240"/>
      <c r="CG513" s="486"/>
      <c r="CH513" s="486"/>
      <c r="CI513" s="486"/>
      <c r="CJ513" s="486"/>
      <c r="CK513" s="486"/>
      <c r="CL513" s="486"/>
      <c r="CM513" s="486"/>
      <c r="CN513" s="486"/>
      <c r="CO513" s="486"/>
      <c r="CP513" s="486"/>
      <c r="CQ513" s="486"/>
      <c r="CR513" s="486"/>
      <c r="CS513" s="486"/>
      <c r="CT513" s="240"/>
      <c r="CU513" s="486"/>
      <c r="CV513" s="486"/>
      <c r="CW513" s="486"/>
      <c r="CX513" s="486"/>
      <c r="CY513" s="486"/>
      <c r="CZ513" s="240"/>
      <c r="DA513" s="486"/>
      <c r="DB513" s="486"/>
      <c r="DC513" s="486"/>
      <c r="DD513" s="486"/>
      <c r="DE513" s="486"/>
      <c r="DF513" s="486"/>
      <c r="DG513" s="240"/>
      <c r="DH513" s="240"/>
      <c r="DI513" s="486"/>
      <c r="DJ513" s="486"/>
      <c r="DK513" s="486"/>
      <c r="DL513" s="392"/>
      <c r="DM513" s="470"/>
      <c r="DN513" s="469"/>
      <c r="DO513" s="240"/>
    </row>
    <row r="514" spans="1:134" s="4" customFormat="1" ht="16.5" customHeight="1" x14ac:dyDescent="0.15">
      <c r="A514" s="162" t="s">
        <v>191</v>
      </c>
      <c r="B514" s="240">
        <f t="shared" si="1081"/>
        <v>4</v>
      </c>
      <c r="C514" s="486">
        <v>0</v>
      </c>
      <c r="D514" s="486">
        <v>0</v>
      </c>
      <c r="E514" s="486">
        <v>0</v>
      </c>
      <c r="F514" s="486">
        <v>0</v>
      </c>
      <c r="G514" s="486">
        <v>0</v>
      </c>
      <c r="H514" s="486">
        <v>1</v>
      </c>
      <c r="I514" s="486">
        <v>1</v>
      </c>
      <c r="J514" s="486">
        <v>0</v>
      </c>
      <c r="K514" s="486">
        <v>0</v>
      </c>
      <c r="L514" s="486">
        <v>1</v>
      </c>
      <c r="M514" s="486">
        <v>0</v>
      </c>
      <c r="N514" s="486">
        <v>1</v>
      </c>
      <c r="O514" s="240">
        <f t="shared" si="1082"/>
        <v>3</v>
      </c>
      <c r="P514" s="486">
        <v>1</v>
      </c>
      <c r="Q514" s="486">
        <v>1</v>
      </c>
      <c r="R514" s="486">
        <v>0</v>
      </c>
      <c r="S514" s="486">
        <v>0</v>
      </c>
      <c r="T514" s="486">
        <v>0</v>
      </c>
      <c r="U514" s="486">
        <v>1</v>
      </c>
      <c r="V514" s="486">
        <v>0</v>
      </c>
      <c r="W514" s="486">
        <v>0</v>
      </c>
      <c r="X514" s="240">
        <f t="shared" si="1083"/>
        <v>2</v>
      </c>
      <c r="Y514" s="486">
        <v>0</v>
      </c>
      <c r="Z514" s="486">
        <v>1</v>
      </c>
      <c r="AA514" s="486">
        <v>0</v>
      </c>
      <c r="AB514" s="486">
        <v>1</v>
      </c>
      <c r="AC514" s="240">
        <f t="shared" si="1084"/>
        <v>1</v>
      </c>
      <c r="AD514" s="486">
        <v>0</v>
      </c>
      <c r="AE514" s="486">
        <v>0</v>
      </c>
      <c r="AF514" s="486">
        <v>1</v>
      </c>
      <c r="AG514" s="486">
        <v>0</v>
      </c>
      <c r="AH514" s="486">
        <v>0</v>
      </c>
      <c r="AI514" s="486">
        <v>0</v>
      </c>
      <c r="AJ514" s="240">
        <f t="shared" si="1085"/>
        <v>0</v>
      </c>
      <c r="AK514" s="394">
        <v>0</v>
      </c>
      <c r="AL514" s="394">
        <v>0</v>
      </c>
      <c r="AM514" s="240">
        <f t="shared" si="1086"/>
        <v>17</v>
      </c>
      <c r="AN514" s="486">
        <v>3</v>
      </c>
      <c r="AO514" s="486">
        <v>0</v>
      </c>
      <c r="AP514" s="486">
        <v>0</v>
      </c>
      <c r="AQ514" s="486">
        <v>1</v>
      </c>
      <c r="AR514" s="486">
        <v>2</v>
      </c>
      <c r="AS514" s="486">
        <v>1</v>
      </c>
      <c r="AT514" s="486">
        <v>2</v>
      </c>
      <c r="AU514" s="486">
        <v>5</v>
      </c>
      <c r="AV514" s="486">
        <v>2</v>
      </c>
      <c r="AW514" s="486">
        <v>1</v>
      </c>
      <c r="AX514" s="240">
        <f t="shared" si="1087"/>
        <v>8</v>
      </c>
      <c r="AY514" s="486">
        <v>0</v>
      </c>
      <c r="AZ514" s="486">
        <v>5</v>
      </c>
      <c r="BA514" s="486">
        <v>1</v>
      </c>
      <c r="BB514" s="486">
        <v>2</v>
      </c>
      <c r="BC514" s="486">
        <v>0</v>
      </c>
      <c r="BD514" s="240">
        <f t="shared" si="1088"/>
        <v>3</v>
      </c>
      <c r="BE514" s="486">
        <v>2</v>
      </c>
      <c r="BF514" s="486">
        <v>0</v>
      </c>
      <c r="BG514" s="486">
        <v>1</v>
      </c>
      <c r="BH514" s="486">
        <v>0</v>
      </c>
      <c r="BI514" s="486">
        <v>0</v>
      </c>
      <c r="BJ514" s="486">
        <v>0</v>
      </c>
      <c r="BK514" s="486">
        <v>0</v>
      </c>
      <c r="BL514" s="486">
        <v>0</v>
      </c>
      <c r="BM514" s="240">
        <f t="shared" si="1089"/>
        <v>13</v>
      </c>
      <c r="BN514" s="486">
        <v>3</v>
      </c>
      <c r="BO514" s="486">
        <v>1</v>
      </c>
      <c r="BP514" s="486">
        <v>2</v>
      </c>
      <c r="BQ514" s="486">
        <v>1</v>
      </c>
      <c r="BR514" s="486">
        <v>6</v>
      </c>
      <c r="BS514" s="240">
        <f t="shared" si="1090"/>
        <v>7</v>
      </c>
      <c r="BT514" s="486">
        <v>1</v>
      </c>
      <c r="BU514" s="486">
        <v>0</v>
      </c>
      <c r="BV514" s="486">
        <v>0</v>
      </c>
      <c r="BW514" s="486">
        <v>0</v>
      </c>
      <c r="BX514" s="486">
        <v>2</v>
      </c>
      <c r="BY514" s="486">
        <v>2</v>
      </c>
      <c r="BZ514" s="486">
        <v>0</v>
      </c>
      <c r="CA514" s="486">
        <v>0</v>
      </c>
      <c r="CB514" s="486">
        <v>0</v>
      </c>
      <c r="CC514" s="486">
        <v>0</v>
      </c>
      <c r="CD514" s="486">
        <v>1</v>
      </c>
      <c r="CE514" s="486">
        <v>1</v>
      </c>
      <c r="CF514" s="240">
        <f t="shared" si="1091"/>
        <v>9</v>
      </c>
      <c r="CG514" s="486">
        <v>0</v>
      </c>
      <c r="CH514" s="486">
        <v>0</v>
      </c>
      <c r="CI514" s="486">
        <v>0</v>
      </c>
      <c r="CJ514" s="486">
        <v>1</v>
      </c>
      <c r="CK514" s="486">
        <v>1</v>
      </c>
      <c r="CL514" s="486">
        <v>0</v>
      </c>
      <c r="CM514" s="486">
        <v>4</v>
      </c>
      <c r="CN514" s="486">
        <v>2</v>
      </c>
      <c r="CO514" s="486">
        <v>0</v>
      </c>
      <c r="CP514" s="486">
        <v>0</v>
      </c>
      <c r="CQ514" s="486">
        <v>1</v>
      </c>
      <c r="CR514" s="486">
        <v>0</v>
      </c>
      <c r="CS514" s="486">
        <v>0</v>
      </c>
      <c r="CT514" s="240">
        <f t="shared" si="1092"/>
        <v>2</v>
      </c>
      <c r="CU514" s="486">
        <v>1</v>
      </c>
      <c r="CV514" s="486">
        <v>0</v>
      </c>
      <c r="CW514" s="486">
        <v>0</v>
      </c>
      <c r="CX514" s="486">
        <v>0</v>
      </c>
      <c r="CY514" s="486">
        <v>1</v>
      </c>
      <c r="CZ514" s="240">
        <f t="shared" si="1093"/>
        <v>0</v>
      </c>
      <c r="DA514" s="486">
        <v>0</v>
      </c>
      <c r="DB514" s="486">
        <v>0</v>
      </c>
      <c r="DC514" s="486">
        <v>0</v>
      </c>
      <c r="DD514" s="486">
        <v>0</v>
      </c>
      <c r="DE514" s="486">
        <v>0</v>
      </c>
      <c r="DF514" s="486">
        <v>0</v>
      </c>
      <c r="DG514" s="240">
        <f t="shared" si="1094"/>
        <v>69</v>
      </c>
      <c r="DH514" s="240">
        <f t="shared" si="1095"/>
        <v>7</v>
      </c>
      <c r="DI514" s="486">
        <v>4</v>
      </c>
      <c r="DJ514" s="486">
        <v>1</v>
      </c>
      <c r="DK514" s="486">
        <v>2</v>
      </c>
      <c r="DL514" s="392">
        <f t="shared" ref="DL514:DL517" si="1100">DM514+DN514</f>
        <v>1</v>
      </c>
      <c r="DM514" s="470">
        <v>0</v>
      </c>
      <c r="DN514" s="469">
        <v>1</v>
      </c>
      <c r="DO514" s="240">
        <f t="shared" si="1096"/>
        <v>77</v>
      </c>
    </row>
    <row r="515" spans="1:134" s="4" customFormat="1" ht="16.5" customHeight="1" x14ac:dyDescent="0.15">
      <c r="A515" s="162" t="s">
        <v>432</v>
      </c>
      <c r="B515" s="240">
        <f t="shared" si="1081"/>
        <v>84</v>
      </c>
      <c r="C515" s="486">
        <v>0</v>
      </c>
      <c r="D515" s="486">
        <v>0</v>
      </c>
      <c r="E515" s="486">
        <v>0</v>
      </c>
      <c r="F515" s="486">
        <v>0</v>
      </c>
      <c r="G515" s="486">
        <v>0</v>
      </c>
      <c r="H515" s="486">
        <v>21</v>
      </c>
      <c r="I515" s="486">
        <v>12</v>
      </c>
      <c r="J515" s="486">
        <v>0</v>
      </c>
      <c r="K515" s="486">
        <v>0</v>
      </c>
      <c r="L515" s="486">
        <v>0</v>
      </c>
      <c r="M515" s="486">
        <v>0</v>
      </c>
      <c r="N515" s="486">
        <v>51</v>
      </c>
      <c r="O515" s="240">
        <f t="shared" si="1082"/>
        <v>70</v>
      </c>
      <c r="P515" s="486">
        <v>50</v>
      </c>
      <c r="Q515" s="486">
        <v>8</v>
      </c>
      <c r="R515" s="486">
        <v>0</v>
      </c>
      <c r="S515" s="486">
        <v>0</v>
      </c>
      <c r="T515" s="486">
        <v>0</v>
      </c>
      <c r="U515" s="486">
        <v>12</v>
      </c>
      <c r="V515" s="486">
        <v>0</v>
      </c>
      <c r="W515" s="486">
        <v>0</v>
      </c>
      <c r="X515" s="240">
        <f t="shared" si="1083"/>
        <v>20</v>
      </c>
      <c r="Y515" s="486">
        <v>0</v>
      </c>
      <c r="Z515" s="486">
        <v>0</v>
      </c>
      <c r="AA515" s="486">
        <v>0</v>
      </c>
      <c r="AB515" s="486">
        <v>20</v>
      </c>
      <c r="AC515" s="240">
        <f t="shared" si="1084"/>
        <v>24</v>
      </c>
      <c r="AD515" s="486">
        <v>0</v>
      </c>
      <c r="AE515" s="486">
        <v>0</v>
      </c>
      <c r="AF515" s="486">
        <v>24</v>
      </c>
      <c r="AG515" s="486">
        <v>0</v>
      </c>
      <c r="AH515" s="486">
        <v>0</v>
      </c>
      <c r="AI515" s="486">
        <v>0</v>
      </c>
      <c r="AJ515" s="240">
        <f t="shared" si="1085"/>
        <v>0</v>
      </c>
      <c r="AK515" s="394">
        <v>0</v>
      </c>
      <c r="AL515" s="394">
        <v>0</v>
      </c>
      <c r="AM515" s="240">
        <f t="shared" si="1086"/>
        <v>84</v>
      </c>
      <c r="AN515" s="486">
        <v>18</v>
      </c>
      <c r="AO515" s="486">
        <v>0</v>
      </c>
      <c r="AP515" s="486">
        <v>0</v>
      </c>
      <c r="AQ515" s="486">
        <v>0</v>
      </c>
      <c r="AR515" s="486">
        <v>0</v>
      </c>
      <c r="AS515" s="486">
        <v>0</v>
      </c>
      <c r="AT515" s="486">
        <v>0</v>
      </c>
      <c r="AU515" s="486">
        <v>66</v>
      </c>
      <c r="AV515" s="486">
        <v>0</v>
      </c>
      <c r="AW515" s="486">
        <v>0</v>
      </c>
      <c r="AX515" s="240">
        <f t="shared" si="1087"/>
        <v>39</v>
      </c>
      <c r="AY515" s="486">
        <v>0</v>
      </c>
      <c r="AZ515" s="486">
        <v>10</v>
      </c>
      <c r="BA515" s="486">
        <v>0</v>
      </c>
      <c r="BB515" s="486">
        <v>29</v>
      </c>
      <c r="BC515" s="486">
        <v>0</v>
      </c>
      <c r="BD515" s="240">
        <f t="shared" si="1088"/>
        <v>80</v>
      </c>
      <c r="BE515" s="486">
        <v>61</v>
      </c>
      <c r="BF515" s="486">
        <v>0</v>
      </c>
      <c r="BG515" s="486">
        <v>19</v>
      </c>
      <c r="BH515" s="486">
        <v>0</v>
      </c>
      <c r="BI515" s="486">
        <v>0</v>
      </c>
      <c r="BJ515" s="486">
        <v>0</v>
      </c>
      <c r="BK515" s="486">
        <v>0</v>
      </c>
      <c r="BL515" s="486">
        <v>0</v>
      </c>
      <c r="BM515" s="240">
        <f t="shared" si="1089"/>
        <v>63</v>
      </c>
      <c r="BN515" s="486">
        <v>10</v>
      </c>
      <c r="BO515" s="486">
        <v>10</v>
      </c>
      <c r="BP515" s="486">
        <v>12</v>
      </c>
      <c r="BQ515" s="486">
        <v>0</v>
      </c>
      <c r="BR515" s="486">
        <v>31</v>
      </c>
      <c r="BS515" s="240">
        <f t="shared" si="1090"/>
        <v>100</v>
      </c>
      <c r="BT515" s="486">
        <v>5</v>
      </c>
      <c r="BU515" s="486">
        <v>0</v>
      </c>
      <c r="BV515" s="486">
        <v>0</v>
      </c>
      <c r="BW515" s="486">
        <v>0</v>
      </c>
      <c r="BX515" s="486">
        <v>52</v>
      </c>
      <c r="BY515" s="486">
        <v>10</v>
      </c>
      <c r="BZ515" s="486">
        <v>0</v>
      </c>
      <c r="CA515" s="486">
        <v>0</v>
      </c>
      <c r="CB515" s="486">
        <v>0</v>
      </c>
      <c r="CC515" s="486">
        <v>0</v>
      </c>
      <c r="CD515" s="486">
        <v>10</v>
      </c>
      <c r="CE515" s="486">
        <v>23</v>
      </c>
      <c r="CF515" s="240">
        <f t="shared" si="1091"/>
        <v>38</v>
      </c>
      <c r="CG515" s="486">
        <v>0</v>
      </c>
      <c r="CH515" s="486">
        <v>0</v>
      </c>
      <c r="CI515" s="486">
        <v>0</v>
      </c>
      <c r="CJ515" s="486">
        <v>0</v>
      </c>
      <c r="CK515" s="486">
        <v>0</v>
      </c>
      <c r="CL515" s="486">
        <v>0</v>
      </c>
      <c r="CM515" s="486">
        <v>31</v>
      </c>
      <c r="CN515" s="486">
        <v>7</v>
      </c>
      <c r="CO515" s="486">
        <v>0</v>
      </c>
      <c r="CP515" s="486">
        <v>0</v>
      </c>
      <c r="CQ515" s="486">
        <v>0</v>
      </c>
      <c r="CR515" s="486">
        <v>0</v>
      </c>
      <c r="CS515" s="486">
        <v>0</v>
      </c>
      <c r="CT515" s="240">
        <f t="shared" si="1092"/>
        <v>11</v>
      </c>
      <c r="CU515" s="486">
        <v>5</v>
      </c>
      <c r="CV515" s="486">
        <v>0</v>
      </c>
      <c r="CW515" s="486">
        <v>0</v>
      </c>
      <c r="CX515" s="486">
        <v>0</v>
      </c>
      <c r="CY515" s="486">
        <v>6</v>
      </c>
      <c r="CZ515" s="240">
        <f t="shared" si="1093"/>
        <v>0</v>
      </c>
      <c r="DA515" s="486">
        <v>0</v>
      </c>
      <c r="DB515" s="486">
        <v>0</v>
      </c>
      <c r="DC515" s="486">
        <v>0</v>
      </c>
      <c r="DD515" s="486">
        <v>0</v>
      </c>
      <c r="DE515" s="486">
        <v>0</v>
      </c>
      <c r="DF515" s="486">
        <v>0</v>
      </c>
      <c r="DG515" s="240">
        <f t="shared" si="1094"/>
        <v>613</v>
      </c>
      <c r="DH515" s="240">
        <f t="shared" si="1095"/>
        <v>129</v>
      </c>
      <c r="DI515" s="486">
        <v>77</v>
      </c>
      <c r="DJ515" s="486">
        <v>52</v>
      </c>
      <c r="DK515" s="486">
        <v>0</v>
      </c>
      <c r="DL515" s="392">
        <f t="shared" si="1100"/>
        <v>0</v>
      </c>
      <c r="DM515" s="470">
        <v>0</v>
      </c>
      <c r="DN515" s="469">
        <v>0</v>
      </c>
      <c r="DO515" s="240">
        <f t="shared" si="1096"/>
        <v>742</v>
      </c>
    </row>
    <row r="516" spans="1:134" s="4" customFormat="1" ht="16.5" customHeight="1" x14ac:dyDescent="0.15">
      <c r="A516" s="136" t="s">
        <v>338</v>
      </c>
      <c r="B516" s="240">
        <f t="shared" si="1081"/>
        <v>4</v>
      </c>
      <c r="C516" s="486">
        <v>0</v>
      </c>
      <c r="D516" s="486">
        <v>0</v>
      </c>
      <c r="E516" s="486">
        <v>0</v>
      </c>
      <c r="F516" s="486">
        <v>0</v>
      </c>
      <c r="G516" s="486">
        <v>0</v>
      </c>
      <c r="H516" s="486">
        <v>0</v>
      </c>
      <c r="I516" s="486">
        <v>1</v>
      </c>
      <c r="J516" s="486">
        <v>0</v>
      </c>
      <c r="K516" s="486">
        <v>0</v>
      </c>
      <c r="L516" s="486">
        <v>0</v>
      </c>
      <c r="M516" s="486">
        <v>0</v>
      </c>
      <c r="N516" s="486">
        <v>3</v>
      </c>
      <c r="O516" s="240">
        <f t="shared" si="1082"/>
        <v>0</v>
      </c>
      <c r="P516" s="486">
        <v>0</v>
      </c>
      <c r="Q516" s="486">
        <v>0</v>
      </c>
      <c r="R516" s="486">
        <v>0</v>
      </c>
      <c r="S516" s="486">
        <v>0</v>
      </c>
      <c r="T516" s="486">
        <v>0</v>
      </c>
      <c r="U516" s="486">
        <v>0</v>
      </c>
      <c r="V516" s="486">
        <v>0</v>
      </c>
      <c r="W516" s="486">
        <v>0</v>
      </c>
      <c r="X516" s="240">
        <f t="shared" si="1083"/>
        <v>0</v>
      </c>
      <c r="Y516" s="486">
        <v>0</v>
      </c>
      <c r="Z516" s="486">
        <v>0</v>
      </c>
      <c r="AA516" s="486">
        <v>0</v>
      </c>
      <c r="AB516" s="486">
        <v>0</v>
      </c>
      <c r="AC516" s="240">
        <f t="shared" si="1084"/>
        <v>24</v>
      </c>
      <c r="AD516" s="486">
        <v>0</v>
      </c>
      <c r="AE516" s="486">
        <v>0</v>
      </c>
      <c r="AF516" s="486">
        <v>24</v>
      </c>
      <c r="AG516" s="486">
        <v>0</v>
      </c>
      <c r="AH516" s="486">
        <v>0</v>
      </c>
      <c r="AI516" s="486">
        <v>0</v>
      </c>
      <c r="AJ516" s="240">
        <f t="shared" si="1085"/>
        <v>0</v>
      </c>
      <c r="AK516" s="394">
        <v>0</v>
      </c>
      <c r="AL516" s="394">
        <v>0</v>
      </c>
      <c r="AM516" s="240">
        <f t="shared" si="1086"/>
        <v>6</v>
      </c>
      <c r="AN516" s="486">
        <v>0</v>
      </c>
      <c r="AO516" s="486">
        <v>0</v>
      </c>
      <c r="AP516" s="486">
        <v>0</v>
      </c>
      <c r="AQ516" s="486">
        <v>0</v>
      </c>
      <c r="AR516" s="486">
        <v>0</v>
      </c>
      <c r="AS516" s="486">
        <v>0</v>
      </c>
      <c r="AT516" s="486">
        <v>0</v>
      </c>
      <c r="AU516" s="486">
        <v>6</v>
      </c>
      <c r="AV516" s="486">
        <v>0</v>
      </c>
      <c r="AW516" s="486">
        <v>0</v>
      </c>
      <c r="AX516" s="240">
        <f t="shared" si="1087"/>
        <v>10</v>
      </c>
      <c r="AY516" s="486">
        <v>0</v>
      </c>
      <c r="AZ516" s="486">
        <v>10</v>
      </c>
      <c r="BA516" s="486">
        <v>0</v>
      </c>
      <c r="BB516" s="486">
        <v>0</v>
      </c>
      <c r="BC516" s="486">
        <v>0</v>
      </c>
      <c r="BD516" s="240">
        <f t="shared" si="1088"/>
        <v>0</v>
      </c>
      <c r="BE516" s="486">
        <v>0</v>
      </c>
      <c r="BF516" s="486">
        <v>0</v>
      </c>
      <c r="BG516" s="486">
        <v>0</v>
      </c>
      <c r="BH516" s="486">
        <v>0</v>
      </c>
      <c r="BI516" s="486">
        <v>0</v>
      </c>
      <c r="BJ516" s="486">
        <v>0</v>
      </c>
      <c r="BK516" s="486">
        <v>0</v>
      </c>
      <c r="BL516" s="486">
        <v>0</v>
      </c>
      <c r="BM516" s="240">
        <f t="shared" si="1089"/>
        <v>0</v>
      </c>
      <c r="BN516" s="486">
        <v>0</v>
      </c>
      <c r="BO516" s="486">
        <v>0</v>
      </c>
      <c r="BP516" s="486">
        <v>0</v>
      </c>
      <c r="BQ516" s="486">
        <v>0</v>
      </c>
      <c r="BR516" s="486">
        <v>0</v>
      </c>
      <c r="BS516" s="240">
        <f t="shared" si="1090"/>
        <v>0</v>
      </c>
      <c r="BT516" s="486">
        <v>0</v>
      </c>
      <c r="BU516" s="486">
        <v>0</v>
      </c>
      <c r="BV516" s="486">
        <v>0</v>
      </c>
      <c r="BW516" s="486">
        <v>0</v>
      </c>
      <c r="BX516" s="486">
        <v>0</v>
      </c>
      <c r="BY516" s="486">
        <v>0</v>
      </c>
      <c r="BZ516" s="486">
        <v>0</v>
      </c>
      <c r="CA516" s="486">
        <v>0</v>
      </c>
      <c r="CB516" s="486">
        <v>0</v>
      </c>
      <c r="CC516" s="486">
        <v>0</v>
      </c>
      <c r="CD516" s="486">
        <v>0</v>
      </c>
      <c r="CE516" s="486">
        <v>0</v>
      </c>
      <c r="CF516" s="240">
        <f t="shared" si="1091"/>
        <v>15</v>
      </c>
      <c r="CG516" s="486">
        <v>0</v>
      </c>
      <c r="CH516" s="486">
        <v>0</v>
      </c>
      <c r="CI516" s="486">
        <v>0</v>
      </c>
      <c r="CJ516" s="486">
        <v>0</v>
      </c>
      <c r="CK516" s="486">
        <v>0</v>
      </c>
      <c r="CL516" s="486">
        <v>0</v>
      </c>
      <c r="CM516" s="486">
        <v>15</v>
      </c>
      <c r="CN516" s="486">
        <v>0</v>
      </c>
      <c r="CO516" s="486">
        <v>0</v>
      </c>
      <c r="CP516" s="486">
        <v>0</v>
      </c>
      <c r="CQ516" s="486">
        <v>0</v>
      </c>
      <c r="CR516" s="486">
        <v>0</v>
      </c>
      <c r="CS516" s="486">
        <v>0</v>
      </c>
      <c r="CT516" s="240">
        <f t="shared" si="1092"/>
        <v>0</v>
      </c>
      <c r="CU516" s="486">
        <v>0</v>
      </c>
      <c r="CV516" s="486">
        <v>0</v>
      </c>
      <c r="CW516" s="486">
        <v>0</v>
      </c>
      <c r="CX516" s="486">
        <v>0</v>
      </c>
      <c r="CY516" s="486">
        <v>0</v>
      </c>
      <c r="CZ516" s="240">
        <f t="shared" si="1093"/>
        <v>0</v>
      </c>
      <c r="DA516" s="486">
        <v>0</v>
      </c>
      <c r="DB516" s="486">
        <v>0</v>
      </c>
      <c r="DC516" s="486">
        <v>0</v>
      </c>
      <c r="DD516" s="486">
        <v>0</v>
      </c>
      <c r="DE516" s="486">
        <v>0</v>
      </c>
      <c r="DF516" s="486">
        <v>0</v>
      </c>
      <c r="DG516" s="240">
        <f t="shared" si="1094"/>
        <v>59</v>
      </c>
      <c r="DH516" s="240">
        <f t="shared" si="1095"/>
        <v>0</v>
      </c>
      <c r="DI516" s="486">
        <v>0</v>
      </c>
      <c r="DJ516" s="486">
        <v>0</v>
      </c>
      <c r="DK516" s="486">
        <v>0</v>
      </c>
      <c r="DL516" s="392">
        <f t="shared" si="1100"/>
        <v>0</v>
      </c>
      <c r="DM516" s="470">
        <v>0</v>
      </c>
      <c r="DN516" s="469">
        <v>0</v>
      </c>
      <c r="DO516" s="240">
        <f t="shared" si="1096"/>
        <v>59</v>
      </c>
    </row>
    <row r="517" spans="1:134" s="4" customFormat="1" ht="16.5" customHeight="1" x14ac:dyDescent="0.15">
      <c r="A517" s="136" t="s">
        <v>431</v>
      </c>
      <c r="B517" s="240">
        <f t="shared" si="1081"/>
        <v>6</v>
      </c>
      <c r="C517" s="486">
        <v>0</v>
      </c>
      <c r="D517" s="486">
        <v>0</v>
      </c>
      <c r="E517" s="486">
        <v>0</v>
      </c>
      <c r="F517" s="486">
        <v>0</v>
      </c>
      <c r="G517" s="486">
        <v>0</v>
      </c>
      <c r="H517" s="486">
        <v>0</v>
      </c>
      <c r="I517" s="486">
        <v>0</v>
      </c>
      <c r="J517" s="486">
        <v>0</v>
      </c>
      <c r="K517" s="486">
        <v>0</v>
      </c>
      <c r="L517" s="486">
        <v>0</v>
      </c>
      <c r="M517" s="486">
        <v>0</v>
      </c>
      <c r="N517" s="486">
        <v>6</v>
      </c>
      <c r="O517" s="240">
        <f t="shared" si="1082"/>
        <v>8</v>
      </c>
      <c r="P517" s="486">
        <v>0</v>
      </c>
      <c r="Q517" s="486">
        <v>8</v>
      </c>
      <c r="R517" s="486">
        <v>0</v>
      </c>
      <c r="S517" s="486">
        <v>0</v>
      </c>
      <c r="T517" s="486">
        <v>0</v>
      </c>
      <c r="U517" s="486">
        <v>0</v>
      </c>
      <c r="V517" s="486">
        <v>0</v>
      </c>
      <c r="W517" s="486">
        <v>0</v>
      </c>
      <c r="X517" s="240">
        <f t="shared" si="1083"/>
        <v>0</v>
      </c>
      <c r="Y517" s="486">
        <v>0</v>
      </c>
      <c r="Z517" s="486">
        <v>0</v>
      </c>
      <c r="AA517" s="486">
        <v>0</v>
      </c>
      <c r="AB517" s="486">
        <v>0</v>
      </c>
      <c r="AC517" s="240">
        <f t="shared" si="1084"/>
        <v>0</v>
      </c>
      <c r="AD517" s="486">
        <v>0</v>
      </c>
      <c r="AE517" s="486">
        <v>0</v>
      </c>
      <c r="AF517" s="486">
        <v>0</v>
      </c>
      <c r="AG517" s="486">
        <v>0</v>
      </c>
      <c r="AH517" s="486">
        <v>0</v>
      </c>
      <c r="AI517" s="486">
        <v>0</v>
      </c>
      <c r="AJ517" s="240">
        <f t="shared" si="1085"/>
        <v>0</v>
      </c>
      <c r="AK517" s="394">
        <v>0</v>
      </c>
      <c r="AL517" s="394">
        <v>0</v>
      </c>
      <c r="AM517" s="240">
        <f t="shared" si="1086"/>
        <v>10</v>
      </c>
      <c r="AN517" s="496">
        <v>10</v>
      </c>
      <c r="AO517" s="496">
        <v>0</v>
      </c>
      <c r="AP517" s="496">
        <v>0</v>
      </c>
      <c r="AQ517" s="496">
        <v>0</v>
      </c>
      <c r="AR517" s="496">
        <v>0</v>
      </c>
      <c r="AS517" s="496">
        <v>0</v>
      </c>
      <c r="AT517" s="496">
        <v>0</v>
      </c>
      <c r="AU517" s="496">
        <v>0</v>
      </c>
      <c r="AV517" s="496">
        <v>0</v>
      </c>
      <c r="AW517" s="496">
        <v>0</v>
      </c>
      <c r="AX517" s="240">
        <f t="shared" si="1087"/>
        <v>10</v>
      </c>
      <c r="AY517" s="496">
        <v>0</v>
      </c>
      <c r="AZ517" s="496">
        <v>2</v>
      </c>
      <c r="BA517" s="496">
        <v>0</v>
      </c>
      <c r="BB517" s="496">
        <v>8</v>
      </c>
      <c r="BC517" s="496">
        <v>0</v>
      </c>
      <c r="BD517" s="240">
        <f t="shared" si="1088"/>
        <v>19</v>
      </c>
      <c r="BE517" s="486">
        <v>0</v>
      </c>
      <c r="BF517" s="486">
        <v>0</v>
      </c>
      <c r="BG517" s="486">
        <v>19</v>
      </c>
      <c r="BH517" s="486">
        <v>0</v>
      </c>
      <c r="BI517" s="486">
        <v>0</v>
      </c>
      <c r="BJ517" s="486">
        <v>0</v>
      </c>
      <c r="BK517" s="486">
        <v>0</v>
      </c>
      <c r="BL517" s="486">
        <v>0</v>
      </c>
      <c r="BM517" s="240">
        <f t="shared" si="1089"/>
        <v>0</v>
      </c>
      <c r="BN517" s="486">
        <v>0</v>
      </c>
      <c r="BO517" s="486">
        <v>0</v>
      </c>
      <c r="BP517" s="486">
        <v>0</v>
      </c>
      <c r="BQ517" s="486">
        <v>0</v>
      </c>
      <c r="BR517" s="486">
        <v>0</v>
      </c>
      <c r="BS517" s="240">
        <f t="shared" si="1090"/>
        <v>38</v>
      </c>
      <c r="BT517" s="486">
        <v>5</v>
      </c>
      <c r="BU517" s="486">
        <v>0</v>
      </c>
      <c r="BV517" s="486">
        <v>0</v>
      </c>
      <c r="BW517" s="486">
        <v>0</v>
      </c>
      <c r="BX517" s="486">
        <v>33</v>
      </c>
      <c r="BY517" s="486">
        <v>0</v>
      </c>
      <c r="BZ517" s="486">
        <v>0</v>
      </c>
      <c r="CA517" s="486">
        <v>0</v>
      </c>
      <c r="CB517" s="486">
        <v>0</v>
      </c>
      <c r="CC517" s="486">
        <v>0</v>
      </c>
      <c r="CD517" s="486">
        <v>0</v>
      </c>
      <c r="CE517" s="486">
        <v>0</v>
      </c>
      <c r="CF517" s="240">
        <f t="shared" si="1091"/>
        <v>0</v>
      </c>
      <c r="CG517" s="486">
        <v>0</v>
      </c>
      <c r="CH517" s="486">
        <v>0</v>
      </c>
      <c r="CI517" s="486">
        <v>0</v>
      </c>
      <c r="CJ517" s="486">
        <v>0</v>
      </c>
      <c r="CK517" s="486">
        <v>0</v>
      </c>
      <c r="CL517" s="486">
        <v>0</v>
      </c>
      <c r="CM517" s="486">
        <v>0</v>
      </c>
      <c r="CN517" s="486">
        <v>0</v>
      </c>
      <c r="CO517" s="486">
        <v>0</v>
      </c>
      <c r="CP517" s="486">
        <v>0</v>
      </c>
      <c r="CQ517" s="486">
        <v>0</v>
      </c>
      <c r="CR517" s="486">
        <v>0</v>
      </c>
      <c r="CS517" s="486">
        <v>0</v>
      </c>
      <c r="CT517" s="240">
        <f t="shared" si="1092"/>
        <v>0</v>
      </c>
      <c r="CU517" s="486">
        <v>0</v>
      </c>
      <c r="CV517" s="486">
        <v>0</v>
      </c>
      <c r="CW517" s="486">
        <v>0</v>
      </c>
      <c r="CX517" s="486">
        <v>0</v>
      </c>
      <c r="CY517" s="486">
        <v>0</v>
      </c>
      <c r="CZ517" s="240">
        <f t="shared" si="1093"/>
        <v>0</v>
      </c>
      <c r="DA517" s="486">
        <v>0</v>
      </c>
      <c r="DB517" s="486">
        <v>0</v>
      </c>
      <c r="DC517" s="486">
        <v>0</v>
      </c>
      <c r="DD517" s="486">
        <v>0</v>
      </c>
      <c r="DE517" s="486">
        <v>0</v>
      </c>
      <c r="DF517" s="486">
        <v>0</v>
      </c>
      <c r="DG517" s="240">
        <f t="shared" si="1094"/>
        <v>91</v>
      </c>
      <c r="DH517" s="240">
        <f t="shared" si="1095"/>
        <v>10</v>
      </c>
      <c r="DI517" s="486">
        <v>10</v>
      </c>
      <c r="DJ517" s="486">
        <v>0</v>
      </c>
      <c r="DK517" s="486">
        <v>0</v>
      </c>
      <c r="DL517" s="392">
        <f t="shared" si="1100"/>
        <v>0</v>
      </c>
      <c r="DM517" s="470">
        <v>0</v>
      </c>
      <c r="DN517" s="469">
        <v>0</v>
      </c>
      <c r="DO517" s="240">
        <f t="shared" si="1096"/>
        <v>101</v>
      </c>
    </row>
    <row r="518" spans="1:134" s="4" customFormat="1" ht="16.5" customHeight="1" x14ac:dyDescent="0.15">
      <c r="A518" s="47" t="s">
        <v>325</v>
      </c>
      <c r="B518" s="240"/>
      <c r="C518" s="486"/>
      <c r="D518" s="486"/>
      <c r="E518" s="486"/>
      <c r="F518" s="486"/>
      <c r="G518" s="486"/>
      <c r="H518" s="486"/>
      <c r="I518" s="486"/>
      <c r="J518" s="486"/>
      <c r="K518" s="486"/>
      <c r="L518" s="486"/>
      <c r="M518" s="486"/>
      <c r="N518" s="486"/>
      <c r="O518" s="240"/>
      <c r="P518" s="486"/>
      <c r="Q518" s="486"/>
      <c r="R518" s="486"/>
      <c r="S518" s="486"/>
      <c r="T518" s="486"/>
      <c r="U518" s="486"/>
      <c r="V518" s="486"/>
      <c r="W518" s="486"/>
      <c r="X518" s="240"/>
      <c r="Y518" s="486"/>
      <c r="Z518" s="486"/>
      <c r="AA518" s="486"/>
      <c r="AB518" s="486"/>
      <c r="AC518" s="240"/>
      <c r="AD518" s="486"/>
      <c r="AE518" s="486"/>
      <c r="AF518" s="486"/>
      <c r="AG518" s="486"/>
      <c r="AH518" s="486"/>
      <c r="AI518" s="486"/>
      <c r="AJ518" s="240"/>
      <c r="AK518" s="394"/>
      <c r="AL518" s="394"/>
      <c r="AM518" s="240"/>
      <c r="AN518" s="486"/>
      <c r="AO518" s="486"/>
      <c r="AP518" s="486"/>
      <c r="AQ518" s="486"/>
      <c r="AR518" s="486"/>
      <c r="AS518" s="486"/>
      <c r="AT518" s="486"/>
      <c r="AU518" s="486"/>
      <c r="AV518" s="486"/>
      <c r="AW518" s="486"/>
      <c r="AX518" s="240"/>
      <c r="AY518" s="486"/>
      <c r="AZ518" s="486"/>
      <c r="BA518" s="486"/>
      <c r="BB518" s="486"/>
      <c r="BC518" s="486"/>
      <c r="BD518" s="240"/>
      <c r="BE518" s="486"/>
      <c r="BF518" s="486"/>
      <c r="BG518" s="486"/>
      <c r="BH518" s="486"/>
      <c r="BI518" s="486"/>
      <c r="BJ518" s="486"/>
      <c r="BK518" s="486"/>
      <c r="BL518" s="486"/>
      <c r="BM518" s="240"/>
      <c r="BN518" s="486"/>
      <c r="BO518" s="486"/>
      <c r="BP518" s="486"/>
      <c r="BQ518" s="486"/>
      <c r="BR518" s="486"/>
      <c r="BS518" s="240"/>
      <c r="BT518" s="486"/>
      <c r="BU518" s="486"/>
      <c r="BV518" s="486"/>
      <c r="BW518" s="486"/>
      <c r="BX518" s="486"/>
      <c r="BY518" s="486"/>
      <c r="BZ518" s="486"/>
      <c r="CA518" s="486"/>
      <c r="CB518" s="486"/>
      <c r="CC518" s="486"/>
      <c r="CD518" s="486"/>
      <c r="CE518" s="486"/>
      <c r="CF518" s="240"/>
      <c r="CG518" s="486"/>
      <c r="CH518" s="486"/>
      <c r="CI518" s="486"/>
      <c r="CJ518" s="486"/>
      <c r="CK518" s="486"/>
      <c r="CL518" s="486"/>
      <c r="CM518" s="486"/>
      <c r="CN518" s="486"/>
      <c r="CO518" s="486"/>
      <c r="CP518" s="486"/>
      <c r="CQ518" s="486"/>
      <c r="CR518" s="486"/>
      <c r="CS518" s="486"/>
      <c r="CT518" s="240"/>
      <c r="CU518" s="486"/>
      <c r="CV518" s="486"/>
      <c r="CW518" s="486"/>
      <c r="CX518" s="486"/>
      <c r="CY518" s="486"/>
      <c r="CZ518" s="240"/>
      <c r="DA518" s="486"/>
      <c r="DB518" s="486"/>
      <c r="DC518" s="486"/>
      <c r="DD518" s="486"/>
      <c r="DE518" s="486"/>
      <c r="DF518" s="486"/>
      <c r="DG518" s="240"/>
      <c r="DH518" s="240"/>
      <c r="DI518" s="486"/>
      <c r="DJ518" s="486"/>
      <c r="DK518" s="486"/>
      <c r="DL518" s="392"/>
      <c r="DM518" s="470"/>
      <c r="DN518" s="469"/>
      <c r="DO518" s="240"/>
    </row>
    <row r="519" spans="1:134" s="4" customFormat="1" ht="16.5" customHeight="1" x14ac:dyDescent="0.15">
      <c r="A519" s="162" t="s">
        <v>191</v>
      </c>
      <c r="B519" s="240">
        <f t="shared" si="1081"/>
        <v>2</v>
      </c>
      <c r="C519" s="486">
        <v>1</v>
      </c>
      <c r="D519" s="486">
        <v>0</v>
      </c>
      <c r="E519" s="486">
        <v>0</v>
      </c>
      <c r="F519" s="486">
        <v>0</v>
      </c>
      <c r="G519" s="486">
        <v>0</v>
      </c>
      <c r="H519" s="486">
        <v>0</v>
      </c>
      <c r="I519" s="486">
        <v>0</v>
      </c>
      <c r="J519" s="486">
        <v>1</v>
      </c>
      <c r="K519" s="486">
        <v>0</v>
      </c>
      <c r="L519" s="486">
        <v>0</v>
      </c>
      <c r="M519" s="486">
        <v>0</v>
      </c>
      <c r="N519" s="486">
        <v>0</v>
      </c>
      <c r="O519" s="240">
        <f t="shared" si="1082"/>
        <v>0</v>
      </c>
      <c r="P519" s="486">
        <v>0</v>
      </c>
      <c r="Q519" s="486">
        <v>0</v>
      </c>
      <c r="R519" s="486">
        <v>0</v>
      </c>
      <c r="S519" s="486">
        <v>0</v>
      </c>
      <c r="T519" s="486">
        <v>0</v>
      </c>
      <c r="U519" s="486">
        <v>0</v>
      </c>
      <c r="V519" s="486">
        <v>0</v>
      </c>
      <c r="W519" s="486">
        <v>0</v>
      </c>
      <c r="X519" s="240">
        <f t="shared" si="1083"/>
        <v>0</v>
      </c>
      <c r="Y519" s="486">
        <v>0</v>
      </c>
      <c r="Z519" s="486">
        <v>0</v>
      </c>
      <c r="AA519" s="486">
        <v>0</v>
      </c>
      <c r="AB519" s="486">
        <v>0</v>
      </c>
      <c r="AC519" s="240">
        <f t="shared" si="1084"/>
        <v>5</v>
      </c>
      <c r="AD519" s="486">
        <v>0</v>
      </c>
      <c r="AE519" s="486">
        <v>0</v>
      </c>
      <c r="AF519" s="486">
        <v>0</v>
      </c>
      <c r="AG519" s="486">
        <v>0</v>
      </c>
      <c r="AH519" s="486">
        <v>0</v>
      </c>
      <c r="AI519" s="486">
        <v>5</v>
      </c>
      <c r="AJ519" s="240">
        <f t="shared" si="1085"/>
        <v>0</v>
      </c>
      <c r="AK519" s="394">
        <v>0</v>
      </c>
      <c r="AL519" s="394">
        <v>0</v>
      </c>
      <c r="AM519" s="240">
        <f t="shared" si="1086"/>
        <v>0</v>
      </c>
      <c r="AN519" s="486">
        <v>0</v>
      </c>
      <c r="AO519" s="486">
        <v>0</v>
      </c>
      <c r="AP519" s="486">
        <v>0</v>
      </c>
      <c r="AQ519" s="486">
        <v>0</v>
      </c>
      <c r="AR519" s="486">
        <v>0</v>
      </c>
      <c r="AS519" s="486">
        <v>0</v>
      </c>
      <c r="AT519" s="486">
        <v>0</v>
      </c>
      <c r="AU519" s="486">
        <v>0</v>
      </c>
      <c r="AV519" s="486">
        <v>0</v>
      </c>
      <c r="AW519" s="486">
        <v>0</v>
      </c>
      <c r="AX519" s="240">
        <f t="shared" si="1087"/>
        <v>3</v>
      </c>
      <c r="AY519" s="486">
        <v>0</v>
      </c>
      <c r="AZ519" s="486">
        <v>1</v>
      </c>
      <c r="BA519" s="486">
        <v>0</v>
      </c>
      <c r="BB519" s="486">
        <v>2</v>
      </c>
      <c r="BC519" s="486">
        <v>0</v>
      </c>
      <c r="BD519" s="240">
        <f t="shared" si="1088"/>
        <v>1</v>
      </c>
      <c r="BE519" s="486">
        <v>0</v>
      </c>
      <c r="BF519" s="486">
        <v>0</v>
      </c>
      <c r="BG519" s="486">
        <v>1</v>
      </c>
      <c r="BH519" s="486">
        <v>0</v>
      </c>
      <c r="BI519" s="486">
        <v>0</v>
      </c>
      <c r="BJ519" s="486">
        <v>0</v>
      </c>
      <c r="BK519" s="486">
        <v>0</v>
      </c>
      <c r="BL519" s="486">
        <v>0</v>
      </c>
      <c r="BM519" s="240">
        <f t="shared" si="1089"/>
        <v>0</v>
      </c>
      <c r="BN519" s="486">
        <v>0</v>
      </c>
      <c r="BO519" s="486">
        <v>0</v>
      </c>
      <c r="BP519" s="486">
        <v>0</v>
      </c>
      <c r="BQ519" s="486">
        <v>0</v>
      </c>
      <c r="BR519" s="486">
        <v>0</v>
      </c>
      <c r="BS519" s="240">
        <f t="shared" si="1090"/>
        <v>2</v>
      </c>
      <c r="BT519" s="486">
        <v>0</v>
      </c>
      <c r="BU519" s="486">
        <v>0</v>
      </c>
      <c r="BV519" s="486">
        <v>0</v>
      </c>
      <c r="BW519" s="486">
        <v>0</v>
      </c>
      <c r="BX519" s="486">
        <v>0</v>
      </c>
      <c r="BY519" s="486">
        <v>0</v>
      </c>
      <c r="BZ519" s="486">
        <v>0</v>
      </c>
      <c r="CA519" s="486">
        <v>0</v>
      </c>
      <c r="CB519" s="486">
        <v>0</v>
      </c>
      <c r="CC519" s="486">
        <v>0</v>
      </c>
      <c r="CD519" s="486">
        <v>2</v>
      </c>
      <c r="CE519" s="486">
        <v>0</v>
      </c>
      <c r="CF519" s="240">
        <f t="shared" si="1091"/>
        <v>0</v>
      </c>
      <c r="CG519" s="486">
        <v>0</v>
      </c>
      <c r="CH519" s="486">
        <v>0</v>
      </c>
      <c r="CI519" s="486">
        <v>0</v>
      </c>
      <c r="CJ519" s="486">
        <v>0</v>
      </c>
      <c r="CK519" s="486">
        <v>0</v>
      </c>
      <c r="CL519" s="486">
        <v>0</v>
      </c>
      <c r="CM519" s="486">
        <v>0</v>
      </c>
      <c r="CN519" s="486">
        <v>0</v>
      </c>
      <c r="CO519" s="486">
        <v>0</v>
      </c>
      <c r="CP519" s="486">
        <v>0</v>
      </c>
      <c r="CQ519" s="486">
        <v>0</v>
      </c>
      <c r="CR519" s="486">
        <v>0</v>
      </c>
      <c r="CS519" s="486">
        <v>0</v>
      </c>
      <c r="CT519" s="240">
        <f t="shared" si="1092"/>
        <v>1</v>
      </c>
      <c r="CU519" s="486">
        <v>1</v>
      </c>
      <c r="CV519" s="486">
        <v>0</v>
      </c>
      <c r="CW519" s="486">
        <v>0</v>
      </c>
      <c r="CX519" s="486">
        <v>0</v>
      </c>
      <c r="CY519" s="486">
        <v>0</v>
      </c>
      <c r="CZ519" s="240">
        <f t="shared" si="1093"/>
        <v>3</v>
      </c>
      <c r="DA519" s="486">
        <v>0</v>
      </c>
      <c r="DB519" s="486">
        <v>0</v>
      </c>
      <c r="DC519" s="486">
        <v>0</v>
      </c>
      <c r="DD519" s="486">
        <v>1</v>
      </c>
      <c r="DE519" s="486">
        <v>1</v>
      </c>
      <c r="DF519" s="486">
        <v>1</v>
      </c>
      <c r="DG519" s="240">
        <f t="shared" si="1094"/>
        <v>17</v>
      </c>
      <c r="DH519" s="240">
        <f t="shared" si="1095"/>
        <v>0</v>
      </c>
      <c r="DI519" s="486">
        <v>0</v>
      </c>
      <c r="DJ519" s="486">
        <v>0</v>
      </c>
      <c r="DK519" s="486">
        <v>0</v>
      </c>
      <c r="DL519" s="392">
        <f t="shared" ref="DL519:DL520" si="1101">DM519+DN519</f>
        <v>0</v>
      </c>
      <c r="DM519" s="470">
        <v>0</v>
      </c>
      <c r="DN519" s="469">
        <v>0</v>
      </c>
      <c r="DO519" s="240">
        <f t="shared" si="1096"/>
        <v>17</v>
      </c>
    </row>
    <row r="520" spans="1:134" s="4" customFormat="1" ht="16.5" customHeight="1" x14ac:dyDescent="0.15">
      <c r="A520" s="162" t="s">
        <v>192</v>
      </c>
      <c r="B520" s="240">
        <f t="shared" si="1081"/>
        <v>8</v>
      </c>
      <c r="C520" s="486">
        <v>0</v>
      </c>
      <c r="D520" s="486">
        <v>0</v>
      </c>
      <c r="E520" s="486">
        <v>0</v>
      </c>
      <c r="F520" s="486">
        <v>0</v>
      </c>
      <c r="G520" s="486">
        <v>0</v>
      </c>
      <c r="H520" s="486">
        <v>0</v>
      </c>
      <c r="I520" s="486">
        <v>0</v>
      </c>
      <c r="J520" s="486">
        <v>8</v>
      </c>
      <c r="K520" s="486">
        <v>0</v>
      </c>
      <c r="L520" s="486">
        <v>0</v>
      </c>
      <c r="M520" s="486">
        <v>0</v>
      </c>
      <c r="N520" s="486">
        <v>0</v>
      </c>
      <c r="O520" s="240">
        <f t="shared" si="1082"/>
        <v>0</v>
      </c>
      <c r="P520" s="486">
        <v>0</v>
      </c>
      <c r="Q520" s="486">
        <v>0</v>
      </c>
      <c r="R520" s="486">
        <v>0</v>
      </c>
      <c r="S520" s="486">
        <v>0</v>
      </c>
      <c r="T520" s="486">
        <v>0</v>
      </c>
      <c r="U520" s="486">
        <v>0</v>
      </c>
      <c r="V520" s="486">
        <v>0</v>
      </c>
      <c r="W520" s="486">
        <v>0</v>
      </c>
      <c r="X520" s="240">
        <f t="shared" si="1083"/>
        <v>0</v>
      </c>
      <c r="Y520" s="486">
        <v>0</v>
      </c>
      <c r="Z520" s="486">
        <v>0</v>
      </c>
      <c r="AA520" s="486">
        <v>0</v>
      </c>
      <c r="AB520" s="486">
        <v>0</v>
      </c>
      <c r="AC520" s="240">
        <f t="shared" si="1084"/>
        <v>50</v>
      </c>
      <c r="AD520" s="486">
        <v>0</v>
      </c>
      <c r="AE520" s="486">
        <v>0</v>
      </c>
      <c r="AF520" s="486">
        <v>0</v>
      </c>
      <c r="AG520" s="486">
        <v>0</v>
      </c>
      <c r="AH520" s="486">
        <v>0</v>
      </c>
      <c r="AI520" s="486">
        <v>50</v>
      </c>
      <c r="AJ520" s="240">
        <f t="shared" si="1085"/>
        <v>0</v>
      </c>
      <c r="AK520" s="394">
        <v>0</v>
      </c>
      <c r="AL520" s="394">
        <v>0</v>
      </c>
      <c r="AM520" s="240">
        <f t="shared" si="1086"/>
        <v>0</v>
      </c>
      <c r="AN520" s="486">
        <v>0</v>
      </c>
      <c r="AO520" s="486">
        <v>0</v>
      </c>
      <c r="AP520" s="486">
        <v>0</v>
      </c>
      <c r="AQ520" s="486">
        <v>0</v>
      </c>
      <c r="AR520" s="486">
        <v>0</v>
      </c>
      <c r="AS520" s="486">
        <v>0</v>
      </c>
      <c r="AT520" s="486">
        <v>0</v>
      </c>
      <c r="AU520" s="486">
        <v>0</v>
      </c>
      <c r="AV520" s="486">
        <v>0</v>
      </c>
      <c r="AW520" s="486">
        <v>0</v>
      </c>
      <c r="AX520" s="240">
        <f t="shared" si="1087"/>
        <v>10</v>
      </c>
      <c r="AY520" s="486">
        <v>0</v>
      </c>
      <c r="AZ520" s="486">
        <v>0</v>
      </c>
      <c r="BA520" s="486">
        <v>0</v>
      </c>
      <c r="BB520" s="486">
        <v>10</v>
      </c>
      <c r="BC520" s="486">
        <v>0</v>
      </c>
      <c r="BD520" s="240">
        <f t="shared" si="1088"/>
        <v>12</v>
      </c>
      <c r="BE520" s="486">
        <v>0</v>
      </c>
      <c r="BF520" s="486">
        <v>0</v>
      </c>
      <c r="BG520" s="486">
        <v>12</v>
      </c>
      <c r="BH520" s="486">
        <v>0</v>
      </c>
      <c r="BI520" s="486">
        <v>0</v>
      </c>
      <c r="BJ520" s="486">
        <v>0</v>
      </c>
      <c r="BK520" s="486">
        <v>0</v>
      </c>
      <c r="BL520" s="486">
        <v>0</v>
      </c>
      <c r="BM520" s="240">
        <f t="shared" si="1089"/>
        <v>0</v>
      </c>
      <c r="BN520" s="486">
        <v>0</v>
      </c>
      <c r="BO520" s="486">
        <v>0</v>
      </c>
      <c r="BP520" s="486">
        <v>0</v>
      </c>
      <c r="BQ520" s="486">
        <v>0</v>
      </c>
      <c r="BR520" s="486">
        <v>0</v>
      </c>
      <c r="BS520" s="240">
        <f t="shared" si="1090"/>
        <v>35</v>
      </c>
      <c r="BT520" s="486">
        <v>0</v>
      </c>
      <c r="BU520" s="486">
        <v>0</v>
      </c>
      <c r="BV520" s="486">
        <v>0</v>
      </c>
      <c r="BW520" s="486">
        <v>0</v>
      </c>
      <c r="BX520" s="486">
        <v>0</v>
      </c>
      <c r="BY520" s="486">
        <v>0</v>
      </c>
      <c r="BZ520" s="486">
        <v>0</v>
      </c>
      <c r="CA520" s="486">
        <v>0</v>
      </c>
      <c r="CB520" s="486">
        <v>0</v>
      </c>
      <c r="CC520" s="486">
        <v>0</v>
      </c>
      <c r="CD520" s="486">
        <v>35</v>
      </c>
      <c r="CE520" s="486">
        <v>0</v>
      </c>
      <c r="CF520" s="240">
        <f t="shared" si="1091"/>
        <v>0</v>
      </c>
      <c r="CG520" s="486">
        <v>0</v>
      </c>
      <c r="CH520" s="486">
        <v>0</v>
      </c>
      <c r="CI520" s="486">
        <v>0</v>
      </c>
      <c r="CJ520" s="486">
        <v>0</v>
      </c>
      <c r="CK520" s="486">
        <v>0</v>
      </c>
      <c r="CL520" s="486">
        <v>0</v>
      </c>
      <c r="CM520" s="486">
        <v>0</v>
      </c>
      <c r="CN520" s="486">
        <v>0</v>
      </c>
      <c r="CO520" s="486">
        <v>0</v>
      </c>
      <c r="CP520" s="486">
        <v>0</v>
      </c>
      <c r="CQ520" s="486">
        <v>0</v>
      </c>
      <c r="CR520" s="486">
        <v>0</v>
      </c>
      <c r="CS520" s="486">
        <v>0</v>
      </c>
      <c r="CT520" s="240">
        <f t="shared" si="1092"/>
        <v>18</v>
      </c>
      <c r="CU520" s="486">
        <v>18</v>
      </c>
      <c r="CV520" s="486">
        <v>0</v>
      </c>
      <c r="CW520" s="486">
        <v>0</v>
      </c>
      <c r="CX520" s="486">
        <v>0</v>
      </c>
      <c r="CY520" s="486">
        <v>0</v>
      </c>
      <c r="CZ520" s="240">
        <f t="shared" si="1093"/>
        <v>45</v>
      </c>
      <c r="DA520" s="486">
        <v>0</v>
      </c>
      <c r="DB520" s="486">
        <v>0</v>
      </c>
      <c r="DC520" s="486">
        <v>0</v>
      </c>
      <c r="DD520" s="486">
        <v>20</v>
      </c>
      <c r="DE520" s="486">
        <v>0</v>
      </c>
      <c r="DF520" s="486">
        <v>25</v>
      </c>
      <c r="DG520" s="240">
        <f t="shared" si="1094"/>
        <v>178</v>
      </c>
      <c r="DH520" s="240">
        <f t="shared" si="1095"/>
        <v>0</v>
      </c>
      <c r="DI520" s="486">
        <v>0</v>
      </c>
      <c r="DJ520" s="486">
        <v>0</v>
      </c>
      <c r="DK520" s="486">
        <v>0</v>
      </c>
      <c r="DL520" s="392">
        <f t="shared" si="1101"/>
        <v>0</v>
      </c>
      <c r="DM520" s="470">
        <v>0</v>
      </c>
      <c r="DN520" s="469">
        <v>0</v>
      </c>
      <c r="DO520" s="240">
        <f t="shared" si="1096"/>
        <v>178</v>
      </c>
    </row>
    <row r="521" spans="1:134" s="4" customFormat="1" ht="16.5" customHeight="1" x14ac:dyDescent="0.15">
      <c r="A521" s="47" t="s">
        <v>275</v>
      </c>
      <c r="B521" s="240"/>
      <c r="C521" s="486"/>
      <c r="D521" s="486"/>
      <c r="E521" s="486"/>
      <c r="F521" s="486"/>
      <c r="G521" s="486"/>
      <c r="H521" s="486"/>
      <c r="I521" s="486"/>
      <c r="J521" s="486"/>
      <c r="K521" s="486"/>
      <c r="L521" s="486"/>
      <c r="M521" s="486"/>
      <c r="N521" s="486"/>
      <c r="O521" s="240"/>
      <c r="P521" s="486"/>
      <c r="Q521" s="486"/>
      <c r="R521" s="486"/>
      <c r="S521" s="486"/>
      <c r="T521" s="486"/>
      <c r="U521" s="486"/>
      <c r="V521" s="486"/>
      <c r="W521" s="486"/>
      <c r="X521" s="240"/>
      <c r="Y521" s="486"/>
      <c r="Z521" s="486"/>
      <c r="AA521" s="486"/>
      <c r="AB521" s="486"/>
      <c r="AC521" s="240"/>
      <c r="AD521" s="486"/>
      <c r="AE521" s="486"/>
      <c r="AF521" s="486"/>
      <c r="AG521" s="486"/>
      <c r="AH521" s="486"/>
      <c r="AI521" s="486"/>
      <c r="AJ521" s="240"/>
      <c r="AK521" s="394"/>
      <c r="AL521" s="394"/>
      <c r="AM521" s="240"/>
      <c r="AN521" s="486"/>
      <c r="AO521" s="486"/>
      <c r="AP521" s="486"/>
      <c r="AQ521" s="486"/>
      <c r="AR521" s="486"/>
      <c r="AS521" s="486"/>
      <c r="AT521" s="486"/>
      <c r="AU521" s="486"/>
      <c r="AV521" s="486"/>
      <c r="AW521" s="486"/>
      <c r="AX521" s="240"/>
      <c r="AY521" s="486"/>
      <c r="AZ521" s="486"/>
      <c r="BA521" s="486"/>
      <c r="BB521" s="486"/>
      <c r="BC521" s="486"/>
      <c r="BD521" s="240"/>
      <c r="BE521" s="486"/>
      <c r="BF521" s="486"/>
      <c r="BG521" s="486"/>
      <c r="BH521" s="486"/>
      <c r="BI521" s="486"/>
      <c r="BJ521" s="486"/>
      <c r="BK521" s="486"/>
      <c r="BL521" s="486"/>
      <c r="BM521" s="240"/>
      <c r="BN521" s="486"/>
      <c r="BO521" s="486"/>
      <c r="BP521" s="486"/>
      <c r="BQ521" s="486"/>
      <c r="BR521" s="486"/>
      <c r="BS521" s="240"/>
      <c r="BT521" s="486"/>
      <c r="BU521" s="486"/>
      <c r="BV521" s="486"/>
      <c r="BW521" s="486"/>
      <c r="BX521" s="486"/>
      <c r="BY521" s="486"/>
      <c r="BZ521" s="486"/>
      <c r="CA521" s="486"/>
      <c r="CB521" s="486"/>
      <c r="CC521" s="486"/>
      <c r="CD521" s="486"/>
      <c r="CE521" s="486"/>
      <c r="CF521" s="240"/>
      <c r="CG521" s="486"/>
      <c r="CH521" s="486"/>
      <c r="CI521" s="486"/>
      <c r="CJ521" s="486"/>
      <c r="CK521" s="486"/>
      <c r="CL521" s="486"/>
      <c r="CM521" s="486"/>
      <c r="CN521" s="486"/>
      <c r="CO521" s="486"/>
      <c r="CP521" s="486"/>
      <c r="CQ521" s="486"/>
      <c r="CR521" s="486"/>
      <c r="CS521" s="486"/>
      <c r="CT521" s="240"/>
      <c r="CU521" s="486"/>
      <c r="CV521" s="486"/>
      <c r="CW521" s="486"/>
      <c r="CX521" s="486"/>
      <c r="CY521" s="486"/>
      <c r="CZ521" s="240"/>
      <c r="DA521" s="486"/>
      <c r="DB521" s="486"/>
      <c r="DC521" s="486"/>
      <c r="DD521" s="486"/>
      <c r="DE521" s="486"/>
      <c r="DF521" s="486"/>
      <c r="DG521" s="240"/>
      <c r="DH521" s="240"/>
      <c r="DI521" s="486"/>
      <c r="DJ521" s="486"/>
      <c r="DK521" s="486"/>
      <c r="DL521" s="392"/>
      <c r="DM521" s="470"/>
      <c r="DN521" s="469"/>
      <c r="DO521" s="240"/>
    </row>
    <row r="522" spans="1:134" s="4" customFormat="1" ht="16.5" customHeight="1" x14ac:dyDescent="0.15">
      <c r="A522" s="162" t="s">
        <v>191</v>
      </c>
      <c r="B522" s="240">
        <f t="shared" si="1081"/>
        <v>5</v>
      </c>
      <c r="C522" s="486">
        <v>0</v>
      </c>
      <c r="D522" s="486">
        <v>0</v>
      </c>
      <c r="E522" s="486">
        <v>0</v>
      </c>
      <c r="F522" s="486">
        <v>0</v>
      </c>
      <c r="G522" s="486">
        <v>1</v>
      </c>
      <c r="H522" s="486">
        <v>2</v>
      </c>
      <c r="I522" s="486">
        <v>0</v>
      </c>
      <c r="J522" s="486">
        <v>0</v>
      </c>
      <c r="K522" s="486">
        <v>0</v>
      </c>
      <c r="L522" s="486">
        <v>2</v>
      </c>
      <c r="M522" s="486">
        <v>0</v>
      </c>
      <c r="N522" s="486">
        <v>0</v>
      </c>
      <c r="O522" s="240">
        <f t="shared" si="1082"/>
        <v>0</v>
      </c>
      <c r="P522" s="486">
        <v>0</v>
      </c>
      <c r="Q522" s="486">
        <v>0</v>
      </c>
      <c r="R522" s="486">
        <v>0</v>
      </c>
      <c r="S522" s="486">
        <v>0</v>
      </c>
      <c r="T522" s="486">
        <v>0</v>
      </c>
      <c r="U522" s="486">
        <v>0</v>
      </c>
      <c r="V522" s="486">
        <v>0</v>
      </c>
      <c r="W522" s="486">
        <v>0</v>
      </c>
      <c r="X522" s="240">
        <f t="shared" si="1083"/>
        <v>0</v>
      </c>
      <c r="Y522" s="486">
        <v>0</v>
      </c>
      <c r="Z522" s="486">
        <v>0</v>
      </c>
      <c r="AA522" s="486">
        <v>0</v>
      </c>
      <c r="AB522" s="486">
        <v>0</v>
      </c>
      <c r="AC522" s="240">
        <f t="shared" si="1084"/>
        <v>0</v>
      </c>
      <c r="AD522" s="486">
        <v>0</v>
      </c>
      <c r="AE522" s="486">
        <v>0</v>
      </c>
      <c r="AF522" s="486">
        <v>0</v>
      </c>
      <c r="AG522" s="486">
        <v>0</v>
      </c>
      <c r="AH522" s="486">
        <v>0</v>
      </c>
      <c r="AI522" s="486">
        <v>0</v>
      </c>
      <c r="AJ522" s="240">
        <f t="shared" si="1085"/>
        <v>0</v>
      </c>
      <c r="AK522" s="394">
        <v>0</v>
      </c>
      <c r="AL522" s="394">
        <v>0</v>
      </c>
      <c r="AM522" s="240">
        <f t="shared" si="1086"/>
        <v>0</v>
      </c>
      <c r="AN522" s="486">
        <v>0</v>
      </c>
      <c r="AO522" s="486">
        <v>0</v>
      </c>
      <c r="AP522" s="486">
        <v>0</v>
      </c>
      <c r="AQ522" s="486">
        <v>0</v>
      </c>
      <c r="AR522" s="486">
        <v>0</v>
      </c>
      <c r="AS522" s="486">
        <v>0</v>
      </c>
      <c r="AT522" s="486">
        <v>0</v>
      </c>
      <c r="AU522" s="486">
        <v>0</v>
      </c>
      <c r="AV522" s="486">
        <v>0</v>
      </c>
      <c r="AW522" s="486">
        <v>0</v>
      </c>
      <c r="AX522" s="240">
        <f t="shared" si="1087"/>
        <v>1</v>
      </c>
      <c r="AY522" s="486">
        <v>0</v>
      </c>
      <c r="AZ522" s="486">
        <v>0</v>
      </c>
      <c r="BA522" s="486">
        <v>0</v>
      </c>
      <c r="BB522" s="486">
        <v>1</v>
      </c>
      <c r="BC522" s="486">
        <v>0</v>
      </c>
      <c r="BD522" s="240">
        <f t="shared" si="1088"/>
        <v>3</v>
      </c>
      <c r="BE522" s="486">
        <v>0</v>
      </c>
      <c r="BF522" s="486">
        <v>1</v>
      </c>
      <c r="BG522" s="486">
        <v>0</v>
      </c>
      <c r="BH522" s="486">
        <v>0</v>
      </c>
      <c r="BI522" s="486">
        <v>0</v>
      </c>
      <c r="BJ522" s="486">
        <v>2</v>
      </c>
      <c r="BK522" s="486">
        <v>0</v>
      </c>
      <c r="BL522" s="486">
        <v>0</v>
      </c>
      <c r="BM522" s="240">
        <f t="shared" si="1089"/>
        <v>0</v>
      </c>
      <c r="BN522" s="486">
        <v>0</v>
      </c>
      <c r="BO522" s="486">
        <v>0</v>
      </c>
      <c r="BP522" s="486">
        <v>0</v>
      </c>
      <c r="BQ522" s="486">
        <v>0</v>
      </c>
      <c r="BR522" s="486">
        <v>0</v>
      </c>
      <c r="BS522" s="240">
        <f t="shared" si="1090"/>
        <v>2</v>
      </c>
      <c r="BT522" s="486">
        <v>0</v>
      </c>
      <c r="BU522" s="486">
        <v>0</v>
      </c>
      <c r="BV522" s="486">
        <v>0</v>
      </c>
      <c r="BW522" s="486">
        <v>0</v>
      </c>
      <c r="BX522" s="486">
        <v>0</v>
      </c>
      <c r="BY522" s="486">
        <v>0</v>
      </c>
      <c r="BZ522" s="486">
        <v>0</v>
      </c>
      <c r="CA522" s="486">
        <v>0</v>
      </c>
      <c r="CB522" s="486">
        <v>0</v>
      </c>
      <c r="CC522" s="486">
        <v>0</v>
      </c>
      <c r="CD522" s="486">
        <v>0</v>
      </c>
      <c r="CE522" s="486">
        <v>2</v>
      </c>
      <c r="CF522" s="240">
        <f t="shared" si="1091"/>
        <v>1</v>
      </c>
      <c r="CG522" s="486">
        <v>0</v>
      </c>
      <c r="CH522" s="486">
        <v>0</v>
      </c>
      <c r="CI522" s="486">
        <v>0</v>
      </c>
      <c r="CJ522" s="486">
        <v>0</v>
      </c>
      <c r="CK522" s="486">
        <v>0</v>
      </c>
      <c r="CL522" s="486">
        <v>0</v>
      </c>
      <c r="CM522" s="486">
        <v>0</v>
      </c>
      <c r="CN522" s="486">
        <v>1</v>
      </c>
      <c r="CO522" s="486">
        <v>0</v>
      </c>
      <c r="CP522" s="486">
        <v>0</v>
      </c>
      <c r="CQ522" s="486">
        <v>0</v>
      </c>
      <c r="CR522" s="486">
        <v>0</v>
      </c>
      <c r="CS522" s="486">
        <v>0</v>
      </c>
      <c r="CT522" s="240">
        <f t="shared" si="1092"/>
        <v>3</v>
      </c>
      <c r="CU522" s="486">
        <v>1</v>
      </c>
      <c r="CV522" s="486">
        <v>1</v>
      </c>
      <c r="CW522" s="486">
        <v>0</v>
      </c>
      <c r="CX522" s="486">
        <v>1</v>
      </c>
      <c r="CY522" s="486">
        <v>0</v>
      </c>
      <c r="CZ522" s="240">
        <f t="shared" si="1093"/>
        <v>1</v>
      </c>
      <c r="DA522" s="486">
        <v>0</v>
      </c>
      <c r="DB522" s="486">
        <v>0</v>
      </c>
      <c r="DC522" s="486">
        <v>0</v>
      </c>
      <c r="DD522" s="486">
        <v>1</v>
      </c>
      <c r="DE522" s="486">
        <v>0</v>
      </c>
      <c r="DF522" s="486">
        <v>0</v>
      </c>
      <c r="DG522" s="240">
        <f t="shared" si="1094"/>
        <v>16</v>
      </c>
      <c r="DH522" s="240">
        <f t="shared" si="1095"/>
        <v>1</v>
      </c>
      <c r="DI522" s="486">
        <v>0</v>
      </c>
      <c r="DJ522" s="486">
        <v>1</v>
      </c>
      <c r="DK522" s="486">
        <v>0</v>
      </c>
      <c r="DL522" s="392">
        <f t="shared" ref="DL522:DL523" si="1102">DM522+DN522</f>
        <v>0</v>
      </c>
      <c r="DM522" s="470">
        <v>0</v>
      </c>
      <c r="DN522" s="469">
        <v>0</v>
      </c>
      <c r="DO522" s="240">
        <f t="shared" si="1096"/>
        <v>17</v>
      </c>
    </row>
    <row r="523" spans="1:134" s="4" customFormat="1" ht="16.5" customHeight="1" x14ac:dyDescent="0.15">
      <c r="A523" s="162" t="s">
        <v>192</v>
      </c>
      <c r="B523" s="240">
        <f t="shared" si="1081"/>
        <v>74</v>
      </c>
      <c r="C523" s="486">
        <v>0</v>
      </c>
      <c r="D523" s="486">
        <v>0</v>
      </c>
      <c r="E523" s="486">
        <v>0</v>
      </c>
      <c r="F523" s="486">
        <v>0</v>
      </c>
      <c r="G523" s="486">
        <v>4</v>
      </c>
      <c r="H523" s="486">
        <v>37</v>
      </c>
      <c r="I523" s="486">
        <v>0</v>
      </c>
      <c r="J523" s="486">
        <v>0</v>
      </c>
      <c r="K523" s="486">
        <v>0</v>
      </c>
      <c r="L523" s="486">
        <v>33</v>
      </c>
      <c r="M523" s="486">
        <v>0</v>
      </c>
      <c r="N523" s="486">
        <v>0</v>
      </c>
      <c r="O523" s="240">
        <f t="shared" si="1082"/>
        <v>0</v>
      </c>
      <c r="P523" s="486">
        <v>0</v>
      </c>
      <c r="Q523" s="486">
        <v>0</v>
      </c>
      <c r="R523" s="486">
        <v>0</v>
      </c>
      <c r="S523" s="486">
        <v>0</v>
      </c>
      <c r="T523" s="486">
        <v>0</v>
      </c>
      <c r="U523" s="486">
        <v>0</v>
      </c>
      <c r="V523" s="486">
        <v>0</v>
      </c>
      <c r="W523" s="486">
        <v>0</v>
      </c>
      <c r="X523" s="240">
        <f t="shared" si="1083"/>
        <v>0</v>
      </c>
      <c r="Y523" s="486">
        <v>0</v>
      </c>
      <c r="Z523" s="486">
        <v>0</v>
      </c>
      <c r="AA523" s="486">
        <v>0</v>
      </c>
      <c r="AB523" s="486">
        <v>0</v>
      </c>
      <c r="AC523" s="240">
        <f t="shared" si="1084"/>
        <v>0</v>
      </c>
      <c r="AD523" s="486">
        <v>0</v>
      </c>
      <c r="AE523" s="486">
        <v>0</v>
      </c>
      <c r="AF523" s="486">
        <v>0</v>
      </c>
      <c r="AG523" s="486">
        <v>0</v>
      </c>
      <c r="AH523" s="486">
        <v>0</v>
      </c>
      <c r="AI523" s="486">
        <v>0</v>
      </c>
      <c r="AJ523" s="240">
        <f t="shared" si="1085"/>
        <v>0</v>
      </c>
      <c r="AK523" s="394">
        <v>0</v>
      </c>
      <c r="AL523" s="394">
        <v>0</v>
      </c>
      <c r="AM523" s="240">
        <f t="shared" si="1086"/>
        <v>0</v>
      </c>
      <c r="AN523" s="486">
        <v>0</v>
      </c>
      <c r="AO523" s="486">
        <v>0</v>
      </c>
      <c r="AP523" s="486">
        <v>0</v>
      </c>
      <c r="AQ523" s="486">
        <v>0</v>
      </c>
      <c r="AR523" s="486">
        <v>0</v>
      </c>
      <c r="AS523" s="486">
        <v>0</v>
      </c>
      <c r="AT523" s="486">
        <v>0</v>
      </c>
      <c r="AU523" s="486">
        <v>0</v>
      </c>
      <c r="AV523" s="486">
        <v>0</v>
      </c>
      <c r="AW523" s="486">
        <v>0</v>
      </c>
      <c r="AX523" s="240">
        <f t="shared" si="1087"/>
        <v>8</v>
      </c>
      <c r="AY523" s="486">
        <v>0</v>
      </c>
      <c r="AZ523" s="486">
        <v>0</v>
      </c>
      <c r="BA523" s="486">
        <v>0</v>
      </c>
      <c r="BB523" s="486">
        <v>8</v>
      </c>
      <c r="BC523" s="486">
        <v>0</v>
      </c>
      <c r="BD523" s="240">
        <f t="shared" si="1088"/>
        <v>25</v>
      </c>
      <c r="BE523" s="486">
        <v>0</v>
      </c>
      <c r="BF523" s="486">
        <v>6</v>
      </c>
      <c r="BG523" s="486">
        <v>0</v>
      </c>
      <c r="BH523" s="486">
        <v>0</v>
      </c>
      <c r="BI523" s="486">
        <v>0</v>
      </c>
      <c r="BJ523" s="486">
        <v>19</v>
      </c>
      <c r="BK523" s="486">
        <v>0</v>
      </c>
      <c r="BL523" s="486">
        <v>0</v>
      </c>
      <c r="BM523" s="240">
        <f t="shared" si="1089"/>
        <v>0</v>
      </c>
      <c r="BN523" s="486">
        <v>0</v>
      </c>
      <c r="BO523" s="486">
        <v>0</v>
      </c>
      <c r="BP523" s="486">
        <v>0</v>
      </c>
      <c r="BQ523" s="486">
        <v>0</v>
      </c>
      <c r="BR523" s="486">
        <v>0</v>
      </c>
      <c r="BS523" s="240">
        <f t="shared" si="1090"/>
        <v>56</v>
      </c>
      <c r="BT523" s="486">
        <v>0</v>
      </c>
      <c r="BU523" s="486">
        <v>0</v>
      </c>
      <c r="BV523" s="486">
        <v>0</v>
      </c>
      <c r="BW523" s="486">
        <v>0</v>
      </c>
      <c r="BX523" s="486">
        <v>0</v>
      </c>
      <c r="BY523" s="486">
        <v>0</v>
      </c>
      <c r="BZ523" s="486">
        <v>0</v>
      </c>
      <c r="CA523" s="486">
        <v>0</v>
      </c>
      <c r="CB523" s="486">
        <v>0</v>
      </c>
      <c r="CC523" s="486">
        <v>0</v>
      </c>
      <c r="CD523" s="486">
        <v>0</v>
      </c>
      <c r="CE523" s="486">
        <v>56</v>
      </c>
      <c r="CF523" s="240">
        <f t="shared" si="1091"/>
        <v>4</v>
      </c>
      <c r="CG523" s="486">
        <v>0</v>
      </c>
      <c r="CH523" s="486">
        <v>0</v>
      </c>
      <c r="CI523" s="486">
        <v>0</v>
      </c>
      <c r="CJ523" s="486">
        <v>0</v>
      </c>
      <c r="CK523" s="486">
        <v>0</v>
      </c>
      <c r="CL523" s="486">
        <v>0</v>
      </c>
      <c r="CM523" s="486">
        <v>0</v>
      </c>
      <c r="CN523" s="486">
        <v>4</v>
      </c>
      <c r="CO523" s="486">
        <v>0</v>
      </c>
      <c r="CP523" s="486">
        <v>0</v>
      </c>
      <c r="CQ523" s="486">
        <v>0</v>
      </c>
      <c r="CR523" s="486">
        <v>0</v>
      </c>
      <c r="CS523" s="486">
        <v>0</v>
      </c>
      <c r="CT523" s="240">
        <f t="shared" si="1092"/>
        <v>35</v>
      </c>
      <c r="CU523" s="486">
        <v>15</v>
      </c>
      <c r="CV523" s="486">
        <v>4</v>
      </c>
      <c r="CW523" s="486">
        <v>0</v>
      </c>
      <c r="CX523" s="486">
        <v>16</v>
      </c>
      <c r="CY523" s="486">
        <v>0</v>
      </c>
      <c r="CZ523" s="240">
        <f t="shared" si="1093"/>
        <v>7</v>
      </c>
      <c r="DA523" s="486">
        <v>0</v>
      </c>
      <c r="DB523" s="486">
        <v>0</v>
      </c>
      <c r="DC523" s="486">
        <v>0</v>
      </c>
      <c r="DD523" s="486">
        <v>7</v>
      </c>
      <c r="DE523" s="486">
        <v>0</v>
      </c>
      <c r="DF523" s="486">
        <v>0</v>
      </c>
      <c r="DG523" s="240">
        <f t="shared" si="1094"/>
        <v>209</v>
      </c>
      <c r="DH523" s="240">
        <f t="shared" si="1095"/>
        <v>14</v>
      </c>
      <c r="DI523" s="486">
        <v>0</v>
      </c>
      <c r="DJ523" s="486">
        <v>14</v>
      </c>
      <c r="DK523" s="486">
        <v>0</v>
      </c>
      <c r="DL523" s="392">
        <f t="shared" si="1102"/>
        <v>0</v>
      </c>
      <c r="DM523" s="470">
        <v>0</v>
      </c>
      <c r="DN523" s="469">
        <v>0</v>
      </c>
      <c r="DO523" s="240">
        <f t="shared" si="1096"/>
        <v>223</v>
      </c>
    </row>
    <row r="524" spans="1:134" s="4" customFormat="1" ht="16.5" customHeight="1" x14ac:dyDescent="0.15">
      <c r="A524" s="47" t="s">
        <v>349</v>
      </c>
      <c r="B524" s="240"/>
      <c r="C524" s="486"/>
      <c r="D524" s="486"/>
      <c r="E524" s="486"/>
      <c r="F524" s="486"/>
      <c r="G524" s="486"/>
      <c r="H524" s="486"/>
      <c r="I524" s="486"/>
      <c r="J524" s="486"/>
      <c r="K524" s="486"/>
      <c r="L524" s="486"/>
      <c r="M524" s="486"/>
      <c r="N524" s="486"/>
      <c r="O524" s="240"/>
      <c r="P524" s="486"/>
      <c r="Q524" s="486"/>
      <c r="R524" s="486"/>
      <c r="S524" s="486"/>
      <c r="T524" s="486"/>
      <c r="U524" s="486"/>
      <c r="V524" s="486"/>
      <c r="W524" s="486"/>
      <c r="X524" s="240"/>
      <c r="Y524" s="486"/>
      <c r="Z524" s="486"/>
      <c r="AA524" s="486"/>
      <c r="AB524" s="486"/>
      <c r="AC524" s="240"/>
      <c r="AD524" s="486"/>
      <c r="AE524" s="486"/>
      <c r="AF524" s="486"/>
      <c r="AG524" s="486"/>
      <c r="AH524" s="486"/>
      <c r="AI524" s="486"/>
      <c r="AJ524" s="240"/>
      <c r="AK524" s="394"/>
      <c r="AL524" s="394"/>
      <c r="AM524" s="240"/>
      <c r="AN524" s="486"/>
      <c r="AO524" s="486"/>
      <c r="AP524" s="486"/>
      <c r="AQ524" s="486"/>
      <c r="AR524" s="486"/>
      <c r="AS524" s="486"/>
      <c r="AT524" s="486"/>
      <c r="AU524" s="486"/>
      <c r="AV524" s="486"/>
      <c r="AW524" s="486"/>
      <c r="AX524" s="240"/>
      <c r="AY524" s="486"/>
      <c r="AZ524" s="486"/>
      <c r="BA524" s="486"/>
      <c r="BB524" s="486"/>
      <c r="BC524" s="486"/>
      <c r="BD524" s="240"/>
      <c r="BE524" s="486"/>
      <c r="BF524" s="486"/>
      <c r="BG524" s="486"/>
      <c r="BH524" s="486"/>
      <c r="BI524" s="486"/>
      <c r="BJ524" s="486"/>
      <c r="BK524" s="486"/>
      <c r="BL524" s="486"/>
      <c r="BM524" s="240"/>
      <c r="BN524" s="486"/>
      <c r="BO524" s="486"/>
      <c r="BP524" s="486"/>
      <c r="BQ524" s="486"/>
      <c r="BR524" s="486"/>
      <c r="BS524" s="240"/>
      <c r="BT524" s="486"/>
      <c r="BU524" s="486"/>
      <c r="BV524" s="486"/>
      <c r="BW524" s="486"/>
      <c r="BX524" s="486"/>
      <c r="BY524" s="486"/>
      <c r="BZ524" s="486"/>
      <c r="CA524" s="486"/>
      <c r="CB524" s="486"/>
      <c r="CC524" s="486"/>
      <c r="CD524" s="486"/>
      <c r="CE524" s="486"/>
      <c r="CF524" s="240"/>
      <c r="CG524" s="486"/>
      <c r="CH524" s="486"/>
      <c r="CI524" s="486"/>
      <c r="CJ524" s="486"/>
      <c r="CK524" s="486"/>
      <c r="CL524" s="486"/>
      <c r="CM524" s="486"/>
      <c r="CN524" s="486"/>
      <c r="CO524" s="486"/>
      <c r="CP524" s="486"/>
      <c r="CQ524" s="486"/>
      <c r="CR524" s="486"/>
      <c r="CS524" s="486"/>
      <c r="CT524" s="240"/>
      <c r="CU524" s="486"/>
      <c r="CV524" s="486"/>
      <c r="CW524" s="486"/>
      <c r="CX524" s="486"/>
      <c r="CY524" s="486"/>
      <c r="CZ524" s="240"/>
      <c r="DA524" s="486"/>
      <c r="DB524" s="486"/>
      <c r="DC524" s="486"/>
      <c r="DD524" s="486"/>
      <c r="DE524" s="486"/>
      <c r="DF524" s="486"/>
      <c r="DG524" s="240"/>
      <c r="DH524" s="240"/>
      <c r="DI524" s="486"/>
      <c r="DJ524" s="486"/>
      <c r="DK524" s="486"/>
      <c r="DL524" s="392"/>
      <c r="DM524" s="470"/>
      <c r="DN524" s="469"/>
      <c r="DO524" s="240"/>
    </row>
    <row r="525" spans="1:134" s="4" customFormat="1" ht="16.5" customHeight="1" x14ac:dyDescent="0.15">
      <c r="A525" s="162" t="s">
        <v>191</v>
      </c>
      <c r="B525" s="240">
        <f t="shared" si="1081"/>
        <v>212</v>
      </c>
      <c r="C525" s="486">
        <v>21</v>
      </c>
      <c r="D525" s="486">
        <v>13</v>
      </c>
      <c r="E525" s="486">
        <v>5</v>
      </c>
      <c r="F525" s="486">
        <v>4</v>
      </c>
      <c r="G525" s="486">
        <v>15</v>
      </c>
      <c r="H525" s="486">
        <v>34</v>
      </c>
      <c r="I525" s="486">
        <v>24</v>
      </c>
      <c r="J525" s="486">
        <v>8</v>
      </c>
      <c r="K525" s="486">
        <v>19</v>
      </c>
      <c r="L525" s="486">
        <v>35</v>
      </c>
      <c r="M525" s="486">
        <v>12</v>
      </c>
      <c r="N525" s="486">
        <v>22</v>
      </c>
      <c r="O525" s="240">
        <f t="shared" si="1082"/>
        <v>71</v>
      </c>
      <c r="P525" s="486">
        <v>7</v>
      </c>
      <c r="Q525" s="486">
        <v>13</v>
      </c>
      <c r="R525" s="486">
        <v>7</v>
      </c>
      <c r="S525" s="486">
        <v>10</v>
      </c>
      <c r="T525" s="486">
        <v>7</v>
      </c>
      <c r="U525" s="486">
        <v>16</v>
      </c>
      <c r="V525" s="486">
        <v>10</v>
      </c>
      <c r="W525" s="486">
        <v>1</v>
      </c>
      <c r="X525" s="240">
        <f t="shared" si="1083"/>
        <v>52</v>
      </c>
      <c r="Y525" s="486">
        <v>10</v>
      </c>
      <c r="Z525" s="486">
        <v>14</v>
      </c>
      <c r="AA525" s="486">
        <v>10</v>
      </c>
      <c r="AB525" s="486">
        <v>18</v>
      </c>
      <c r="AC525" s="240">
        <f t="shared" si="1084"/>
        <v>52</v>
      </c>
      <c r="AD525" s="486">
        <v>5</v>
      </c>
      <c r="AE525" s="486">
        <v>3</v>
      </c>
      <c r="AF525" s="486">
        <v>3</v>
      </c>
      <c r="AG525" s="486">
        <v>21</v>
      </c>
      <c r="AH525" s="486">
        <v>7</v>
      </c>
      <c r="AI525" s="486">
        <v>13</v>
      </c>
      <c r="AJ525" s="240">
        <f t="shared" si="1085"/>
        <v>12</v>
      </c>
      <c r="AK525" s="394">
        <v>6</v>
      </c>
      <c r="AL525" s="394">
        <v>6</v>
      </c>
      <c r="AM525" s="240">
        <f t="shared" si="1086"/>
        <v>153</v>
      </c>
      <c r="AN525" s="486">
        <v>13</v>
      </c>
      <c r="AO525" s="486">
        <v>8</v>
      </c>
      <c r="AP525" s="486">
        <v>18</v>
      </c>
      <c r="AQ525" s="486">
        <v>7</v>
      </c>
      <c r="AR525" s="486">
        <v>15</v>
      </c>
      <c r="AS525" s="486">
        <v>18</v>
      </c>
      <c r="AT525" s="486">
        <v>29</v>
      </c>
      <c r="AU525" s="486">
        <v>23</v>
      </c>
      <c r="AV525" s="486">
        <v>11</v>
      </c>
      <c r="AW525" s="486">
        <v>11</v>
      </c>
      <c r="AX525" s="240">
        <f t="shared" si="1087"/>
        <v>189</v>
      </c>
      <c r="AY525" s="486">
        <v>19</v>
      </c>
      <c r="AZ525" s="486">
        <v>73</v>
      </c>
      <c r="BA525" s="486">
        <v>24</v>
      </c>
      <c r="BB525" s="486">
        <v>50</v>
      </c>
      <c r="BC525" s="486">
        <v>23</v>
      </c>
      <c r="BD525" s="240">
        <f t="shared" si="1088"/>
        <v>210</v>
      </c>
      <c r="BE525" s="486">
        <v>31</v>
      </c>
      <c r="BF525" s="486">
        <v>35</v>
      </c>
      <c r="BG525" s="486">
        <v>27</v>
      </c>
      <c r="BH525" s="486">
        <v>33</v>
      </c>
      <c r="BI525" s="486">
        <v>23</v>
      </c>
      <c r="BJ525" s="486">
        <v>24</v>
      </c>
      <c r="BK525" s="486">
        <v>19</v>
      </c>
      <c r="BL525" s="486">
        <v>18</v>
      </c>
      <c r="BM525" s="240">
        <f t="shared" si="1089"/>
        <v>79</v>
      </c>
      <c r="BN525" s="486">
        <v>18</v>
      </c>
      <c r="BO525" s="486">
        <v>23</v>
      </c>
      <c r="BP525" s="486">
        <v>13</v>
      </c>
      <c r="BQ525" s="486">
        <v>7</v>
      </c>
      <c r="BR525" s="486">
        <v>18</v>
      </c>
      <c r="BS525" s="240">
        <f t="shared" si="1090"/>
        <v>204</v>
      </c>
      <c r="BT525" s="486">
        <v>15</v>
      </c>
      <c r="BU525" s="486">
        <v>20</v>
      </c>
      <c r="BV525" s="486">
        <v>8</v>
      </c>
      <c r="BW525" s="486">
        <v>6</v>
      </c>
      <c r="BX525" s="486">
        <v>15</v>
      </c>
      <c r="BY525" s="486">
        <v>48</v>
      </c>
      <c r="BZ525" s="486">
        <v>11</v>
      </c>
      <c r="CA525" s="486">
        <v>10</v>
      </c>
      <c r="CB525" s="486">
        <v>32</v>
      </c>
      <c r="CC525" s="486">
        <v>14</v>
      </c>
      <c r="CD525" s="486">
        <v>15</v>
      </c>
      <c r="CE525" s="486">
        <v>10</v>
      </c>
      <c r="CF525" s="240">
        <f t="shared" si="1091"/>
        <v>205</v>
      </c>
      <c r="CG525" s="486">
        <v>6</v>
      </c>
      <c r="CH525" s="486">
        <v>11</v>
      </c>
      <c r="CI525" s="486">
        <v>8</v>
      </c>
      <c r="CJ525" s="486">
        <v>36</v>
      </c>
      <c r="CK525" s="486">
        <v>42</v>
      </c>
      <c r="CL525" s="486">
        <v>6</v>
      </c>
      <c r="CM525" s="486">
        <v>32</v>
      </c>
      <c r="CN525" s="486">
        <v>8</v>
      </c>
      <c r="CO525" s="486">
        <v>3</v>
      </c>
      <c r="CP525" s="486">
        <v>9</v>
      </c>
      <c r="CQ525" s="486">
        <v>16</v>
      </c>
      <c r="CR525" s="486">
        <v>18</v>
      </c>
      <c r="CS525" s="486">
        <v>10</v>
      </c>
      <c r="CT525" s="240">
        <f t="shared" si="1092"/>
        <v>127</v>
      </c>
      <c r="CU525" s="486">
        <v>39</v>
      </c>
      <c r="CV525" s="486">
        <v>28</v>
      </c>
      <c r="CW525" s="486">
        <v>14</v>
      </c>
      <c r="CX525" s="486">
        <v>22</v>
      </c>
      <c r="CY525" s="486">
        <v>24</v>
      </c>
      <c r="CZ525" s="240">
        <f t="shared" si="1093"/>
        <v>109</v>
      </c>
      <c r="DA525" s="486">
        <v>2</v>
      </c>
      <c r="DB525" s="486">
        <v>5</v>
      </c>
      <c r="DC525" s="486">
        <v>27</v>
      </c>
      <c r="DD525" s="486">
        <v>41</v>
      </c>
      <c r="DE525" s="486">
        <v>19</v>
      </c>
      <c r="DF525" s="486">
        <v>15</v>
      </c>
      <c r="DG525" s="240">
        <f t="shared" si="1094"/>
        <v>1675</v>
      </c>
      <c r="DH525" s="240">
        <f t="shared" si="1095"/>
        <v>28</v>
      </c>
      <c r="DI525" s="486">
        <v>12</v>
      </c>
      <c r="DJ525" s="486">
        <v>6</v>
      </c>
      <c r="DK525" s="486">
        <v>10</v>
      </c>
      <c r="DL525" s="392">
        <f t="shared" ref="DL525:DL526" si="1103">DM525+DN525</f>
        <v>24</v>
      </c>
      <c r="DM525" s="470">
        <v>14</v>
      </c>
      <c r="DN525" s="469">
        <v>10</v>
      </c>
      <c r="DO525" s="240">
        <f t="shared" si="1096"/>
        <v>1727</v>
      </c>
    </row>
    <row r="526" spans="1:134" s="4" customFormat="1" ht="16.5" customHeight="1" x14ac:dyDescent="0.15">
      <c r="A526" s="162" t="s">
        <v>192</v>
      </c>
      <c r="B526" s="240">
        <f t="shared" si="1081"/>
        <v>6979</v>
      </c>
      <c r="C526" s="486">
        <v>671</v>
      </c>
      <c r="D526" s="486">
        <v>325</v>
      </c>
      <c r="E526" s="486">
        <v>167</v>
      </c>
      <c r="F526" s="486">
        <v>100</v>
      </c>
      <c r="G526" s="486">
        <v>406</v>
      </c>
      <c r="H526" s="486">
        <v>1411</v>
      </c>
      <c r="I526" s="486">
        <v>599</v>
      </c>
      <c r="J526" s="486">
        <v>208</v>
      </c>
      <c r="K526" s="486">
        <v>678</v>
      </c>
      <c r="L526" s="486">
        <v>1458</v>
      </c>
      <c r="M526" s="486">
        <v>344</v>
      </c>
      <c r="N526" s="486">
        <v>612</v>
      </c>
      <c r="O526" s="240">
        <f t="shared" si="1082"/>
        <v>2354</v>
      </c>
      <c r="P526" s="486">
        <v>258</v>
      </c>
      <c r="Q526" s="486">
        <v>727</v>
      </c>
      <c r="R526" s="486">
        <v>206</v>
      </c>
      <c r="S526" s="486">
        <v>192</v>
      </c>
      <c r="T526" s="486">
        <v>176</v>
      </c>
      <c r="U526" s="486">
        <v>539</v>
      </c>
      <c r="V526" s="486">
        <v>225</v>
      </c>
      <c r="W526" s="486">
        <v>31</v>
      </c>
      <c r="X526" s="240">
        <f t="shared" si="1083"/>
        <v>1888</v>
      </c>
      <c r="Y526" s="486">
        <v>336</v>
      </c>
      <c r="Z526" s="486">
        <v>560</v>
      </c>
      <c r="AA526" s="486">
        <v>458</v>
      </c>
      <c r="AB526" s="486">
        <v>534</v>
      </c>
      <c r="AC526" s="240">
        <f t="shared" si="1084"/>
        <v>1572</v>
      </c>
      <c r="AD526" s="486">
        <v>220</v>
      </c>
      <c r="AE526" s="486">
        <v>68</v>
      </c>
      <c r="AF526" s="486">
        <v>99</v>
      </c>
      <c r="AG526" s="486">
        <v>613</v>
      </c>
      <c r="AH526" s="486">
        <v>176</v>
      </c>
      <c r="AI526" s="486">
        <v>396</v>
      </c>
      <c r="AJ526" s="240">
        <f t="shared" si="1085"/>
        <v>262</v>
      </c>
      <c r="AK526" s="394">
        <v>98</v>
      </c>
      <c r="AL526" s="394">
        <v>164</v>
      </c>
      <c r="AM526" s="240">
        <f t="shared" si="1086"/>
        <v>4191</v>
      </c>
      <c r="AN526" s="486">
        <v>308</v>
      </c>
      <c r="AO526" s="486">
        <v>198</v>
      </c>
      <c r="AP526" s="486">
        <v>425</v>
      </c>
      <c r="AQ526" s="486">
        <v>178</v>
      </c>
      <c r="AR526" s="486">
        <v>560</v>
      </c>
      <c r="AS526" s="486">
        <v>214</v>
      </c>
      <c r="AT526" s="486">
        <v>686</v>
      </c>
      <c r="AU526" s="486">
        <v>886</v>
      </c>
      <c r="AV526" s="486">
        <v>502</v>
      </c>
      <c r="AW526" s="486">
        <v>234</v>
      </c>
      <c r="AX526" s="240">
        <f t="shared" si="1087"/>
        <v>5747</v>
      </c>
      <c r="AY526" s="486">
        <v>554</v>
      </c>
      <c r="AZ526" s="486">
        <v>2463</v>
      </c>
      <c r="BA526" s="486">
        <v>833</v>
      </c>
      <c r="BB526" s="486">
        <v>1380</v>
      </c>
      <c r="BC526" s="486">
        <v>517</v>
      </c>
      <c r="BD526" s="240">
        <f t="shared" si="1088"/>
        <v>8211</v>
      </c>
      <c r="BE526" s="486">
        <v>1119</v>
      </c>
      <c r="BF526" s="486">
        <v>1174</v>
      </c>
      <c r="BG526" s="486">
        <v>1015</v>
      </c>
      <c r="BH526" s="486">
        <v>996</v>
      </c>
      <c r="BI526" s="486">
        <v>1131</v>
      </c>
      <c r="BJ526" s="486">
        <v>1077</v>
      </c>
      <c r="BK526" s="486">
        <v>838</v>
      </c>
      <c r="BL526" s="486">
        <v>861</v>
      </c>
      <c r="BM526" s="240">
        <f t="shared" si="1089"/>
        <v>2467</v>
      </c>
      <c r="BN526" s="486">
        <v>680</v>
      </c>
      <c r="BO526" s="486">
        <v>561</v>
      </c>
      <c r="BP526" s="486">
        <v>454</v>
      </c>
      <c r="BQ526" s="486">
        <v>197</v>
      </c>
      <c r="BR526" s="486">
        <v>575</v>
      </c>
      <c r="BS526" s="240">
        <f t="shared" si="1090"/>
        <v>5411</v>
      </c>
      <c r="BT526" s="486">
        <v>304</v>
      </c>
      <c r="BU526" s="486">
        <v>549</v>
      </c>
      <c r="BV526" s="486">
        <v>313</v>
      </c>
      <c r="BW526" s="486">
        <v>118</v>
      </c>
      <c r="BX526" s="486">
        <v>372</v>
      </c>
      <c r="BY526" s="486">
        <v>1187</v>
      </c>
      <c r="BZ526" s="486">
        <v>327</v>
      </c>
      <c r="CA526" s="486">
        <v>258</v>
      </c>
      <c r="CB526" s="486">
        <v>572</v>
      </c>
      <c r="CC526" s="486">
        <v>372</v>
      </c>
      <c r="CD526" s="486">
        <v>625</v>
      </c>
      <c r="CE526" s="486">
        <v>414</v>
      </c>
      <c r="CF526" s="240">
        <f t="shared" si="1091"/>
        <v>4640</v>
      </c>
      <c r="CG526" s="486">
        <v>129</v>
      </c>
      <c r="CH526" s="486">
        <v>207</v>
      </c>
      <c r="CI526" s="486">
        <v>232</v>
      </c>
      <c r="CJ526" s="486">
        <v>589</v>
      </c>
      <c r="CK526" s="486">
        <v>1080</v>
      </c>
      <c r="CL526" s="486">
        <v>145</v>
      </c>
      <c r="CM526" s="486">
        <v>837</v>
      </c>
      <c r="CN526" s="486">
        <v>158</v>
      </c>
      <c r="CO526" s="486">
        <v>44</v>
      </c>
      <c r="CP526" s="486">
        <v>208</v>
      </c>
      <c r="CQ526" s="486">
        <v>443</v>
      </c>
      <c r="CR526" s="486">
        <v>356</v>
      </c>
      <c r="CS526" s="486">
        <v>212</v>
      </c>
      <c r="CT526" s="240">
        <f t="shared" si="1092"/>
        <v>4078</v>
      </c>
      <c r="CU526" s="486">
        <v>1651</v>
      </c>
      <c r="CV526" s="486">
        <v>832</v>
      </c>
      <c r="CW526" s="486">
        <v>395</v>
      </c>
      <c r="CX526" s="486">
        <v>556</v>
      </c>
      <c r="CY526" s="486">
        <v>644</v>
      </c>
      <c r="CZ526" s="240">
        <f t="shared" si="1093"/>
        <v>3466</v>
      </c>
      <c r="DA526" s="486">
        <v>104</v>
      </c>
      <c r="DB526" s="486">
        <v>118</v>
      </c>
      <c r="DC526" s="486">
        <v>777</v>
      </c>
      <c r="DD526" s="486">
        <v>1413</v>
      </c>
      <c r="DE526" s="486">
        <v>587</v>
      </c>
      <c r="DF526" s="486">
        <v>467</v>
      </c>
      <c r="DG526" s="240">
        <f t="shared" si="1094"/>
        <v>51266</v>
      </c>
      <c r="DH526" s="240">
        <f t="shared" si="1095"/>
        <v>1520</v>
      </c>
      <c r="DI526" s="486">
        <v>603</v>
      </c>
      <c r="DJ526" s="486">
        <v>447</v>
      </c>
      <c r="DK526" s="486">
        <v>470</v>
      </c>
      <c r="DL526" s="392">
        <f t="shared" si="1103"/>
        <v>1142</v>
      </c>
      <c r="DM526" s="470">
        <v>831</v>
      </c>
      <c r="DN526" s="469">
        <v>311</v>
      </c>
      <c r="DO526" s="240">
        <f t="shared" si="1096"/>
        <v>53928</v>
      </c>
    </row>
    <row r="527" spans="1:134" s="177" customFormat="1" ht="16.5" customHeight="1" x14ac:dyDescent="0.15">
      <c r="A527" s="139" t="s">
        <v>366</v>
      </c>
      <c r="B527" s="240"/>
      <c r="C527" s="486"/>
      <c r="D527" s="486"/>
      <c r="E527" s="486"/>
      <c r="F527" s="486"/>
      <c r="G527" s="486"/>
      <c r="H527" s="486"/>
      <c r="I527" s="486"/>
      <c r="J527" s="486"/>
      <c r="K527" s="486"/>
      <c r="L527" s="486"/>
      <c r="M527" s="486"/>
      <c r="N527" s="486"/>
      <c r="O527" s="240"/>
      <c r="P527" s="486"/>
      <c r="Q527" s="486"/>
      <c r="R527" s="486"/>
      <c r="S527" s="486"/>
      <c r="T527" s="486"/>
      <c r="U527" s="486"/>
      <c r="V527" s="486"/>
      <c r="W527" s="486"/>
      <c r="X527" s="240"/>
      <c r="Y527" s="486"/>
      <c r="Z527" s="486"/>
      <c r="AA527" s="486"/>
      <c r="AB527" s="486"/>
      <c r="AC527" s="240"/>
      <c r="AD527" s="486"/>
      <c r="AE527" s="486"/>
      <c r="AF527" s="486"/>
      <c r="AG527" s="486"/>
      <c r="AH527" s="486"/>
      <c r="AI527" s="486"/>
      <c r="AJ527" s="240"/>
      <c r="AK527" s="394"/>
      <c r="AL527" s="394"/>
      <c r="AM527" s="240"/>
      <c r="AN527" s="486"/>
      <c r="AO527" s="486"/>
      <c r="AP527" s="486"/>
      <c r="AQ527" s="486"/>
      <c r="AR527" s="486"/>
      <c r="AS527" s="486"/>
      <c r="AT527" s="486"/>
      <c r="AU527" s="486"/>
      <c r="AV527" s="486"/>
      <c r="AW527" s="486"/>
      <c r="AX527" s="240"/>
      <c r="AY527" s="486"/>
      <c r="AZ527" s="486"/>
      <c r="BA527" s="486"/>
      <c r="BB527" s="486"/>
      <c r="BC527" s="486"/>
      <c r="BD527" s="240"/>
      <c r="BE527" s="486"/>
      <c r="BF527" s="486"/>
      <c r="BG527" s="486"/>
      <c r="BH527" s="486"/>
      <c r="BI527" s="486"/>
      <c r="BJ527" s="486"/>
      <c r="BK527" s="486"/>
      <c r="BL527" s="486"/>
      <c r="BM527" s="240"/>
      <c r="BN527" s="486"/>
      <c r="BO527" s="486"/>
      <c r="BP527" s="486"/>
      <c r="BQ527" s="486"/>
      <c r="BR527" s="486"/>
      <c r="BS527" s="240"/>
      <c r="BT527" s="486"/>
      <c r="BU527" s="486"/>
      <c r="BV527" s="486"/>
      <c r="BW527" s="486"/>
      <c r="BX527" s="486"/>
      <c r="BY527" s="486"/>
      <c r="BZ527" s="486"/>
      <c r="CA527" s="486"/>
      <c r="CB527" s="486"/>
      <c r="CC527" s="486"/>
      <c r="CD527" s="486"/>
      <c r="CE527" s="486"/>
      <c r="CF527" s="240"/>
      <c r="CG527" s="486"/>
      <c r="CH527" s="486"/>
      <c r="CI527" s="486"/>
      <c r="CJ527" s="486"/>
      <c r="CK527" s="486"/>
      <c r="CL527" s="486"/>
      <c r="CM527" s="486"/>
      <c r="CN527" s="486"/>
      <c r="CO527" s="486"/>
      <c r="CP527" s="486"/>
      <c r="CQ527" s="486"/>
      <c r="CR527" s="486"/>
      <c r="CS527" s="486"/>
      <c r="CT527" s="240"/>
      <c r="CU527" s="486"/>
      <c r="CV527" s="486"/>
      <c r="CW527" s="486"/>
      <c r="CX527" s="486"/>
      <c r="CY527" s="486"/>
      <c r="CZ527" s="240"/>
      <c r="DA527" s="486"/>
      <c r="DB527" s="486"/>
      <c r="DC527" s="486"/>
      <c r="DD527" s="486"/>
      <c r="DE527" s="486"/>
      <c r="DF527" s="486"/>
      <c r="DG527" s="240"/>
      <c r="DH527" s="240"/>
      <c r="DI527" s="486"/>
      <c r="DJ527" s="486"/>
      <c r="DK527" s="486"/>
      <c r="DL527" s="392"/>
      <c r="DM527" s="470"/>
      <c r="DN527" s="469"/>
      <c r="DO527" s="240"/>
      <c r="DP527" s="4"/>
      <c r="DQ527" s="4"/>
      <c r="DR527" s="4"/>
      <c r="DS527" s="4"/>
      <c r="DT527" s="4"/>
      <c r="DU527" s="4"/>
      <c r="DV527" s="4"/>
      <c r="DW527" s="4"/>
      <c r="DX527" s="4"/>
      <c r="DY527" s="4"/>
      <c r="DZ527" s="4"/>
      <c r="EA527" s="4"/>
      <c r="EB527" s="4"/>
      <c r="EC527" s="4"/>
      <c r="ED527" s="4"/>
    </row>
    <row r="528" spans="1:134" s="4" customFormat="1" ht="16.5" customHeight="1" x14ac:dyDescent="0.15">
      <c r="A528" s="162" t="s">
        <v>191</v>
      </c>
      <c r="B528" s="240">
        <f t="shared" si="1081"/>
        <v>32</v>
      </c>
      <c r="C528" s="486">
        <v>0</v>
      </c>
      <c r="D528" s="486">
        <v>1</v>
      </c>
      <c r="E528" s="486">
        <v>6</v>
      </c>
      <c r="F528" s="486">
        <v>2</v>
      </c>
      <c r="G528" s="486">
        <v>6</v>
      </c>
      <c r="H528" s="486">
        <v>1</v>
      </c>
      <c r="I528" s="486">
        <v>5</v>
      </c>
      <c r="J528" s="486">
        <v>2</v>
      </c>
      <c r="K528" s="486">
        <v>2</v>
      </c>
      <c r="L528" s="486">
        <v>4</v>
      </c>
      <c r="M528" s="486">
        <v>0</v>
      </c>
      <c r="N528" s="486">
        <v>3</v>
      </c>
      <c r="O528" s="240">
        <f t="shared" si="1082"/>
        <v>30</v>
      </c>
      <c r="P528" s="486">
        <v>9</v>
      </c>
      <c r="Q528" s="486">
        <v>6</v>
      </c>
      <c r="R528" s="486">
        <v>4</v>
      </c>
      <c r="S528" s="486">
        <v>6</v>
      </c>
      <c r="T528" s="486">
        <v>1</v>
      </c>
      <c r="U528" s="486">
        <v>1</v>
      </c>
      <c r="V528" s="486">
        <v>2</v>
      </c>
      <c r="W528" s="486">
        <v>1</v>
      </c>
      <c r="X528" s="240">
        <f t="shared" si="1083"/>
        <v>20</v>
      </c>
      <c r="Y528" s="486">
        <v>1</v>
      </c>
      <c r="Z528" s="486">
        <v>6</v>
      </c>
      <c r="AA528" s="486">
        <v>8</v>
      </c>
      <c r="AB528" s="486">
        <v>5</v>
      </c>
      <c r="AC528" s="240">
        <f t="shared" si="1084"/>
        <v>15</v>
      </c>
      <c r="AD528" s="486">
        <v>2</v>
      </c>
      <c r="AE528" s="486">
        <v>3</v>
      </c>
      <c r="AF528" s="486">
        <v>2</v>
      </c>
      <c r="AG528" s="486">
        <v>2</v>
      </c>
      <c r="AH528" s="486">
        <v>3</v>
      </c>
      <c r="AI528" s="486">
        <v>3</v>
      </c>
      <c r="AJ528" s="240">
        <f t="shared" si="1085"/>
        <v>2</v>
      </c>
      <c r="AK528" s="394">
        <v>1</v>
      </c>
      <c r="AL528" s="394">
        <v>1</v>
      </c>
      <c r="AM528" s="240">
        <f t="shared" si="1086"/>
        <v>28</v>
      </c>
      <c r="AN528" s="486">
        <v>1</v>
      </c>
      <c r="AO528" s="486">
        <v>1</v>
      </c>
      <c r="AP528" s="486">
        <v>3</v>
      </c>
      <c r="AQ528" s="486">
        <v>3</v>
      </c>
      <c r="AR528" s="486">
        <v>7</v>
      </c>
      <c r="AS528" s="486">
        <v>5</v>
      </c>
      <c r="AT528" s="486">
        <v>4</v>
      </c>
      <c r="AU528" s="486">
        <v>1</v>
      </c>
      <c r="AV528" s="486">
        <v>2</v>
      </c>
      <c r="AW528" s="486">
        <v>1</v>
      </c>
      <c r="AX528" s="240">
        <f t="shared" si="1087"/>
        <v>41</v>
      </c>
      <c r="AY528" s="486">
        <v>2</v>
      </c>
      <c r="AZ528" s="486">
        <v>17</v>
      </c>
      <c r="BA528" s="486">
        <v>16</v>
      </c>
      <c r="BB528" s="486">
        <v>3</v>
      </c>
      <c r="BC528" s="486">
        <v>3</v>
      </c>
      <c r="BD528" s="240">
        <f t="shared" si="1088"/>
        <v>100</v>
      </c>
      <c r="BE528" s="486">
        <v>15</v>
      </c>
      <c r="BF528" s="486">
        <v>4</v>
      </c>
      <c r="BG528" s="486">
        <v>11</v>
      </c>
      <c r="BH528" s="486">
        <v>19</v>
      </c>
      <c r="BI528" s="486">
        <v>12</v>
      </c>
      <c r="BJ528" s="486">
        <v>12</v>
      </c>
      <c r="BK528" s="486">
        <v>19</v>
      </c>
      <c r="BL528" s="486">
        <v>8</v>
      </c>
      <c r="BM528" s="240">
        <f t="shared" si="1089"/>
        <v>31</v>
      </c>
      <c r="BN528" s="486">
        <v>6</v>
      </c>
      <c r="BO528" s="486">
        <v>5</v>
      </c>
      <c r="BP528" s="486">
        <v>6</v>
      </c>
      <c r="BQ528" s="486">
        <v>1</v>
      </c>
      <c r="BR528" s="486">
        <v>13</v>
      </c>
      <c r="BS528" s="240">
        <f t="shared" si="1090"/>
        <v>63</v>
      </c>
      <c r="BT528" s="486">
        <v>7</v>
      </c>
      <c r="BU528" s="486">
        <v>8</v>
      </c>
      <c r="BV528" s="486">
        <v>6</v>
      </c>
      <c r="BW528" s="486">
        <v>3</v>
      </c>
      <c r="BX528" s="486">
        <v>3</v>
      </c>
      <c r="BY528" s="486">
        <v>4</v>
      </c>
      <c r="BZ528" s="486">
        <v>2</v>
      </c>
      <c r="CA528" s="486">
        <v>10</v>
      </c>
      <c r="CB528" s="486">
        <v>5</v>
      </c>
      <c r="CC528" s="486">
        <v>5</v>
      </c>
      <c r="CD528" s="486">
        <v>4</v>
      </c>
      <c r="CE528" s="486">
        <v>6</v>
      </c>
      <c r="CF528" s="240">
        <f t="shared" si="1091"/>
        <v>60</v>
      </c>
      <c r="CG528" s="486">
        <v>1</v>
      </c>
      <c r="CH528" s="486">
        <v>5</v>
      </c>
      <c r="CI528" s="486">
        <v>7</v>
      </c>
      <c r="CJ528" s="486">
        <v>10</v>
      </c>
      <c r="CK528" s="486">
        <v>14</v>
      </c>
      <c r="CL528" s="486">
        <v>3</v>
      </c>
      <c r="CM528" s="486">
        <v>7</v>
      </c>
      <c r="CN528" s="486">
        <v>5</v>
      </c>
      <c r="CO528" s="486">
        <v>0</v>
      </c>
      <c r="CP528" s="486">
        <v>3</v>
      </c>
      <c r="CQ528" s="486">
        <v>1</v>
      </c>
      <c r="CR528" s="486">
        <v>1</v>
      </c>
      <c r="CS528" s="486">
        <v>3</v>
      </c>
      <c r="CT528" s="240">
        <f t="shared" si="1092"/>
        <v>7</v>
      </c>
      <c r="CU528" s="486">
        <v>2</v>
      </c>
      <c r="CV528" s="486">
        <v>1</v>
      </c>
      <c r="CW528" s="486">
        <v>1</v>
      </c>
      <c r="CX528" s="486">
        <v>2</v>
      </c>
      <c r="CY528" s="486">
        <v>1</v>
      </c>
      <c r="CZ528" s="240">
        <f t="shared" si="1093"/>
        <v>38</v>
      </c>
      <c r="DA528" s="486">
        <v>1</v>
      </c>
      <c r="DB528" s="486">
        <v>1</v>
      </c>
      <c r="DC528" s="486">
        <v>1</v>
      </c>
      <c r="DD528" s="486">
        <v>21</v>
      </c>
      <c r="DE528" s="486">
        <v>4</v>
      </c>
      <c r="DF528" s="486">
        <v>10</v>
      </c>
      <c r="DG528" s="240">
        <f t="shared" si="1094"/>
        <v>467</v>
      </c>
      <c r="DH528" s="240">
        <f t="shared" si="1095"/>
        <v>8</v>
      </c>
      <c r="DI528" s="486">
        <v>3</v>
      </c>
      <c r="DJ528" s="486">
        <v>3</v>
      </c>
      <c r="DK528" s="486">
        <v>2</v>
      </c>
      <c r="DL528" s="392">
        <f>DM528+DN528</f>
        <v>4</v>
      </c>
      <c r="DM528" s="470">
        <v>4</v>
      </c>
      <c r="DN528" s="469">
        <v>0</v>
      </c>
      <c r="DO528" s="240">
        <f t="shared" si="1096"/>
        <v>479</v>
      </c>
    </row>
    <row r="529" spans="1:119" s="4" customFormat="1" ht="16.5" customHeight="1" x14ac:dyDescent="0.15">
      <c r="A529" s="139" t="s">
        <v>367</v>
      </c>
      <c r="B529" s="240"/>
      <c r="C529" s="486"/>
      <c r="D529" s="486"/>
      <c r="E529" s="486"/>
      <c r="F529" s="486"/>
      <c r="G529" s="486"/>
      <c r="H529" s="486"/>
      <c r="I529" s="486"/>
      <c r="J529" s="486"/>
      <c r="K529" s="486"/>
      <c r="L529" s="486"/>
      <c r="M529" s="486"/>
      <c r="N529" s="486"/>
      <c r="O529" s="240"/>
      <c r="P529" s="486"/>
      <c r="Q529" s="486"/>
      <c r="R529" s="486"/>
      <c r="S529" s="486"/>
      <c r="T529" s="486"/>
      <c r="U529" s="486"/>
      <c r="V529" s="486"/>
      <c r="W529" s="486"/>
      <c r="X529" s="240"/>
      <c r="Y529" s="486"/>
      <c r="Z529" s="486"/>
      <c r="AA529" s="486"/>
      <c r="AB529" s="486"/>
      <c r="AC529" s="240"/>
      <c r="AD529" s="486"/>
      <c r="AE529" s="486"/>
      <c r="AF529" s="486"/>
      <c r="AG529" s="486"/>
      <c r="AH529" s="486"/>
      <c r="AI529" s="486"/>
      <c r="AJ529" s="240"/>
      <c r="AK529" s="394"/>
      <c r="AL529" s="394"/>
      <c r="AM529" s="240"/>
      <c r="AN529" s="486"/>
      <c r="AO529" s="486"/>
      <c r="AP529" s="486"/>
      <c r="AQ529" s="486"/>
      <c r="AR529" s="486"/>
      <c r="AS529" s="486"/>
      <c r="AT529" s="486"/>
      <c r="AU529" s="486"/>
      <c r="AV529" s="486"/>
      <c r="AW529" s="486"/>
      <c r="AX529" s="240"/>
      <c r="AY529" s="486"/>
      <c r="AZ529" s="486"/>
      <c r="BA529" s="486"/>
      <c r="BB529" s="486"/>
      <c r="BC529" s="486"/>
      <c r="BD529" s="240"/>
      <c r="BE529" s="486"/>
      <c r="BF529" s="486"/>
      <c r="BG529" s="486"/>
      <c r="BH529" s="486"/>
      <c r="BI529" s="486"/>
      <c r="BJ529" s="486"/>
      <c r="BK529" s="486"/>
      <c r="BL529" s="486"/>
      <c r="BM529" s="240"/>
      <c r="BN529" s="486"/>
      <c r="BO529" s="486"/>
      <c r="BP529" s="486"/>
      <c r="BQ529" s="486"/>
      <c r="BR529" s="486"/>
      <c r="BS529" s="240"/>
      <c r="BT529" s="486"/>
      <c r="BU529" s="486"/>
      <c r="BV529" s="486"/>
      <c r="BW529" s="486"/>
      <c r="BX529" s="486"/>
      <c r="BY529" s="486"/>
      <c r="BZ529" s="486"/>
      <c r="CA529" s="486"/>
      <c r="CB529" s="486"/>
      <c r="CC529" s="486"/>
      <c r="CD529" s="486"/>
      <c r="CE529" s="486"/>
      <c r="CF529" s="240"/>
      <c r="CG529" s="486"/>
      <c r="CH529" s="486"/>
      <c r="CI529" s="486"/>
      <c r="CJ529" s="486"/>
      <c r="CK529" s="486"/>
      <c r="CL529" s="486"/>
      <c r="CM529" s="486"/>
      <c r="CN529" s="486"/>
      <c r="CO529" s="486"/>
      <c r="CP529" s="486"/>
      <c r="CQ529" s="486"/>
      <c r="CR529" s="486"/>
      <c r="CS529" s="486"/>
      <c r="CT529" s="240"/>
      <c r="CU529" s="486"/>
      <c r="CV529" s="486"/>
      <c r="CW529" s="486"/>
      <c r="CX529" s="486"/>
      <c r="CY529" s="486"/>
      <c r="CZ529" s="240"/>
      <c r="DA529" s="486"/>
      <c r="DB529" s="486"/>
      <c r="DC529" s="486"/>
      <c r="DD529" s="486"/>
      <c r="DE529" s="486"/>
      <c r="DF529" s="486"/>
      <c r="DG529" s="240"/>
      <c r="DH529" s="240"/>
      <c r="DI529" s="486"/>
      <c r="DJ529" s="486"/>
      <c r="DK529" s="486"/>
      <c r="DL529" s="392"/>
      <c r="DM529" s="470"/>
      <c r="DN529" s="469"/>
      <c r="DO529" s="240"/>
    </row>
    <row r="530" spans="1:119" s="4" customFormat="1" ht="16.5" customHeight="1" x14ac:dyDescent="0.15">
      <c r="A530" s="162" t="s">
        <v>191</v>
      </c>
      <c r="B530" s="240">
        <f t="shared" si="1081"/>
        <v>51</v>
      </c>
      <c r="C530" s="486">
        <v>4</v>
      </c>
      <c r="D530" s="486">
        <v>3</v>
      </c>
      <c r="E530" s="486">
        <v>3</v>
      </c>
      <c r="F530" s="486">
        <v>1</v>
      </c>
      <c r="G530" s="486">
        <v>4</v>
      </c>
      <c r="H530" s="486">
        <v>9</v>
      </c>
      <c r="I530" s="486">
        <v>5</v>
      </c>
      <c r="J530" s="486">
        <v>2</v>
      </c>
      <c r="K530" s="486">
        <v>1</v>
      </c>
      <c r="L530" s="486">
        <v>13</v>
      </c>
      <c r="M530" s="486">
        <v>2</v>
      </c>
      <c r="N530" s="486">
        <v>4</v>
      </c>
      <c r="O530" s="240">
        <f t="shared" si="1082"/>
        <v>31</v>
      </c>
      <c r="P530" s="486">
        <v>13</v>
      </c>
      <c r="Q530" s="486">
        <v>1</v>
      </c>
      <c r="R530" s="486">
        <v>1</v>
      </c>
      <c r="S530" s="486">
        <v>5</v>
      </c>
      <c r="T530" s="486">
        <v>1</v>
      </c>
      <c r="U530" s="486">
        <v>5</v>
      </c>
      <c r="V530" s="486">
        <v>4</v>
      </c>
      <c r="W530" s="486">
        <v>1</v>
      </c>
      <c r="X530" s="240">
        <f t="shared" si="1083"/>
        <v>18</v>
      </c>
      <c r="Y530" s="486">
        <v>4</v>
      </c>
      <c r="Z530" s="486">
        <v>4</v>
      </c>
      <c r="AA530" s="486">
        <v>6</v>
      </c>
      <c r="AB530" s="486">
        <v>4</v>
      </c>
      <c r="AC530" s="240">
        <f t="shared" si="1084"/>
        <v>21</v>
      </c>
      <c r="AD530" s="486">
        <v>4</v>
      </c>
      <c r="AE530" s="486">
        <v>2</v>
      </c>
      <c r="AF530" s="486">
        <v>8</v>
      </c>
      <c r="AG530" s="486">
        <v>3</v>
      </c>
      <c r="AH530" s="486">
        <v>1</v>
      </c>
      <c r="AI530" s="486">
        <v>3</v>
      </c>
      <c r="AJ530" s="240">
        <f t="shared" si="1085"/>
        <v>2</v>
      </c>
      <c r="AK530" s="394">
        <v>1</v>
      </c>
      <c r="AL530" s="394">
        <v>1</v>
      </c>
      <c r="AM530" s="240">
        <f t="shared" si="1086"/>
        <v>32</v>
      </c>
      <c r="AN530" s="486">
        <v>1</v>
      </c>
      <c r="AO530" s="486">
        <v>1</v>
      </c>
      <c r="AP530" s="486">
        <v>3</v>
      </c>
      <c r="AQ530" s="486">
        <v>2</v>
      </c>
      <c r="AR530" s="486">
        <v>4</v>
      </c>
      <c r="AS530" s="486">
        <v>3</v>
      </c>
      <c r="AT530" s="486">
        <v>4</v>
      </c>
      <c r="AU530" s="486">
        <v>5</v>
      </c>
      <c r="AV530" s="486">
        <v>5</v>
      </c>
      <c r="AW530" s="486">
        <v>4</v>
      </c>
      <c r="AX530" s="240">
        <f t="shared" si="1087"/>
        <v>33</v>
      </c>
      <c r="AY530" s="486">
        <v>5</v>
      </c>
      <c r="AZ530" s="486">
        <v>13</v>
      </c>
      <c r="BA530" s="486">
        <v>3</v>
      </c>
      <c r="BB530" s="486">
        <v>10</v>
      </c>
      <c r="BC530" s="486">
        <v>2</v>
      </c>
      <c r="BD530" s="240">
        <f t="shared" si="1088"/>
        <v>34</v>
      </c>
      <c r="BE530" s="486">
        <v>4</v>
      </c>
      <c r="BF530" s="486">
        <v>6</v>
      </c>
      <c r="BG530" s="486">
        <v>3</v>
      </c>
      <c r="BH530" s="486">
        <v>4</v>
      </c>
      <c r="BI530" s="486">
        <v>4</v>
      </c>
      <c r="BJ530" s="486">
        <v>5</v>
      </c>
      <c r="BK530" s="486">
        <v>5</v>
      </c>
      <c r="BL530" s="486">
        <v>3</v>
      </c>
      <c r="BM530" s="240">
        <f t="shared" si="1089"/>
        <v>25</v>
      </c>
      <c r="BN530" s="486">
        <v>7</v>
      </c>
      <c r="BO530" s="486">
        <v>3</v>
      </c>
      <c r="BP530" s="486">
        <v>7</v>
      </c>
      <c r="BQ530" s="486">
        <v>2</v>
      </c>
      <c r="BR530" s="486">
        <v>6</v>
      </c>
      <c r="BS530" s="240">
        <f t="shared" si="1090"/>
        <v>26</v>
      </c>
      <c r="BT530" s="486">
        <v>2</v>
      </c>
      <c r="BU530" s="486">
        <v>2</v>
      </c>
      <c r="BV530" s="486">
        <v>1</v>
      </c>
      <c r="BW530" s="486">
        <v>1</v>
      </c>
      <c r="BX530" s="486">
        <v>3</v>
      </c>
      <c r="BY530" s="486">
        <v>2</v>
      </c>
      <c r="BZ530" s="486">
        <v>3</v>
      </c>
      <c r="CA530" s="486">
        <v>4</v>
      </c>
      <c r="CB530" s="486">
        <v>2</v>
      </c>
      <c r="CC530" s="486">
        <v>1</v>
      </c>
      <c r="CD530" s="486">
        <v>3</v>
      </c>
      <c r="CE530" s="486">
        <v>2</v>
      </c>
      <c r="CF530" s="240">
        <f t="shared" si="1091"/>
        <v>24</v>
      </c>
      <c r="CG530" s="486">
        <v>2</v>
      </c>
      <c r="CH530" s="486">
        <v>2</v>
      </c>
      <c r="CI530" s="486">
        <v>1</v>
      </c>
      <c r="CJ530" s="486">
        <v>3</v>
      </c>
      <c r="CK530" s="486">
        <v>1</v>
      </c>
      <c r="CL530" s="486">
        <v>1</v>
      </c>
      <c r="CM530" s="486">
        <v>5</v>
      </c>
      <c r="CN530" s="486">
        <v>2</v>
      </c>
      <c r="CO530" s="486">
        <v>1</v>
      </c>
      <c r="CP530" s="486">
        <v>1</v>
      </c>
      <c r="CQ530" s="486">
        <v>1</v>
      </c>
      <c r="CR530" s="486">
        <v>3</v>
      </c>
      <c r="CS530" s="486">
        <v>1</v>
      </c>
      <c r="CT530" s="240">
        <f t="shared" si="1092"/>
        <v>12</v>
      </c>
      <c r="CU530" s="486">
        <v>7</v>
      </c>
      <c r="CV530" s="486">
        <v>2</v>
      </c>
      <c r="CW530" s="486">
        <v>1</v>
      </c>
      <c r="CX530" s="486">
        <v>1</v>
      </c>
      <c r="CY530" s="486">
        <v>1</v>
      </c>
      <c r="CZ530" s="240">
        <f t="shared" si="1093"/>
        <v>29</v>
      </c>
      <c r="DA530" s="486">
        <v>2</v>
      </c>
      <c r="DB530" s="486">
        <v>1</v>
      </c>
      <c r="DC530" s="486">
        <v>6</v>
      </c>
      <c r="DD530" s="486">
        <v>12</v>
      </c>
      <c r="DE530" s="486">
        <v>5</v>
      </c>
      <c r="DF530" s="486">
        <v>3</v>
      </c>
      <c r="DG530" s="240">
        <f t="shared" si="1094"/>
        <v>338</v>
      </c>
      <c r="DH530" s="240">
        <f t="shared" si="1095"/>
        <v>6</v>
      </c>
      <c r="DI530" s="486">
        <v>3</v>
      </c>
      <c r="DJ530" s="486">
        <v>1</v>
      </c>
      <c r="DK530" s="486">
        <v>2</v>
      </c>
      <c r="DL530" s="392">
        <f>DM530+DN530</f>
        <v>10</v>
      </c>
      <c r="DM530" s="470">
        <v>7</v>
      </c>
      <c r="DN530" s="469">
        <v>3</v>
      </c>
      <c r="DO530" s="240">
        <f t="shared" si="1096"/>
        <v>354</v>
      </c>
    </row>
    <row r="531" spans="1:119" s="4" customFormat="1" ht="30" customHeight="1" x14ac:dyDescent="0.15">
      <c r="A531" s="473" t="s">
        <v>624</v>
      </c>
      <c r="B531" s="314">
        <f t="shared" ref="B531:AG531" si="1104">(B485+B490+B495+B500+B510+B515+B520-B486-B491-B496-B501-B511-B516)/SUM(B96:B99)*1000</f>
        <v>6.5970352822942466</v>
      </c>
      <c r="C531" s="315">
        <f t="shared" si="1104"/>
        <v>7.0163025854190613</v>
      </c>
      <c r="D531" s="315">
        <f t="shared" si="1104"/>
        <v>10.44465239834576</v>
      </c>
      <c r="E531" s="315">
        <f t="shared" si="1104"/>
        <v>7.1452779032986893</v>
      </c>
      <c r="F531" s="315">
        <f t="shared" si="1104"/>
        <v>10.47943411055803</v>
      </c>
      <c r="G531" s="315">
        <f t="shared" si="1104"/>
        <v>7.2288575995373527</v>
      </c>
      <c r="H531" s="315">
        <f t="shared" si="1104"/>
        <v>6.09295502075725</v>
      </c>
      <c r="I531" s="315">
        <f t="shared" si="1104"/>
        <v>7.6527153309216338</v>
      </c>
      <c r="J531" s="315">
        <f t="shared" si="1104"/>
        <v>8.1119162640901763</v>
      </c>
      <c r="K531" s="315">
        <f t="shared" si="1104"/>
        <v>5.3060704930223839</v>
      </c>
      <c r="L531" s="315">
        <f t="shared" si="1104"/>
        <v>6.0459164533958001</v>
      </c>
      <c r="M531" s="315">
        <f t="shared" si="1104"/>
        <v>7.8505008939183591</v>
      </c>
      <c r="N531" s="315">
        <f t="shared" si="1104"/>
        <v>5.0446980367357499</v>
      </c>
      <c r="O531" s="314">
        <f t="shared" si="1104"/>
        <v>9.5497931551999073</v>
      </c>
      <c r="P531" s="315">
        <f t="shared" si="1104"/>
        <v>11.759427013664302</v>
      </c>
      <c r="Q531" s="315">
        <f t="shared" si="1104"/>
        <v>9.0642135858328601</v>
      </c>
      <c r="R531" s="315">
        <f t="shared" si="1104"/>
        <v>8.7132079481457865</v>
      </c>
      <c r="S531" s="315">
        <f t="shared" si="1104"/>
        <v>10.79430271437222</v>
      </c>
      <c r="T531" s="315">
        <f t="shared" si="1104"/>
        <v>9.4043887147335425</v>
      </c>
      <c r="U531" s="315">
        <f t="shared" si="1104"/>
        <v>6.6407793680520948</v>
      </c>
      <c r="V531" s="315">
        <f t="shared" si="1104"/>
        <v>9.3302324301264665</v>
      </c>
      <c r="W531" s="315">
        <f t="shared" si="1104"/>
        <v>14.756208596276412</v>
      </c>
      <c r="X531" s="314">
        <f t="shared" si="1104"/>
        <v>7.9894252646926809</v>
      </c>
      <c r="Y531" s="315">
        <f t="shared" si="1104"/>
        <v>9.6358431936812128</v>
      </c>
      <c r="Z531" s="315">
        <f t="shared" si="1104"/>
        <v>7.4617847864177387</v>
      </c>
      <c r="AA531" s="315">
        <f t="shared" si="1104"/>
        <v>8.3237918688548422</v>
      </c>
      <c r="AB531" s="315">
        <f t="shared" si="1104"/>
        <v>6.7744085905266376</v>
      </c>
      <c r="AC531" s="314">
        <f t="shared" si="1104"/>
        <v>8.5833149389108581</v>
      </c>
      <c r="AD531" s="315">
        <f t="shared" si="1104"/>
        <v>8.990747703272632</v>
      </c>
      <c r="AE531" s="315">
        <f t="shared" si="1104"/>
        <v>10.059792003173794</v>
      </c>
      <c r="AF531" s="315">
        <f t="shared" si="1104"/>
        <v>12.038180264032672</v>
      </c>
      <c r="AG531" s="315">
        <f t="shared" si="1104"/>
        <v>8.0632568175688135</v>
      </c>
      <c r="AH531" s="315">
        <f t="shared" ref="AH531:BM531" si="1105">(AH485+AH490+AH495+AH500+AH510+AH515+AH520-AH486-AH491-AH496-AH501-AH511-AH516)/SUM(AH96:AH99)*1000</f>
        <v>9.1537035997079812</v>
      </c>
      <c r="AI531" s="315">
        <f t="shared" si="1105"/>
        <v>6.8754863361323073</v>
      </c>
      <c r="AJ531" s="314">
        <f t="shared" si="1105"/>
        <v>5.9482794988258121</v>
      </c>
      <c r="AK531" s="315">
        <f t="shared" si="1105"/>
        <v>7.3368241597661958</v>
      </c>
      <c r="AL531" s="315">
        <f t="shared" si="1105"/>
        <v>4.7563047171044035</v>
      </c>
      <c r="AM531" s="314">
        <f t="shared" si="1105"/>
        <v>9.0709498497804493</v>
      </c>
      <c r="AN531" s="315">
        <f t="shared" si="1105"/>
        <v>13.372141372141373</v>
      </c>
      <c r="AO531" s="315">
        <f t="shared" si="1105"/>
        <v>8.402126579573082</v>
      </c>
      <c r="AP531" s="315">
        <f t="shared" si="1105"/>
        <v>7.3633488932389701</v>
      </c>
      <c r="AQ531" s="315">
        <f t="shared" si="1105"/>
        <v>14.085746984769786</v>
      </c>
      <c r="AR531" s="315">
        <f t="shared" si="1105"/>
        <v>11.706427740395572</v>
      </c>
      <c r="AS531" s="315">
        <f t="shared" si="1105"/>
        <v>8.8101187562791416</v>
      </c>
      <c r="AT531" s="315">
        <f t="shared" si="1105"/>
        <v>9.2275370278351687</v>
      </c>
      <c r="AU531" s="315">
        <f t="shared" si="1105"/>
        <v>6.6806583792676646</v>
      </c>
      <c r="AV531" s="315">
        <f t="shared" si="1105"/>
        <v>9.1179807963689363</v>
      </c>
      <c r="AW531" s="315">
        <f t="shared" si="1105"/>
        <v>9.015330032566391</v>
      </c>
      <c r="AX531" s="314">
        <f t="shared" si="1105"/>
        <v>8.2263939852027459</v>
      </c>
      <c r="AY531" s="315">
        <f t="shared" si="1105"/>
        <v>8.3277293839826108</v>
      </c>
      <c r="AZ531" s="315">
        <f t="shared" si="1105"/>
        <v>7.6594839658573335</v>
      </c>
      <c r="BA531" s="315">
        <f t="shared" si="1105"/>
        <v>5.4177866074558843</v>
      </c>
      <c r="BB531" s="315">
        <f t="shared" si="1105"/>
        <v>10.170159939789986</v>
      </c>
      <c r="BC531" s="315">
        <f t="shared" si="1105"/>
        <v>10.244024319147165</v>
      </c>
      <c r="BD531" s="314">
        <f t="shared" si="1105"/>
        <v>4.9259948365773898</v>
      </c>
      <c r="BE531" s="315">
        <f t="shared" si="1105"/>
        <v>5.3875876354365833</v>
      </c>
      <c r="BF531" s="315">
        <f t="shared" si="1105"/>
        <v>5.903377887771903</v>
      </c>
      <c r="BG531" s="315">
        <f t="shared" si="1105"/>
        <v>5.0095065315765472</v>
      </c>
      <c r="BH531" s="315">
        <f t="shared" si="1105"/>
        <v>5.0948916564843563</v>
      </c>
      <c r="BI531" s="315">
        <f t="shared" si="1105"/>
        <v>4.6727127391866423</v>
      </c>
      <c r="BJ531" s="315">
        <f t="shared" si="1105"/>
        <v>4.1572377919537997</v>
      </c>
      <c r="BK531" s="315">
        <f t="shared" si="1105"/>
        <v>4.7381627576597127</v>
      </c>
      <c r="BL531" s="315">
        <f t="shared" si="1105"/>
        <v>4.6162077757576752</v>
      </c>
      <c r="BM531" s="314">
        <f t="shared" si="1105"/>
        <v>9.4766997957439028</v>
      </c>
      <c r="BN531" s="315">
        <f t="shared" ref="BN531:CS531" si="1106">(BN485+BN490+BN495+BN500+BN510+BN515+BN520-BN486-BN491-BN496-BN501-BN511-BN516)/SUM(BN96:BN99)*1000</f>
        <v>8.9073634204275542</v>
      </c>
      <c r="BO531" s="315">
        <f t="shared" si="1106"/>
        <v>6.7713205091707671</v>
      </c>
      <c r="BP531" s="315">
        <f t="shared" si="1106"/>
        <v>7.5146680539899995</v>
      </c>
      <c r="BQ531" s="315">
        <f t="shared" si="1106"/>
        <v>17.501810532124011</v>
      </c>
      <c r="BR531" s="315">
        <f t="shared" si="1106"/>
        <v>10.231201166996383</v>
      </c>
      <c r="BS531" s="314">
        <f t="shared" si="1106"/>
        <v>7.7693525954367111</v>
      </c>
      <c r="BT531" s="316">
        <f t="shared" si="1106"/>
        <v>9.0856587454747793</v>
      </c>
      <c r="BU531" s="315">
        <f t="shared" si="1106"/>
        <v>7.6582616986148473</v>
      </c>
      <c r="BV531" s="315">
        <f t="shared" si="1106"/>
        <v>7.8026464866713701</v>
      </c>
      <c r="BW531" s="315">
        <f t="shared" si="1106"/>
        <v>13.938492063492065</v>
      </c>
      <c r="BX531" s="315">
        <f t="shared" si="1106"/>
        <v>8.1503133723073677</v>
      </c>
      <c r="BY531" s="315">
        <f t="shared" si="1106"/>
        <v>7.845200544892414</v>
      </c>
      <c r="BZ531" s="315">
        <f t="shared" si="1106"/>
        <v>5.2151389354641013</v>
      </c>
      <c r="CA531" s="315">
        <f t="shared" si="1106"/>
        <v>7.1713608235498238</v>
      </c>
      <c r="CB531" s="315">
        <f t="shared" si="1106"/>
        <v>7.5923277530074875</v>
      </c>
      <c r="CC531" s="315">
        <f t="shared" si="1106"/>
        <v>7.5229204668741128</v>
      </c>
      <c r="CD531" s="315">
        <f t="shared" si="1106"/>
        <v>8.7482905639127981</v>
      </c>
      <c r="CE531" s="315">
        <f t="shared" si="1106"/>
        <v>7.0915549563097988</v>
      </c>
      <c r="CF531" s="314">
        <f t="shared" si="1106"/>
        <v>7.326463679142619</v>
      </c>
      <c r="CG531" s="315">
        <f t="shared" si="1106"/>
        <v>9.2465079677355888</v>
      </c>
      <c r="CH531" s="315">
        <f t="shared" si="1106"/>
        <v>6.3727027535595564</v>
      </c>
      <c r="CI531" s="315">
        <f t="shared" si="1106"/>
        <v>10.422509725866281</v>
      </c>
      <c r="CJ531" s="315">
        <f t="shared" si="1106"/>
        <v>5.9819828374063828</v>
      </c>
      <c r="CK531" s="315">
        <f t="shared" si="1106"/>
        <v>7.4632732990696393</v>
      </c>
      <c r="CL531" s="315">
        <f t="shared" si="1106"/>
        <v>12.508299030673218</v>
      </c>
      <c r="CM531" s="315">
        <f t="shared" si="1106"/>
        <v>5.1163330769119115</v>
      </c>
      <c r="CN531" s="315">
        <f t="shared" si="1106"/>
        <v>9.3965737663001789</v>
      </c>
      <c r="CO531" s="315">
        <f t="shared" si="1106"/>
        <v>20.571872169750293</v>
      </c>
      <c r="CP531" s="315">
        <f t="shared" si="1106"/>
        <v>13.179865084489169</v>
      </c>
      <c r="CQ531" s="315">
        <f t="shared" si="1106"/>
        <v>6.4116305809443999</v>
      </c>
      <c r="CR531" s="315">
        <f t="shared" si="1106"/>
        <v>8.2692535194605465</v>
      </c>
      <c r="CS531" s="315">
        <f t="shared" si="1106"/>
        <v>6.0823579856754906</v>
      </c>
      <c r="CT531" s="314">
        <f t="shared" ref="CT531:DO531" si="1107">(CT485+CT490+CT495+CT500+CT510+CT515+CT520-CT486-CT491-CT496-CT501-CT511-CT516)/SUM(CT96:CT99)*1000</f>
        <v>5.7301117371788743</v>
      </c>
      <c r="CU531" s="315">
        <f t="shared" si="1107"/>
        <v>5.6714526912212113</v>
      </c>
      <c r="CV531" s="315">
        <f t="shared" si="1107"/>
        <v>6.4520314168521269</v>
      </c>
      <c r="CW531" s="315">
        <f t="shared" si="1107"/>
        <v>4.7312178807406804</v>
      </c>
      <c r="CX531" s="315">
        <f t="shared" si="1107"/>
        <v>5.9685700021609058</v>
      </c>
      <c r="CY531" s="315">
        <f t="shared" si="1107"/>
        <v>5.2066968894474623</v>
      </c>
      <c r="CZ531" s="314">
        <f t="shared" si="1107"/>
        <v>5.6747025329193388</v>
      </c>
      <c r="DA531" s="315">
        <f t="shared" si="1107"/>
        <v>5.4729327781082686</v>
      </c>
      <c r="DB531" s="315">
        <f t="shared" si="1107"/>
        <v>9.0899771041930073</v>
      </c>
      <c r="DC531" s="315">
        <f t="shared" si="1107"/>
        <v>5.7315734381781507</v>
      </c>
      <c r="DD531" s="315">
        <f t="shared" si="1107"/>
        <v>5.5891576134172887</v>
      </c>
      <c r="DE531" s="315">
        <f t="shared" si="1107"/>
        <v>5.7292963055150583</v>
      </c>
      <c r="DF531" s="315">
        <f t="shared" si="1107"/>
        <v>5.08590542800669</v>
      </c>
      <c r="DG531" s="314">
        <f t="shared" si="1107"/>
        <v>7.0586741474189205</v>
      </c>
      <c r="DH531" s="314">
        <f t="shared" si="1107"/>
        <v>5.6005311402381563</v>
      </c>
      <c r="DI531" s="316">
        <f t="shared" si="1107"/>
        <v>7.8879587894397938</v>
      </c>
      <c r="DJ531" s="315">
        <f t="shared" si="1107"/>
        <v>9.0250997902712946</v>
      </c>
      <c r="DK531" s="315">
        <f t="shared" si="1107"/>
        <v>1.8108803729072174</v>
      </c>
      <c r="DL531" s="317">
        <f t="shared" si="1107"/>
        <v>4.6157938004739112</v>
      </c>
      <c r="DM531" s="315">
        <f t="shared" si="1107"/>
        <v>6.341164130069072</v>
      </c>
      <c r="DN531" s="403">
        <f t="shared" si="1107"/>
        <v>1.9074839230793128</v>
      </c>
      <c r="DO531" s="314">
        <f t="shared" si="1107"/>
        <v>6.9703664819927011</v>
      </c>
    </row>
    <row r="532" spans="1:119" s="4" customFormat="1" ht="16.5" customHeight="1" x14ac:dyDescent="0.15">
      <c r="A532" s="68" t="s">
        <v>625</v>
      </c>
      <c r="B532" s="372">
        <f t="shared" ref="B532:AG532" si="1108">B526/SUM(B96:B99)*1000</f>
        <v>3.5784788772836582</v>
      </c>
      <c r="C532" s="373">
        <f t="shared" si="1108"/>
        <v>3.956251289761505</v>
      </c>
      <c r="D532" s="373">
        <f t="shared" si="1108"/>
        <v>4.9053642044253927</v>
      </c>
      <c r="E532" s="373">
        <f t="shared" si="1108"/>
        <v>2.3582241301400813</v>
      </c>
      <c r="F532" s="373">
        <f t="shared" si="1108"/>
        <v>3.7426550394850109</v>
      </c>
      <c r="G532" s="373">
        <f t="shared" si="1108"/>
        <v>3.2610179837912945</v>
      </c>
      <c r="H532" s="373">
        <f t="shared" si="1108"/>
        <v>4.4042825483035237</v>
      </c>
      <c r="I532" s="373">
        <f t="shared" si="1108"/>
        <v>3.2487430781162714</v>
      </c>
      <c r="J532" s="373">
        <f t="shared" si="1108"/>
        <v>4.1867954911433172</v>
      </c>
      <c r="K532" s="373">
        <f t="shared" si="1108"/>
        <v>4.5423179220570411</v>
      </c>
      <c r="L532" s="373">
        <f t="shared" si="1108"/>
        <v>3.0385888276632462</v>
      </c>
      <c r="M532" s="373">
        <f t="shared" si="1108"/>
        <v>3.435842630417195</v>
      </c>
      <c r="N532" s="373">
        <f t="shared" si="1108"/>
        <v>2.931961252119923</v>
      </c>
      <c r="O532" s="372">
        <f t="shared" si="1108"/>
        <v>3.806979354333714</v>
      </c>
      <c r="P532" s="373">
        <f t="shared" si="1108"/>
        <v>2.184256421544557</v>
      </c>
      <c r="Q532" s="373">
        <f t="shared" si="1108"/>
        <v>5.4460192371078415</v>
      </c>
      <c r="R532" s="373">
        <f t="shared" si="1108"/>
        <v>3.6482130839797398</v>
      </c>
      <c r="S532" s="373">
        <f t="shared" si="1108"/>
        <v>5.0548929784377226</v>
      </c>
      <c r="T532" s="373">
        <f t="shared" si="1108"/>
        <v>3.4268579995716428</v>
      </c>
      <c r="U532" s="373">
        <f t="shared" si="1108"/>
        <v>4.6305046305046309</v>
      </c>
      <c r="V532" s="373">
        <f t="shared" si="1108"/>
        <v>3.0963160719446243</v>
      </c>
      <c r="W532" s="373">
        <f t="shared" si="1108"/>
        <v>0.97328184358418879</v>
      </c>
      <c r="X532" s="372">
        <f t="shared" si="1108"/>
        <v>2.449104546150314</v>
      </c>
      <c r="Y532" s="373">
        <f t="shared" si="1108"/>
        <v>2.5715991366774329</v>
      </c>
      <c r="Z532" s="373">
        <f t="shared" si="1108"/>
        <v>2.8195678005357179</v>
      </c>
      <c r="AA532" s="373">
        <f t="shared" si="1108"/>
        <v>1.6647583737709686</v>
      </c>
      <c r="AB532" s="373">
        <f t="shared" si="1108"/>
        <v>3.2070338540259082</v>
      </c>
      <c r="AC532" s="372">
        <f t="shared" si="1108"/>
        <v>2.6487968362716665</v>
      </c>
      <c r="AD532" s="373">
        <f t="shared" si="1108"/>
        <v>3.5962990813090525</v>
      </c>
      <c r="AE532" s="373">
        <f t="shared" si="1108"/>
        <v>0.64231535794912487</v>
      </c>
      <c r="AF532" s="373">
        <f t="shared" si="1108"/>
        <v>2.3506505841010541</v>
      </c>
      <c r="AG532" s="373">
        <f t="shared" si="1108"/>
        <v>4.3510355890578198</v>
      </c>
      <c r="AH532" s="373">
        <f t="shared" ref="AH532:BM532" si="1109">AH526/SUM(AH96:AH99)*1000</f>
        <v>2.4709383950131967</v>
      </c>
      <c r="AI532" s="373">
        <f t="shared" si="1109"/>
        <v>2.2995714435037105</v>
      </c>
      <c r="AJ532" s="372">
        <f t="shared" si="1109"/>
        <v>3.6842771363885647</v>
      </c>
      <c r="AK532" s="373">
        <f t="shared" si="1109"/>
        <v>2.9834388699464198</v>
      </c>
      <c r="AL532" s="373">
        <f t="shared" si="1109"/>
        <v>4.2859009538742976</v>
      </c>
      <c r="AM532" s="372">
        <f t="shared" si="1109"/>
        <v>3.3630883599106389</v>
      </c>
      <c r="AN532" s="373">
        <f t="shared" si="1109"/>
        <v>5.1226611226611221</v>
      </c>
      <c r="AO532" s="373">
        <f t="shared" si="1109"/>
        <v>2.644866554460207</v>
      </c>
      <c r="AP532" s="373">
        <f t="shared" si="1109"/>
        <v>3.1998193043216383</v>
      </c>
      <c r="AQ532" s="373">
        <f t="shared" si="1109"/>
        <v>5.223464506852129</v>
      </c>
      <c r="AR532" s="373">
        <f t="shared" si="1109"/>
        <v>3.3584014009331558</v>
      </c>
      <c r="AS532" s="373">
        <f t="shared" si="1109"/>
        <v>5.5127643679641416</v>
      </c>
      <c r="AT532" s="373">
        <f t="shared" si="1109"/>
        <v>2.9901230047685052</v>
      </c>
      <c r="AU532" s="373">
        <f t="shared" si="1109"/>
        <v>3.4056751001329983</v>
      </c>
      <c r="AV532" s="373">
        <f t="shared" si="1109"/>
        <v>2.8914885406046786</v>
      </c>
      <c r="AW532" s="373">
        <f t="shared" si="1109"/>
        <v>3.0977786014985833</v>
      </c>
      <c r="AX532" s="372">
        <f t="shared" si="1109"/>
        <v>3.8271744704088224</v>
      </c>
      <c r="AY532" s="373">
        <f t="shared" si="1109"/>
        <v>4.33198317251302</v>
      </c>
      <c r="AZ532" s="373">
        <f t="shared" si="1109"/>
        <v>3.6889536581749338</v>
      </c>
      <c r="BA532" s="373">
        <f t="shared" si="1109"/>
        <v>3.8938880448755406</v>
      </c>
      <c r="BB532" s="373">
        <f t="shared" si="1109"/>
        <v>3.8325561761087337</v>
      </c>
      <c r="BC532" s="373">
        <f t="shared" si="1109"/>
        <v>3.9143832764220869</v>
      </c>
      <c r="BD532" s="372">
        <f t="shared" si="1109"/>
        <v>2.5924460712175974</v>
      </c>
      <c r="BE532" s="373">
        <f t="shared" si="1109"/>
        <v>2.7859106118546846</v>
      </c>
      <c r="BF532" s="373">
        <f t="shared" si="1109"/>
        <v>3.0015442357055933</v>
      </c>
      <c r="BG532" s="373">
        <f t="shared" si="1109"/>
        <v>2.600843544526954</v>
      </c>
      <c r="BH532" s="373">
        <f t="shared" si="1109"/>
        <v>2.7912607754996803</v>
      </c>
      <c r="BI532" s="373">
        <f t="shared" si="1109"/>
        <v>2.7903052312672081</v>
      </c>
      <c r="BJ532" s="373">
        <f t="shared" si="1109"/>
        <v>2.2055887201646511</v>
      </c>
      <c r="BK532" s="373">
        <f t="shared" si="1109"/>
        <v>2.2806320453296034</v>
      </c>
      <c r="BL532" s="373">
        <f t="shared" si="1109"/>
        <v>2.3504168509327963</v>
      </c>
      <c r="BM532" s="372">
        <f t="shared" si="1109"/>
        <v>3.2198069682000017</v>
      </c>
      <c r="BN532" s="373">
        <f t="shared" ref="BN532:CS532" si="1110">BN526/SUM(BN96:BN99)*1000</f>
        <v>4.3419405920363703</v>
      </c>
      <c r="BO532" s="373">
        <f t="shared" si="1110"/>
        <v>3.8025133189637641</v>
      </c>
      <c r="BP532" s="373">
        <f t="shared" si="1110"/>
        <v>4.3739221750146928</v>
      </c>
      <c r="BQ532" s="373">
        <f t="shared" si="1110"/>
        <v>3.3969031279097837</v>
      </c>
      <c r="BR532" s="373">
        <f t="shared" si="1110"/>
        <v>1.9150197496819403</v>
      </c>
      <c r="BS532" s="372">
        <f t="shared" si="1110"/>
        <v>4.2090475464465404</v>
      </c>
      <c r="BT532" s="375">
        <f t="shared" si="1110"/>
        <v>4.2822329591074926</v>
      </c>
      <c r="BU532" s="373">
        <f t="shared" si="1110"/>
        <v>4.2554510855663468</v>
      </c>
      <c r="BV532" s="373">
        <f t="shared" si="1110"/>
        <v>6.6910365762414754</v>
      </c>
      <c r="BW532" s="373">
        <f t="shared" si="1110"/>
        <v>5.8531746031746028</v>
      </c>
      <c r="BX532" s="373">
        <f t="shared" si="1110"/>
        <v>4.898088165586981</v>
      </c>
      <c r="BY532" s="373">
        <f t="shared" si="1110"/>
        <v>3.0917174790130466</v>
      </c>
      <c r="BZ532" s="373">
        <f t="shared" si="1110"/>
        <v>3.7812648157356121</v>
      </c>
      <c r="CA532" s="373">
        <f t="shared" si="1110"/>
        <v>3.730264299346481</v>
      </c>
      <c r="CB532" s="373">
        <f t="shared" si="1110"/>
        <v>4.0099828944785623</v>
      </c>
      <c r="CC532" s="373">
        <f t="shared" si="1110"/>
        <v>4.435065631818019</v>
      </c>
      <c r="CD532" s="373">
        <f t="shared" si="1110"/>
        <v>6.2846914970637924</v>
      </c>
      <c r="CE532" s="373">
        <f t="shared" si="1110"/>
        <v>5.3672829102600668</v>
      </c>
      <c r="CF532" s="372">
        <f t="shared" si="1110"/>
        <v>3.4823592984246825</v>
      </c>
      <c r="CG532" s="373">
        <f t="shared" si="1110"/>
        <v>4.2297855597088336</v>
      </c>
      <c r="CH532" s="373">
        <f t="shared" si="1110"/>
        <v>2.5967509251709213</v>
      </c>
      <c r="CI532" s="373">
        <f t="shared" si="1110"/>
        <v>4.1979553062516963</v>
      </c>
      <c r="CJ532" s="373">
        <f t="shared" si="1110"/>
        <v>3.4954244952701981</v>
      </c>
      <c r="CK532" s="373">
        <f t="shared" si="1110"/>
        <v>3.144883013263835</v>
      </c>
      <c r="CL532" s="373">
        <f t="shared" si="1110"/>
        <v>3.8507502323728589</v>
      </c>
      <c r="CM532" s="373">
        <f t="shared" si="1110"/>
        <v>3.0371424009753687</v>
      </c>
      <c r="CN532" s="373">
        <f t="shared" si="1110"/>
        <v>5.0498593710048585</v>
      </c>
      <c r="CO532" s="373">
        <f t="shared" si="1110"/>
        <v>2.8464225643679648</v>
      </c>
      <c r="CP532" s="373">
        <f t="shared" si="1110"/>
        <v>4.6307634080637623</v>
      </c>
      <c r="CQ532" s="373">
        <f t="shared" si="1110"/>
        <v>4.3166449047999533</v>
      </c>
      <c r="CR532" s="373">
        <f t="shared" si="1110"/>
        <v>4.2115225363776174</v>
      </c>
      <c r="CS532" s="373">
        <f t="shared" si="1110"/>
        <v>3.3667360129587571</v>
      </c>
      <c r="CT532" s="372">
        <f t="shared" ref="CT532:DO532" si="1111">CT526/SUM(CT96:CT99)*1000</f>
        <v>4.3759167910515826</v>
      </c>
      <c r="CU532" s="373">
        <f t="shared" si="1111"/>
        <v>4.4887672067143907</v>
      </c>
      <c r="CV532" s="373">
        <f t="shared" si="1111"/>
        <v>4.1516551731020641</v>
      </c>
      <c r="CW532" s="373">
        <f t="shared" si="1111"/>
        <v>5.3702042037142776</v>
      </c>
      <c r="CX532" s="373">
        <f t="shared" si="1111"/>
        <v>4.1429774297146853</v>
      </c>
      <c r="CY532" s="373">
        <f t="shared" si="1111"/>
        <v>4.1294492571479875</v>
      </c>
      <c r="CZ532" s="372">
        <f t="shared" si="1111"/>
        <v>3.0460769674924002</v>
      </c>
      <c r="DA532" s="373">
        <f t="shared" si="1111"/>
        <v>3.0933967876264128</v>
      </c>
      <c r="DB532" s="373">
        <f t="shared" si="1111"/>
        <v>4.032395858251034</v>
      </c>
      <c r="DC532" s="373">
        <f t="shared" si="1111"/>
        <v>3.3061860144502027</v>
      </c>
      <c r="DD532" s="373">
        <f t="shared" si="1111"/>
        <v>2.9228274270017129</v>
      </c>
      <c r="DE532" s="373">
        <f t="shared" si="1111"/>
        <v>2.6090744230700849</v>
      </c>
      <c r="DF532" s="373">
        <f t="shared" si="1111"/>
        <v>3.5502508742587806</v>
      </c>
      <c r="DG532" s="372">
        <f t="shared" si="1111"/>
        <v>3.3347769766258581</v>
      </c>
      <c r="DH532" s="372">
        <f t="shared" si="1111"/>
        <v>5.4256260886947087</v>
      </c>
      <c r="DI532" s="375">
        <f t="shared" si="1111"/>
        <v>6.9335847668107808</v>
      </c>
      <c r="DJ532" s="373">
        <f t="shared" si="1111"/>
        <v>6.0483052567485283</v>
      </c>
      <c r="DK532" s="373">
        <f t="shared" si="1111"/>
        <v>3.9403415521592238</v>
      </c>
      <c r="DL532" s="376">
        <f t="shared" si="1111"/>
        <v>2.7612553798539579</v>
      </c>
      <c r="DM532" s="373">
        <f t="shared" si="1111"/>
        <v>3.2893304569833952</v>
      </c>
      <c r="DN532" s="404">
        <f t="shared" si="1111"/>
        <v>1.9323371338034732</v>
      </c>
      <c r="DO532" s="372">
        <f t="shared" si="1111"/>
        <v>3.3564712090229873</v>
      </c>
    </row>
    <row r="533" spans="1:119" ht="16.5" customHeight="1" x14ac:dyDescent="0.2">
      <c r="A533" s="95" t="s">
        <v>337</v>
      </c>
      <c r="C533" s="4"/>
    </row>
    <row r="534" spans="1:119" s="25" customFormat="1" ht="16.5" customHeight="1" x14ac:dyDescent="0.15">
      <c r="A534" s="130" t="s">
        <v>348</v>
      </c>
    </row>
    <row r="535" spans="1:119" s="25" customFormat="1" ht="16.5" customHeight="1" x14ac:dyDescent="0.15">
      <c r="A535" s="97" t="s">
        <v>347</v>
      </c>
    </row>
    <row r="536" spans="1:119" s="25" customFormat="1" ht="16.5" customHeight="1" x14ac:dyDescent="0.15">
      <c r="A536" s="97" t="s">
        <v>365</v>
      </c>
    </row>
    <row r="537" spans="1:119" ht="16.5" customHeight="1" x14ac:dyDescent="0.2">
      <c r="A537" s="95" t="s">
        <v>798</v>
      </c>
    </row>
    <row r="538" spans="1:119" ht="26.1" customHeight="1" x14ac:dyDescent="0.2">
      <c r="A538" s="204" t="s">
        <v>433</v>
      </c>
    </row>
    <row r="539" spans="1:119" ht="16.5" customHeight="1" x14ac:dyDescent="0.2">
      <c r="A539" s="97" t="s">
        <v>324</v>
      </c>
    </row>
    <row r="540" spans="1:119" ht="16.5" customHeight="1" x14ac:dyDescent="0.2">
      <c r="A540" s="179"/>
    </row>
    <row r="541" spans="1:119" ht="16.5" customHeight="1" x14ac:dyDescent="0.2">
      <c r="A541" s="91" t="s">
        <v>269</v>
      </c>
    </row>
    <row r="542" spans="1:119" s="111" customFormat="1" ht="16.5" customHeight="1" x14ac:dyDescent="0.2">
      <c r="A542" s="110" t="s">
        <v>259</v>
      </c>
    </row>
    <row r="543" spans="1:119" ht="16.5" customHeight="1" x14ac:dyDescent="0.2">
      <c r="A543" s="161" t="s">
        <v>796</v>
      </c>
    </row>
    <row r="544" spans="1:119" ht="16.5" customHeight="1" x14ac:dyDescent="0.2">
      <c r="A544" s="161" t="s">
        <v>289</v>
      </c>
    </row>
    <row r="545" spans="1:134" s="442" customFormat="1" ht="32.25" customHeight="1" x14ac:dyDescent="0.15">
      <c r="A545" s="437"/>
      <c r="B545" s="438" t="s">
        <v>489</v>
      </c>
      <c r="C545" s="439" t="s">
        <v>490</v>
      </c>
      <c r="D545" s="439" t="s">
        <v>491</v>
      </c>
      <c r="E545" s="439" t="s">
        <v>492</v>
      </c>
      <c r="F545" s="439" t="s">
        <v>493</v>
      </c>
      <c r="G545" s="439" t="s">
        <v>494</v>
      </c>
      <c r="H545" s="439" t="s">
        <v>495</v>
      </c>
      <c r="I545" s="439" t="s">
        <v>496</v>
      </c>
      <c r="J545" s="439" t="s">
        <v>497</v>
      </c>
      <c r="K545" s="439" t="s">
        <v>498</v>
      </c>
      <c r="L545" s="439" t="s">
        <v>499</v>
      </c>
      <c r="M545" s="439" t="s">
        <v>500</v>
      </c>
      <c r="N545" s="439" t="s">
        <v>501</v>
      </c>
      <c r="O545" s="438" t="s">
        <v>502</v>
      </c>
      <c r="P545" s="439" t="s">
        <v>503</v>
      </c>
      <c r="Q545" s="439" t="s">
        <v>504</v>
      </c>
      <c r="R545" s="439" t="s">
        <v>505</v>
      </c>
      <c r="S545" s="439" t="s">
        <v>506</v>
      </c>
      <c r="T545" s="439" t="s">
        <v>507</v>
      </c>
      <c r="U545" s="439" t="s">
        <v>508</v>
      </c>
      <c r="V545" s="439" t="s">
        <v>509</v>
      </c>
      <c r="W545" s="439" t="s">
        <v>510</v>
      </c>
      <c r="X545" s="438" t="s">
        <v>511</v>
      </c>
      <c r="Y545" s="439" t="s">
        <v>512</v>
      </c>
      <c r="Z545" s="439" t="s">
        <v>513</v>
      </c>
      <c r="AA545" s="439" t="s">
        <v>514</v>
      </c>
      <c r="AB545" s="439" t="s">
        <v>515</v>
      </c>
      <c r="AC545" s="438" t="s">
        <v>516</v>
      </c>
      <c r="AD545" s="439" t="s">
        <v>517</v>
      </c>
      <c r="AE545" s="439" t="s">
        <v>518</v>
      </c>
      <c r="AF545" s="439" t="s">
        <v>519</v>
      </c>
      <c r="AG545" s="439" t="s">
        <v>520</v>
      </c>
      <c r="AH545" s="439" t="s">
        <v>521</v>
      </c>
      <c r="AI545" s="439" t="s">
        <v>522</v>
      </c>
      <c r="AJ545" s="438" t="s">
        <v>523</v>
      </c>
      <c r="AK545" s="439" t="s">
        <v>524</v>
      </c>
      <c r="AL545" s="439" t="s">
        <v>525</v>
      </c>
      <c r="AM545" s="438" t="s">
        <v>526</v>
      </c>
      <c r="AN545" s="439" t="s">
        <v>527</v>
      </c>
      <c r="AO545" s="439" t="s">
        <v>528</v>
      </c>
      <c r="AP545" s="439" t="s">
        <v>529</v>
      </c>
      <c r="AQ545" s="439" t="s">
        <v>530</v>
      </c>
      <c r="AR545" s="439" t="s">
        <v>531</v>
      </c>
      <c r="AS545" s="439" t="s">
        <v>532</v>
      </c>
      <c r="AT545" s="439" t="s">
        <v>533</v>
      </c>
      <c r="AU545" s="439" t="s">
        <v>534</v>
      </c>
      <c r="AV545" s="439" t="s">
        <v>535</v>
      </c>
      <c r="AW545" s="439" t="s">
        <v>536</v>
      </c>
      <c r="AX545" s="438" t="s">
        <v>537</v>
      </c>
      <c r="AY545" s="439" t="s">
        <v>538</v>
      </c>
      <c r="AZ545" s="439" t="s">
        <v>539</v>
      </c>
      <c r="BA545" s="439" t="s">
        <v>540</v>
      </c>
      <c r="BB545" s="439" t="s">
        <v>541</v>
      </c>
      <c r="BC545" s="439" t="s">
        <v>542</v>
      </c>
      <c r="BD545" s="440" t="s">
        <v>543</v>
      </c>
      <c r="BE545" s="439" t="s">
        <v>544</v>
      </c>
      <c r="BF545" s="439" t="s">
        <v>545</v>
      </c>
      <c r="BG545" s="439" t="s">
        <v>546</v>
      </c>
      <c r="BH545" s="439" t="s">
        <v>547</v>
      </c>
      <c r="BI545" s="439" t="s">
        <v>548</v>
      </c>
      <c r="BJ545" s="439" t="s">
        <v>549</v>
      </c>
      <c r="BK545" s="439" t="s">
        <v>550</v>
      </c>
      <c r="BL545" s="439" t="s">
        <v>551</v>
      </c>
      <c r="BM545" s="438" t="s">
        <v>552</v>
      </c>
      <c r="BN545" s="439" t="s">
        <v>553</v>
      </c>
      <c r="BO545" s="439" t="s">
        <v>554</v>
      </c>
      <c r="BP545" s="439" t="s">
        <v>555</v>
      </c>
      <c r="BQ545" s="439" t="s">
        <v>556</v>
      </c>
      <c r="BR545" s="439" t="s">
        <v>557</v>
      </c>
      <c r="BS545" s="438" t="s">
        <v>558</v>
      </c>
      <c r="BT545" s="439" t="s">
        <v>559</v>
      </c>
      <c r="BU545" s="439" t="s">
        <v>560</v>
      </c>
      <c r="BV545" s="439" t="s">
        <v>561</v>
      </c>
      <c r="BW545" s="439" t="s">
        <v>562</v>
      </c>
      <c r="BX545" s="439" t="s">
        <v>563</v>
      </c>
      <c r="BY545" s="439" t="s">
        <v>564</v>
      </c>
      <c r="BZ545" s="439" t="s">
        <v>565</v>
      </c>
      <c r="CA545" s="439" t="s">
        <v>566</v>
      </c>
      <c r="CB545" s="439" t="s">
        <v>567</v>
      </c>
      <c r="CC545" s="439" t="s">
        <v>568</v>
      </c>
      <c r="CD545" s="439" t="s">
        <v>569</v>
      </c>
      <c r="CE545" s="439" t="s">
        <v>570</v>
      </c>
      <c r="CF545" s="438" t="s">
        <v>571</v>
      </c>
      <c r="CG545" s="439" t="s">
        <v>572</v>
      </c>
      <c r="CH545" s="439" t="s">
        <v>573</v>
      </c>
      <c r="CI545" s="439" t="s">
        <v>574</v>
      </c>
      <c r="CJ545" s="439" t="s">
        <v>575</v>
      </c>
      <c r="CK545" s="439" t="s">
        <v>576</v>
      </c>
      <c r="CL545" s="439" t="s">
        <v>577</v>
      </c>
      <c r="CM545" s="439" t="s">
        <v>578</v>
      </c>
      <c r="CN545" s="439" t="s">
        <v>579</v>
      </c>
      <c r="CO545" s="439" t="s">
        <v>580</v>
      </c>
      <c r="CP545" s="439" t="s">
        <v>581</v>
      </c>
      <c r="CQ545" s="439" t="s">
        <v>582</v>
      </c>
      <c r="CR545" s="439" t="s">
        <v>583</v>
      </c>
      <c r="CS545" s="439" t="s">
        <v>584</v>
      </c>
      <c r="CT545" s="438" t="s">
        <v>585</v>
      </c>
      <c r="CU545" s="439" t="s">
        <v>586</v>
      </c>
      <c r="CV545" s="439" t="s">
        <v>587</v>
      </c>
      <c r="CW545" s="439" t="s">
        <v>588</v>
      </c>
      <c r="CX545" s="439" t="s">
        <v>589</v>
      </c>
      <c r="CY545" s="439" t="s">
        <v>590</v>
      </c>
      <c r="CZ545" s="438" t="s">
        <v>591</v>
      </c>
      <c r="DA545" s="439" t="s">
        <v>592</v>
      </c>
      <c r="DB545" s="439" t="s">
        <v>593</v>
      </c>
      <c r="DC545" s="439" t="s">
        <v>594</v>
      </c>
      <c r="DD545" s="439" t="s">
        <v>595</v>
      </c>
      <c r="DE545" s="439" t="s">
        <v>596</v>
      </c>
      <c r="DF545" s="439" t="s">
        <v>597</v>
      </c>
      <c r="DG545" s="438" t="s">
        <v>598</v>
      </c>
      <c r="DH545" s="438" t="s">
        <v>599</v>
      </c>
      <c r="DI545" s="439" t="s">
        <v>600</v>
      </c>
      <c r="DJ545" s="439" t="s">
        <v>601</v>
      </c>
      <c r="DK545" s="439" t="s">
        <v>602</v>
      </c>
      <c r="DL545" s="438" t="s">
        <v>603</v>
      </c>
      <c r="DM545" s="439" t="s">
        <v>604</v>
      </c>
      <c r="DN545" s="441" t="s">
        <v>605</v>
      </c>
      <c r="DO545" s="438" t="s">
        <v>606</v>
      </c>
    </row>
    <row r="546" spans="1:134" s="40" customFormat="1" ht="16.5" customHeight="1" x14ac:dyDescent="0.15">
      <c r="A546" s="178" t="s">
        <v>224</v>
      </c>
      <c r="B546" s="261">
        <f t="shared" ref="B546:B550" si="1112">SUM(C546:N546)</f>
        <v>5968</v>
      </c>
      <c r="C546" s="277">
        <v>562</v>
      </c>
      <c r="D546" s="277">
        <v>443</v>
      </c>
      <c r="E546" s="277">
        <v>182</v>
      </c>
      <c r="F546" s="277">
        <v>119</v>
      </c>
      <c r="G546" s="277">
        <v>453</v>
      </c>
      <c r="H546" s="277">
        <v>915</v>
      </c>
      <c r="I546" s="277">
        <v>663</v>
      </c>
      <c r="J546" s="277">
        <v>222</v>
      </c>
      <c r="K546" s="277">
        <v>314</v>
      </c>
      <c r="L546" s="277">
        <v>1129</v>
      </c>
      <c r="M546" s="277">
        <v>329</v>
      </c>
      <c r="N546" s="277">
        <v>637</v>
      </c>
      <c r="O546" s="261">
        <f t="shared" ref="O546:O550" si="1113">SUM(P546:W546)</f>
        <v>3491</v>
      </c>
      <c r="P546" s="277">
        <v>754</v>
      </c>
      <c r="Q546" s="277">
        <v>600</v>
      </c>
      <c r="R546" s="277">
        <v>306</v>
      </c>
      <c r="S546" s="277">
        <v>296</v>
      </c>
      <c r="T546" s="277">
        <v>303</v>
      </c>
      <c r="U546" s="277">
        <v>492</v>
      </c>
      <c r="V546" s="277">
        <v>481</v>
      </c>
      <c r="W546" s="277">
        <v>259</v>
      </c>
      <c r="X546" s="261">
        <f t="shared" ref="X546:X550" si="1114">SUM(Y546:AB546)</f>
        <v>3504</v>
      </c>
      <c r="Y546" s="277">
        <v>660</v>
      </c>
      <c r="Z546" s="277">
        <v>864</v>
      </c>
      <c r="AA546" s="277">
        <v>1404</v>
      </c>
      <c r="AB546" s="277">
        <v>576</v>
      </c>
      <c r="AC546" s="261">
        <f t="shared" ref="AC546:AC550" si="1115">SUM(AD546:AI546)</f>
        <v>2890</v>
      </c>
      <c r="AD546" s="277">
        <v>253</v>
      </c>
      <c r="AE546" s="277">
        <v>739</v>
      </c>
      <c r="AF546" s="277">
        <v>304</v>
      </c>
      <c r="AG546" s="277">
        <v>517</v>
      </c>
      <c r="AH546" s="277">
        <v>372</v>
      </c>
      <c r="AI546" s="277">
        <v>705</v>
      </c>
      <c r="AJ546" s="261">
        <f t="shared" ref="AJ546:AJ550" si="1116">SUM(AK546:AL546)</f>
        <v>0</v>
      </c>
      <c r="AK546" s="278">
        <v>0</v>
      </c>
      <c r="AL546" s="278">
        <v>0</v>
      </c>
      <c r="AM546" s="261">
        <f t="shared" ref="AM546:AM550" si="1117">SUM(AN546:AW546)</f>
        <v>6177</v>
      </c>
      <c r="AN546" s="277">
        <v>487</v>
      </c>
      <c r="AO546" s="277">
        <v>404</v>
      </c>
      <c r="AP546" s="277">
        <v>602</v>
      </c>
      <c r="AQ546" s="277">
        <v>291</v>
      </c>
      <c r="AR546" s="277">
        <v>895</v>
      </c>
      <c r="AS546" s="277">
        <v>209</v>
      </c>
      <c r="AT546" s="277">
        <v>1119</v>
      </c>
      <c r="AU546" s="277">
        <v>822</v>
      </c>
      <c r="AV546" s="277">
        <v>881</v>
      </c>
      <c r="AW546" s="277">
        <v>467</v>
      </c>
      <c r="AX546" s="261">
        <f t="shared" ref="AX546:AX550" si="1118">SUM(AY546:BC546)</f>
        <v>7534</v>
      </c>
      <c r="AY546" s="277">
        <v>793</v>
      </c>
      <c r="AZ546" s="277">
        <v>2816</v>
      </c>
      <c r="BA546" s="277">
        <v>532</v>
      </c>
      <c r="BB546" s="277">
        <v>2486</v>
      </c>
      <c r="BC546" s="277">
        <v>907</v>
      </c>
      <c r="BD546" s="261">
        <f t="shared" ref="BD546:BD550" si="1119">SUM(BE546:BL546)</f>
        <v>7163</v>
      </c>
      <c r="BE546" s="277">
        <v>564</v>
      </c>
      <c r="BF546" s="277">
        <v>977</v>
      </c>
      <c r="BG546" s="277">
        <v>1154</v>
      </c>
      <c r="BH546" s="277">
        <v>933</v>
      </c>
      <c r="BI546" s="277">
        <v>807</v>
      </c>
      <c r="BJ546" s="277">
        <v>1228</v>
      </c>
      <c r="BK546" s="277">
        <v>823</v>
      </c>
      <c r="BL546" s="277">
        <v>677</v>
      </c>
      <c r="BM546" s="261">
        <f t="shared" ref="BM546:BM550" si="1120">SUM(BN546:BR546)</f>
        <v>3033</v>
      </c>
      <c r="BN546" s="277">
        <v>602</v>
      </c>
      <c r="BO546" s="277">
        <v>554</v>
      </c>
      <c r="BP546" s="277">
        <v>331</v>
      </c>
      <c r="BQ546" s="277">
        <v>290</v>
      </c>
      <c r="BR546" s="277">
        <v>1256</v>
      </c>
      <c r="BS546" s="261">
        <f t="shared" ref="BS546:BS550" si="1121">SUM(BT546:CE546)</f>
        <v>5210</v>
      </c>
      <c r="BT546" s="277">
        <v>424</v>
      </c>
      <c r="BU546" s="277">
        <v>659</v>
      </c>
      <c r="BV546" s="277">
        <v>219</v>
      </c>
      <c r="BW546" s="277">
        <v>218</v>
      </c>
      <c r="BX546" s="277">
        <v>363</v>
      </c>
      <c r="BY546" s="277">
        <v>1059</v>
      </c>
      <c r="BZ546" s="277">
        <v>280</v>
      </c>
      <c r="CA546" s="277">
        <v>337</v>
      </c>
      <c r="CB546" s="277">
        <v>490</v>
      </c>
      <c r="CC546" s="277">
        <v>514</v>
      </c>
      <c r="CD546" s="277">
        <v>374</v>
      </c>
      <c r="CE546" s="277">
        <v>273</v>
      </c>
      <c r="CF546" s="261">
        <f t="shared" ref="CF546:CF550" si="1122">SUM(CG546:CS546)</f>
        <v>4310</v>
      </c>
      <c r="CG546" s="277">
        <v>167</v>
      </c>
      <c r="CH546" s="277">
        <v>271</v>
      </c>
      <c r="CI546" s="277">
        <v>120</v>
      </c>
      <c r="CJ546" s="277">
        <v>536</v>
      </c>
      <c r="CK546" s="277">
        <v>901</v>
      </c>
      <c r="CL546" s="277">
        <v>242</v>
      </c>
      <c r="CM546" s="277">
        <v>572</v>
      </c>
      <c r="CN546" s="277">
        <v>199</v>
      </c>
      <c r="CO546" s="277">
        <v>76</v>
      </c>
      <c r="CP546" s="277">
        <v>320</v>
      </c>
      <c r="CQ546" s="277">
        <v>352</v>
      </c>
      <c r="CR546" s="277">
        <v>318</v>
      </c>
      <c r="CS546" s="277">
        <v>236</v>
      </c>
      <c r="CT546" s="261">
        <f t="shared" ref="CT546:CT550" si="1123">SUM(CU546:CY546)</f>
        <v>2835</v>
      </c>
      <c r="CU546" s="277">
        <v>901</v>
      </c>
      <c r="CV546" s="277">
        <v>654</v>
      </c>
      <c r="CW546" s="277">
        <v>195</v>
      </c>
      <c r="CX546" s="277">
        <v>550</v>
      </c>
      <c r="CY546" s="277">
        <v>535</v>
      </c>
      <c r="CZ546" s="261">
        <f t="shared" ref="CZ546:CZ550" si="1124">SUM(DA546:DF546)</f>
        <v>3494</v>
      </c>
      <c r="DA546" s="277">
        <v>111</v>
      </c>
      <c r="DB546" s="277">
        <v>120</v>
      </c>
      <c r="DC546" s="277">
        <v>634</v>
      </c>
      <c r="DD546" s="277">
        <v>1394</v>
      </c>
      <c r="DE546" s="277">
        <v>821</v>
      </c>
      <c r="DF546" s="277">
        <v>414</v>
      </c>
      <c r="DG546" s="261">
        <f t="shared" ref="DG546:DG550" si="1125">AM546+BS546+B546+O546+X546+AC546+AJ546+BD546+CF546+AX546+BM546+CT546+CZ546</f>
        <v>55609</v>
      </c>
      <c r="DH546" s="297">
        <f t="shared" ref="DH546:DH550" si="1126">SUM(DI546:DK546)</f>
        <v>1021</v>
      </c>
      <c r="DI546" s="298">
        <v>454</v>
      </c>
      <c r="DJ546" s="278">
        <v>434</v>
      </c>
      <c r="DK546" s="278">
        <v>133</v>
      </c>
      <c r="DL546" s="297">
        <f t="shared" ref="DL546:DL552" si="1127">DM546+DN546</f>
        <v>798</v>
      </c>
      <c r="DM546" s="298">
        <v>798</v>
      </c>
      <c r="DN546" s="371">
        <v>0</v>
      </c>
      <c r="DO546" s="297">
        <f t="shared" ref="DO546:DO550" si="1128">DG546+DH546+DL546</f>
        <v>57428</v>
      </c>
      <c r="DP546" s="4"/>
      <c r="DQ546" s="4"/>
      <c r="DR546" s="4"/>
      <c r="DS546" s="4"/>
      <c r="DT546" s="4"/>
      <c r="DU546" s="4"/>
      <c r="DV546" s="4"/>
      <c r="DW546" s="4"/>
      <c r="DX546" s="4"/>
      <c r="DY546" s="4"/>
      <c r="DZ546" s="4"/>
      <c r="EA546" s="4"/>
      <c r="EB546" s="4"/>
      <c r="EC546" s="4"/>
      <c r="ED546" s="4"/>
    </row>
    <row r="547" spans="1:134" s="40" customFormat="1" ht="16.5" customHeight="1" x14ac:dyDescent="0.2">
      <c r="A547" s="100" t="s">
        <v>396</v>
      </c>
      <c r="B547" s="240">
        <f t="shared" si="1112"/>
        <v>878</v>
      </c>
      <c r="C547" s="486">
        <v>49</v>
      </c>
      <c r="D547" s="486">
        <v>30</v>
      </c>
      <c r="E547" s="486">
        <v>39</v>
      </c>
      <c r="F547" s="486">
        <v>7</v>
      </c>
      <c r="G547" s="486">
        <v>63</v>
      </c>
      <c r="H547" s="486">
        <v>195</v>
      </c>
      <c r="I547" s="486">
        <v>105</v>
      </c>
      <c r="J547" s="486">
        <v>18</v>
      </c>
      <c r="K547" s="486">
        <v>40</v>
      </c>
      <c r="L547" s="486">
        <v>191</v>
      </c>
      <c r="M547" s="486">
        <v>65</v>
      </c>
      <c r="N547" s="486">
        <v>76</v>
      </c>
      <c r="O547" s="240">
        <f t="shared" si="1113"/>
        <v>385</v>
      </c>
      <c r="P547" s="486">
        <v>48</v>
      </c>
      <c r="Q547" s="486">
        <v>105</v>
      </c>
      <c r="R547" s="486">
        <v>30</v>
      </c>
      <c r="S547" s="486">
        <v>30</v>
      </c>
      <c r="T547" s="486">
        <v>46</v>
      </c>
      <c r="U547" s="486">
        <v>53</v>
      </c>
      <c r="V547" s="486">
        <v>41</v>
      </c>
      <c r="W547" s="486">
        <v>32</v>
      </c>
      <c r="X547" s="240">
        <f t="shared" si="1114"/>
        <v>314</v>
      </c>
      <c r="Y547" s="486">
        <v>71</v>
      </c>
      <c r="Z547" s="486">
        <v>76</v>
      </c>
      <c r="AA547" s="486">
        <v>103</v>
      </c>
      <c r="AB547" s="486">
        <v>64</v>
      </c>
      <c r="AC547" s="240">
        <f t="shared" si="1115"/>
        <v>306</v>
      </c>
      <c r="AD547" s="486">
        <v>25</v>
      </c>
      <c r="AE547" s="486">
        <v>63</v>
      </c>
      <c r="AF547" s="486">
        <v>19</v>
      </c>
      <c r="AG547" s="486">
        <v>60</v>
      </c>
      <c r="AH547" s="486">
        <v>19</v>
      </c>
      <c r="AI547" s="486">
        <v>120</v>
      </c>
      <c r="AJ547" s="240">
        <f t="shared" si="1116"/>
        <v>42</v>
      </c>
      <c r="AK547" s="394">
        <v>35</v>
      </c>
      <c r="AL547" s="394">
        <v>7</v>
      </c>
      <c r="AM547" s="240">
        <f t="shared" si="1117"/>
        <v>816</v>
      </c>
      <c r="AN547" s="486">
        <v>31</v>
      </c>
      <c r="AO547" s="486">
        <v>32</v>
      </c>
      <c r="AP547" s="486">
        <v>65</v>
      </c>
      <c r="AQ547" s="486">
        <v>26</v>
      </c>
      <c r="AR547" s="486">
        <v>169</v>
      </c>
      <c r="AS547" s="486">
        <v>18</v>
      </c>
      <c r="AT547" s="486">
        <v>164</v>
      </c>
      <c r="AU547" s="486">
        <v>97</v>
      </c>
      <c r="AV547" s="486">
        <v>172</v>
      </c>
      <c r="AW547" s="486">
        <v>42</v>
      </c>
      <c r="AX547" s="240">
        <f t="shared" si="1118"/>
        <v>942</v>
      </c>
      <c r="AY547" s="486">
        <v>134</v>
      </c>
      <c r="AZ547" s="486">
        <v>333</v>
      </c>
      <c r="BA547" s="486">
        <v>185</v>
      </c>
      <c r="BB547" s="486">
        <v>159</v>
      </c>
      <c r="BC547" s="486">
        <v>131</v>
      </c>
      <c r="BD547" s="240">
        <f t="shared" si="1119"/>
        <v>1603</v>
      </c>
      <c r="BE547" s="486">
        <v>243</v>
      </c>
      <c r="BF547" s="486">
        <v>226</v>
      </c>
      <c r="BG547" s="486">
        <v>212</v>
      </c>
      <c r="BH547" s="486">
        <v>231</v>
      </c>
      <c r="BI547" s="486">
        <v>87</v>
      </c>
      <c r="BJ547" s="486">
        <v>214</v>
      </c>
      <c r="BK547" s="486">
        <v>220</v>
      </c>
      <c r="BL547" s="486">
        <v>170</v>
      </c>
      <c r="BM547" s="240">
        <f t="shared" si="1120"/>
        <v>446</v>
      </c>
      <c r="BN547" s="486">
        <v>125</v>
      </c>
      <c r="BO547" s="486">
        <v>66</v>
      </c>
      <c r="BP547" s="486">
        <v>35</v>
      </c>
      <c r="BQ547" s="486">
        <v>30</v>
      </c>
      <c r="BR547" s="486">
        <v>190</v>
      </c>
      <c r="BS547" s="240">
        <f t="shared" si="1121"/>
        <v>716</v>
      </c>
      <c r="BT547" s="486">
        <v>43</v>
      </c>
      <c r="BU547" s="486">
        <v>77</v>
      </c>
      <c r="BV547" s="486">
        <v>66</v>
      </c>
      <c r="BW547" s="486">
        <v>10</v>
      </c>
      <c r="BX547" s="486">
        <v>36</v>
      </c>
      <c r="BY547" s="486">
        <v>197</v>
      </c>
      <c r="BZ547" s="486">
        <v>5</v>
      </c>
      <c r="CA547" s="486">
        <v>34</v>
      </c>
      <c r="CB547" s="486">
        <v>103</v>
      </c>
      <c r="CC547" s="486">
        <v>19</v>
      </c>
      <c r="CD547" s="486">
        <v>57</v>
      </c>
      <c r="CE547" s="486">
        <v>69</v>
      </c>
      <c r="CF547" s="240">
        <f t="shared" si="1122"/>
        <v>614</v>
      </c>
      <c r="CG547" s="486">
        <v>13</v>
      </c>
      <c r="CH547" s="486">
        <v>23</v>
      </c>
      <c r="CI547" s="486">
        <v>27</v>
      </c>
      <c r="CJ547" s="486">
        <v>88</v>
      </c>
      <c r="CK547" s="486">
        <v>124</v>
      </c>
      <c r="CL547" s="486">
        <v>21</v>
      </c>
      <c r="CM547" s="486">
        <v>138</v>
      </c>
      <c r="CN547" s="486">
        <v>23</v>
      </c>
      <c r="CO547" s="486">
        <v>30</v>
      </c>
      <c r="CP547" s="486">
        <v>18</v>
      </c>
      <c r="CQ547" s="486">
        <v>78</v>
      </c>
      <c r="CR547" s="486">
        <v>19</v>
      </c>
      <c r="CS547" s="486">
        <v>12</v>
      </c>
      <c r="CT547" s="240">
        <f t="shared" si="1123"/>
        <v>272</v>
      </c>
      <c r="CU547" s="486">
        <v>105</v>
      </c>
      <c r="CV547" s="486">
        <v>66</v>
      </c>
      <c r="CW547" s="486">
        <v>31</v>
      </c>
      <c r="CX547" s="486">
        <v>30</v>
      </c>
      <c r="CY547" s="486">
        <v>40</v>
      </c>
      <c r="CZ547" s="240">
        <f t="shared" si="1124"/>
        <v>684</v>
      </c>
      <c r="DA547" s="486">
        <v>17</v>
      </c>
      <c r="DB547" s="486">
        <v>17</v>
      </c>
      <c r="DC547" s="486">
        <v>121</v>
      </c>
      <c r="DD547" s="486">
        <v>307</v>
      </c>
      <c r="DE547" s="486">
        <v>138</v>
      </c>
      <c r="DF547" s="486">
        <v>84</v>
      </c>
      <c r="DG547" s="240">
        <f t="shared" si="1125"/>
        <v>8018</v>
      </c>
      <c r="DH547" s="240">
        <f t="shared" si="1126"/>
        <v>98</v>
      </c>
      <c r="DI547" s="486">
        <v>30</v>
      </c>
      <c r="DJ547" s="486">
        <v>26</v>
      </c>
      <c r="DK547" s="486">
        <v>42</v>
      </c>
      <c r="DL547" s="392">
        <f t="shared" si="1127"/>
        <v>169</v>
      </c>
      <c r="DM547" s="470">
        <v>163</v>
      </c>
      <c r="DN547" s="469">
        <v>6</v>
      </c>
      <c r="DO547" s="240">
        <f t="shared" si="1128"/>
        <v>8285</v>
      </c>
      <c r="DP547" s="4"/>
      <c r="DQ547" s="4"/>
      <c r="DR547" s="4"/>
      <c r="DS547" s="4"/>
      <c r="DT547" s="4"/>
      <c r="DU547" s="4"/>
      <c r="DV547" s="4"/>
      <c r="DW547" s="4"/>
      <c r="DX547" s="4"/>
      <c r="DY547" s="4"/>
      <c r="DZ547" s="4"/>
      <c r="EA547" s="1"/>
      <c r="EB547" s="1"/>
      <c r="EC547" s="1"/>
      <c r="ED547" s="1"/>
    </row>
    <row r="548" spans="1:134" s="40" customFormat="1" ht="16.5" customHeight="1" x14ac:dyDescent="0.2">
      <c r="A548" s="44" t="s">
        <v>226</v>
      </c>
      <c r="B548" s="240">
        <f t="shared" si="1112"/>
        <v>3237</v>
      </c>
      <c r="C548" s="486">
        <v>407</v>
      </c>
      <c r="D548" s="486">
        <v>99</v>
      </c>
      <c r="E548" s="486">
        <v>220</v>
      </c>
      <c r="F548" s="486">
        <v>130</v>
      </c>
      <c r="G548" s="486">
        <v>235</v>
      </c>
      <c r="H548" s="486">
        <v>321</v>
      </c>
      <c r="I548" s="486">
        <v>267</v>
      </c>
      <c r="J548" s="486">
        <v>110</v>
      </c>
      <c r="K548" s="486">
        <v>216</v>
      </c>
      <c r="L548" s="486">
        <v>932</v>
      </c>
      <c r="M548" s="486">
        <v>128</v>
      </c>
      <c r="N548" s="486">
        <v>172</v>
      </c>
      <c r="O548" s="240">
        <f t="shared" si="1113"/>
        <v>1009</v>
      </c>
      <c r="P548" s="486">
        <v>222</v>
      </c>
      <c r="Q548" s="486">
        <v>280</v>
      </c>
      <c r="R548" s="486">
        <v>68</v>
      </c>
      <c r="S548" s="486">
        <v>53</v>
      </c>
      <c r="T548" s="486">
        <v>68</v>
      </c>
      <c r="U548" s="486">
        <v>153</v>
      </c>
      <c r="V548" s="486">
        <v>113</v>
      </c>
      <c r="W548" s="486">
        <v>52</v>
      </c>
      <c r="X548" s="240">
        <f t="shared" si="1114"/>
        <v>887</v>
      </c>
      <c r="Y548" s="486">
        <v>120</v>
      </c>
      <c r="Z548" s="486">
        <v>229</v>
      </c>
      <c r="AA548" s="486">
        <v>347</v>
      </c>
      <c r="AB548" s="486">
        <v>191</v>
      </c>
      <c r="AC548" s="240">
        <f t="shared" si="1115"/>
        <v>950</v>
      </c>
      <c r="AD548" s="486">
        <v>128</v>
      </c>
      <c r="AE548" s="486">
        <v>71</v>
      </c>
      <c r="AF548" s="486">
        <v>92</v>
      </c>
      <c r="AG548" s="486">
        <v>321</v>
      </c>
      <c r="AH548" s="486">
        <v>191</v>
      </c>
      <c r="AI548" s="486">
        <v>147</v>
      </c>
      <c r="AJ548" s="240">
        <f t="shared" si="1116"/>
        <v>97</v>
      </c>
      <c r="AK548" s="394">
        <v>52</v>
      </c>
      <c r="AL548" s="394">
        <v>45</v>
      </c>
      <c r="AM548" s="240">
        <f t="shared" si="1117"/>
        <v>1731</v>
      </c>
      <c r="AN548" s="486">
        <v>97</v>
      </c>
      <c r="AO548" s="486">
        <v>124</v>
      </c>
      <c r="AP548" s="486">
        <v>122</v>
      </c>
      <c r="AQ548" s="486">
        <v>135</v>
      </c>
      <c r="AR548" s="486">
        <v>307</v>
      </c>
      <c r="AS548" s="486">
        <v>82</v>
      </c>
      <c r="AT548" s="486">
        <v>309</v>
      </c>
      <c r="AU548" s="486">
        <v>338</v>
      </c>
      <c r="AV548" s="486">
        <v>127</v>
      </c>
      <c r="AW548" s="486">
        <v>90</v>
      </c>
      <c r="AX548" s="240">
        <f t="shared" si="1118"/>
        <v>1110</v>
      </c>
      <c r="AY548" s="486">
        <v>60</v>
      </c>
      <c r="AZ548" s="486">
        <v>453</v>
      </c>
      <c r="BA548" s="486">
        <v>216</v>
      </c>
      <c r="BB548" s="486">
        <v>176</v>
      </c>
      <c r="BC548" s="486">
        <v>205</v>
      </c>
      <c r="BD548" s="240">
        <f t="shared" si="1119"/>
        <v>1707</v>
      </c>
      <c r="BE548" s="486">
        <v>77</v>
      </c>
      <c r="BF548" s="486">
        <v>404</v>
      </c>
      <c r="BG548" s="486">
        <v>160</v>
      </c>
      <c r="BH548" s="486">
        <v>318</v>
      </c>
      <c r="BI548" s="486">
        <v>62</v>
      </c>
      <c r="BJ548" s="486">
        <v>156</v>
      </c>
      <c r="BK548" s="486">
        <v>228</v>
      </c>
      <c r="BL548" s="486">
        <v>302</v>
      </c>
      <c r="BM548" s="240">
        <f t="shared" si="1120"/>
        <v>1101</v>
      </c>
      <c r="BN548" s="486">
        <v>271</v>
      </c>
      <c r="BO548" s="486">
        <v>146</v>
      </c>
      <c r="BP548" s="486">
        <v>96</v>
      </c>
      <c r="BQ548" s="486">
        <v>113</v>
      </c>
      <c r="BR548" s="486">
        <v>475</v>
      </c>
      <c r="BS548" s="240">
        <f t="shared" si="1121"/>
        <v>2191</v>
      </c>
      <c r="BT548" s="486">
        <v>69</v>
      </c>
      <c r="BU548" s="486">
        <v>129</v>
      </c>
      <c r="BV548" s="486">
        <v>57</v>
      </c>
      <c r="BW548" s="486">
        <v>39</v>
      </c>
      <c r="BX548" s="486">
        <v>130</v>
      </c>
      <c r="BY548" s="486">
        <v>974</v>
      </c>
      <c r="BZ548" s="486">
        <v>107</v>
      </c>
      <c r="CA548" s="486">
        <v>75</v>
      </c>
      <c r="CB548" s="486">
        <v>309</v>
      </c>
      <c r="CC548" s="486">
        <v>82</v>
      </c>
      <c r="CD548" s="486">
        <v>153</v>
      </c>
      <c r="CE548" s="486">
        <v>67</v>
      </c>
      <c r="CF548" s="240">
        <f t="shared" si="1122"/>
        <v>2527</v>
      </c>
      <c r="CG548" s="486">
        <v>55</v>
      </c>
      <c r="CH548" s="486">
        <v>137</v>
      </c>
      <c r="CI548" s="486">
        <v>181</v>
      </c>
      <c r="CJ548" s="486">
        <v>228</v>
      </c>
      <c r="CK548" s="486">
        <v>693</v>
      </c>
      <c r="CL548" s="486">
        <v>163</v>
      </c>
      <c r="CM548" s="486">
        <v>407</v>
      </c>
      <c r="CN548" s="486">
        <v>46</v>
      </c>
      <c r="CO548" s="486">
        <v>77</v>
      </c>
      <c r="CP548" s="486">
        <v>176</v>
      </c>
      <c r="CQ548" s="486">
        <v>100</v>
      </c>
      <c r="CR548" s="486">
        <v>204</v>
      </c>
      <c r="CS548" s="486">
        <v>60</v>
      </c>
      <c r="CT548" s="240">
        <f t="shared" si="1123"/>
        <v>1047</v>
      </c>
      <c r="CU548" s="486">
        <v>445</v>
      </c>
      <c r="CV548" s="486">
        <v>270</v>
      </c>
      <c r="CW548" s="486">
        <v>43</v>
      </c>
      <c r="CX548" s="486">
        <v>131</v>
      </c>
      <c r="CY548" s="486">
        <v>158</v>
      </c>
      <c r="CZ548" s="240">
        <f t="shared" si="1124"/>
        <v>1025</v>
      </c>
      <c r="DA548" s="486">
        <v>30</v>
      </c>
      <c r="DB548" s="486">
        <v>131</v>
      </c>
      <c r="DC548" s="486">
        <v>207</v>
      </c>
      <c r="DD548" s="486">
        <v>389</v>
      </c>
      <c r="DE548" s="486">
        <v>200</v>
      </c>
      <c r="DF548" s="486">
        <v>68</v>
      </c>
      <c r="DG548" s="240">
        <f t="shared" si="1125"/>
        <v>18619</v>
      </c>
      <c r="DH548" s="240">
        <f t="shared" si="1126"/>
        <v>62</v>
      </c>
      <c r="DI548" s="486">
        <v>7</v>
      </c>
      <c r="DJ548" s="486">
        <v>39</v>
      </c>
      <c r="DK548" s="486">
        <v>16</v>
      </c>
      <c r="DL548" s="392">
        <f t="shared" si="1127"/>
        <v>155</v>
      </c>
      <c r="DM548" s="470">
        <v>131</v>
      </c>
      <c r="DN548" s="469">
        <v>24</v>
      </c>
      <c r="DO548" s="240">
        <f t="shared" si="1128"/>
        <v>18836</v>
      </c>
      <c r="DP548" s="4"/>
      <c r="DQ548" s="4"/>
      <c r="DR548" s="4"/>
      <c r="DS548" s="4"/>
      <c r="DT548" s="4"/>
      <c r="DU548" s="4"/>
      <c r="DV548" s="4"/>
      <c r="DW548" s="4"/>
      <c r="DX548" s="4"/>
      <c r="DY548" s="4"/>
      <c r="DZ548" s="4"/>
      <c r="EA548" s="1"/>
      <c r="EB548" s="1"/>
      <c r="EC548" s="1"/>
    </row>
    <row r="549" spans="1:134" s="40" customFormat="1" ht="16.5" customHeight="1" x14ac:dyDescent="0.2">
      <c r="A549" s="100" t="s">
        <v>227</v>
      </c>
      <c r="B549" s="240">
        <f t="shared" si="1112"/>
        <v>755</v>
      </c>
      <c r="C549" s="486">
        <v>0</v>
      </c>
      <c r="D549" s="486">
        <v>33</v>
      </c>
      <c r="E549" s="486">
        <v>0</v>
      </c>
      <c r="F549" s="486">
        <v>0</v>
      </c>
      <c r="G549" s="486">
        <v>20</v>
      </c>
      <c r="H549" s="486">
        <v>133</v>
      </c>
      <c r="I549" s="486">
        <v>68</v>
      </c>
      <c r="J549" s="486">
        <v>0</v>
      </c>
      <c r="K549" s="486">
        <v>38</v>
      </c>
      <c r="L549" s="486">
        <v>307</v>
      </c>
      <c r="M549" s="486">
        <v>60</v>
      </c>
      <c r="N549" s="486">
        <v>96</v>
      </c>
      <c r="O549" s="240">
        <f t="shared" si="1113"/>
        <v>202</v>
      </c>
      <c r="P549" s="486">
        <v>70</v>
      </c>
      <c r="Q549" s="486">
        <v>0</v>
      </c>
      <c r="R549" s="486">
        <v>42</v>
      </c>
      <c r="S549" s="486">
        <v>0</v>
      </c>
      <c r="T549" s="486">
        <v>0</v>
      </c>
      <c r="U549" s="486">
        <v>0</v>
      </c>
      <c r="V549" s="486">
        <v>0</v>
      </c>
      <c r="W549" s="486">
        <v>90</v>
      </c>
      <c r="X549" s="240">
        <f t="shared" si="1114"/>
        <v>258</v>
      </c>
      <c r="Y549" s="486">
        <v>46</v>
      </c>
      <c r="Z549" s="486">
        <v>66</v>
      </c>
      <c r="AA549" s="486">
        <v>96</v>
      </c>
      <c r="AB549" s="486">
        <v>50</v>
      </c>
      <c r="AC549" s="240">
        <f t="shared" si="1115"/>
        <v>216</v>
      </c>
      <c r="AD549" s="486">
        <v>54</v>
      </c>
      <c r="AE549" s="486">
        <v>0</v>
      </c>
      <c r="AF549" s="486">
        <v>50</v>
      </c>
      <c r="AG549" s="486">
        <v>60</v>
      </c>
      <c r="AH549" s="486">
        <v>0</v>
      </c>
      <c r="AI549" s="486">
        <v>52</v>
      </c>
      <c r="AJ549" s="240">
        <f t="shared" si="1116"/>
        <v>0</v>
      </c>
      <c r="AK549" s="394">
        <v>0</v>
      </c>
      <c r="AL549" s="394">
        <v>0</v>
      </c>
      <c r="AM549" s="240">
        <f t="shared" si="1117"/>
        <v>945</v>
      </c>
      <c r="AN549" s="486">
        <v>44</v>
      </c>
      <c r="AO549" s="486">
        <v>24</v>
      </c>
      <c r="AP549" s="486">
        <v>95</v>
      </c>
      <c r="AQ549" s="486">
        <v>0</v>
      </c>
      <c r="AR549" s="486">
        <v>285</v>
      </c>
      <c r="AS549" s="486">
        <v>0</v>
      </c>
      <c r="AT549" s="486">
        <v>190</v>
      </c>
      <c r="AU549" s="486">
        <v>182</v>
      </c>
      <c r="AV549" s="486">
        <v>125</v>
      </c>
      <c r="AW549" s="486">
        <v>0</v>
      </c>
      <c r="AX549" s="240">
        <f t="shared" si="1118"/>
        <v>1021</v>
      </c>
      <c r="AY549" s="486">
        <v>0</v>
      </c>
      <c r="AZ549" s="486">
        <v>598</v>
      </c>
      <c r="BA549" s="486">
        <v>26</v>
      </c>
      <c r="BB549" s="486">
        <v>357</v>
      </c>
      <c r="BC549" s="486">
        <v>40</v>
      </c>
      <c r="BD549" s="240">
        <f t="shared" si="1119"/>
        <v>1301</v>
      </c>
      <c r="BE549" s="486">
        <v>162</v>
      </c>
      <c r="BF549" s="486">
        <v>191</v>
      </c>
      <c r="BG549" s="486">
        <v>219</v>
      </c>
      <c r="BH549" s="486">
        <v>86</v>
      </c>
      <c r="BI549" s="486">
        <v>381</v>
      </c>
      <c r="BJ549" s="486">
        <v>116</v>
      </c>
      <c r="BK549" s="486">
        <v>26</v>
      </c>
      <c r="BL549" s="486">
        <v>120</v>
      </c>
      <c r="BM549" s="240">
        <f t="shared" si="1120"/>
        <v>363</v>
      </c>
      <c r="BN549" s="486">
        <v>88</v>
      </c>
      <c r="BO549" s="486">
        <v>20</v>
      </c>
      <c r="BP549" s="486">
        <v>44</v>
      </c>
      <c r="BQ549" s="486">
        <v>16</v>
      </c>
      <c r="BR549" s="486">
        <v>195</v>
      </c>
      <c r="BS549" s="240">
        <f t="shared" si="1121"/>
        <v>614</v>
      </c>
      <c r="BT549" s="486">
        <v>18</v>
      </c>
      <c r="BU549" s="486">
        <v>16</v>
      </c>
      <c r="BV549" s="486">
        <v>0</v>
      </c>
      <c r="BW549" s="486">
        <v>0</v>
      </c>
      <c r="BX549" s="486">
        <v>0</v>
      </c>
      <c r="BY549" s="486">
        <v>209</v>
      </c>
      <c r="BZ549" s="486">
        <v>5</v>
      </c>
      <c r="CA549" s="486">
        <v>0</v>
      </c>
      <c r="CB549" s="486">
        <v>129</v>
      </c>
      <c r="CC549" s="486">
        <v>0</v>
      </c>
      <c r="CD549" s="486">
        <v>79</v>
      </c>
      <c r="CE549" s="486">
        <v>158</v>
      </c>
      <c r="CF549" s="240">
        <f t="shared" si="1122"/>
        <v>599</v>
      </c>
      <c r="CG549" s="486">
        <v>0</v>
      </c>
      <c r="CH549" s="486">
        <v>0</v>
      </c>
      <c r="CI549" s="486">
        <v>16</v>
      </c>
      <c r="CJ549" s="486">
        <v>51</v>
      </c>
      <c r="CK549" s="486">
        <v>247</v>
      </c>
      <c r="CL549" s="486">
        <v>0</v>
      </c>
      <c r="CM549" s="486">
        <v>56</v>
      </c>
      <c r="CN549" s="486">
        <v>0</v>
      </c>
      <c r="CO549" s="486">
        <v>135</v>
      </c>
      <c r="CP549" s="486">
        <v>35</v>
      </c>
      <c r="CQ549" s="486">
        <v>31</v>
      </c>
      <c r="CR549" s="486">
        <v>14</v>
      </c>
      <c r="CS549" s="486">
        <v>14</v>
      </c>
      <c r="CT549" s="240">
        <f t="shared" si="1123"/>
        <v>364</v>
      </c>
      <c r="CU549" s="486">
        <v>213</v>
      </c>
      <c r="CV549" s="486">
        <v>65</v>
      </c>
      <c r="CW549" s="486">
        <v>16</v>
      </c>
      <c r="CX549" s="486">
        <v>50</v>
      </c>
      <c r="CY549" s="486">
        <v>20</v>
      </c>
      <c r="CZ549" s="240">
        <f t="shared" si="1124"/>
        <v>276</v>
      </c>
      <c r="DA549" s="486">
        <v>0</v>
      </c>
      <c r="DB549" s="486">
        <v>0</v>
      </c>
      <c r="DC549" s="486">
        <v>137</v>
      </c>
      <c r="DD549" s="486">
        <v>80</v>
      </c>
      <c r="DE549" s="486">
        <v>55</v>
      </c>
      <c r="DF549" s="486">
        <v>4</v>
      </c>
      <c r="DG549" s="240">
        <f t="shared" si="1125"/>
        <v>6914</v>
      </c>
      <c r="DH549" s="240">
        <f t="shared" si="1126"/>
        <v>25</v>
      </c>
      <c r="DI549" s="486">
        <v>0</v>
      </c>
      <c r="DJ549" s="486">
        <v>10</v>
      </c>
      <c r="DK549" s="486">
        <v>15</v>
      </c>
      <c r="DL549" s="392">
        <f t="shared" si="1127"/>
        <v>105</v>
      </c>
      <c r="DM549" s="470">
        <v>105</v>
      </c>
      <c r="DN549" s="469">
        <v>0</v>
      </c>
      <c r="DO549" s="240">
        <f t="shared" si="1128"/>
        <v>7044</v>
      </c>
      <c r="DP549" s="4"/>
      <c r="DQ549" s="4"/>
      <c r="DR549" s="4"/>
      <c r="DS549" s="4"/>
      <c r="DT549" s="4"/>
      <c r="DU549" s="4"/>
      <c r="DV549" s="4"/>
      <c r="DW549" s="4"/>
      <c r="DX549" s="4"/>
      <c r="DY549" s="4"/>
      <c r="DZ549" s="4"/>
      <c r="EA549" s="1"/>
      <c r="EB549" s="1"/>
      <c r="EC549" s="1"/>
    </row>
    <row r="550" spans="1:134" s="40" customFormat="1" ht="16.5" customHeight="1" x14ac:dyDescent="0.2">
      <c r="A550" s="100" t="s">
        <v>228</v>
      </c>
      <c r="B550" s="240">
        <f t="shared" si="1112"/>
        <v>602</v>
      </c>
      <c r="C550" s="486">
        <v>80</v>
      </c>
      <c r="D550" s="486">
        <v>29</v>
      </c>
      <c r="E550" s="486">
        <v>0</v>
      </c>
      <c r="F550" s="486">
        <v>6</v>
      </c>
      <c r="G550" s="486">
        <v>78</v>
      </c>
      <c r="H550" s="486">
        <v>10</v>
      </c>
      <c r="I550" s="486">
        <v>70</v>
      </c>
      <c r="J550" s="486">
        <v>20</v>
      </c>
      <c r="K550" s="486">
        <v>102</v>
      </c>
      <c r="L550" s="486">
        <v>107</v>
      </c>
      <c r="M550" s="486">
        <v>100</v>
      </c>
      <c r="N550" s="486">
        <v>0</v>
      </c>
      <c r="O550" s="240">
        <f t="shared" si="1113"/>
        <v>258</v>
      </c>
      <c r="P550" s="486">
        <v>141</v>
      </c>
      <c r="Q550" s="486">
        <v>104</v>
      </c>
      <c r="R550" s="486">
        <v>0</v>
      </c>
      <c r="S550" s="486">
        <v>0</v>
      </c>
      <c r="T550" s="486">
        <v>0</v>
      </c>
      <c r="U550" s="486">
        <v>0</v>
      </c>
      <c r="V550" s="486">
        <v>13</v>
      </c>
      <c r="W550" s="486">
        <v>0</v>
      </c>
      <c r="X550" s="240">
        <f t="shared" si="1114"/>
        <v>469</v>
      </c>
      <c r="Y550" s="486">
        <v>119</v>
      </c>
      <c r="Z550" s="486">
        <v>103</v>
      </c>
      <c r="AA550" s="486">
        <v>170</v>
      </c>
      <c r="AB550" s="486">
        <v>77</v>
      </c>
      <c r="AC550" s="240">
        <f t="shared" si="1115"/>
        <v>246</v>
      </c>
      <c r="AD550" s="486">
        <v>0</v>
      </c>
      <c r="AE550" s="486">
        <v>116</v>
      </c>
      <c r="AF550" s="486">
        <v>0</v>
      </c>
      <c r="AG550" s="486">
        <v>50</v>
      </c>
      <c r="AH550" s="486">
        <v>0</v>
      </c>
      <c r="AI550" s="486">
        <v>80</v>
      </c>
      <c r="AJ550" s="240">
        <f t="shared" si="1116"/>
        <v>28</v>
      </c>
      <c r="AK550" s="394">
        <v>0</v>
      </c>
      <c r="AL550" s="394">
        <v>28</v>
      </c>
      <c r="AM550" s="240">
        <f t="shared" si="1117"/>
        <v>631</v>
      </c>
      <c r="AN550" s="486">
        <v>55</v>
      </c>
      <c r="AO550" s="486">
        <v>21</v>
      </c>
      <c r="AP550" s="486">
        <v>48</v>
      </c>
      <c r="AQ550" s="486">
        <v>12</v>
      </c>
      <c r="AR550" s="486">
        <v>235</v>
      </c>
      <c r="AS550" s="486">
        <v>0</v>
      </c>
      <c r="AT550" s="486">
        <v>130</v>
      </c>
      <c r="AU550" s="486">
        <v>115</v>
      </c>
      <c r="AV550" s="486">
        <v>15</v>
      </c>
      <c r="AW550" s="486">
        <v>0</v>
      </c>
      <c r="AX550" s="240">
        <f t="shared" si="1118"/>
        <v>760</v>
      </c>
      <c r="AY550" s="486">
        <v>0</v>
      </c>
      <c r="AZ550" s="486">
        <v>452</v>
      </c>
      <c r="BA550" s="486">
        <v>78</v>
      </c>
      <c r="BB550" s="486">
        <v>230</v>
      </c>
      <c r="BC550" s="486">
        <v>0</v>
      </c>
      <c r="BD550" s="240">
        <f t="shared" si="1119"/>
        <v>1302</v>
      </c>
      <c r="BE550" s="486">
        <v>628</v>
      </c>
      <c r="BF550" s="486">
        <v>0</v>
      </c>
      <c r="BG550" s="486">
        <v>32</v>
      </c>
      <c r="BH550" s="486">
        <v>197</v>
      </c>
      <c r="BI550" s="486">
        <v>295</v>
      </c>
      <c r="BJ550" s="486">
        <v>60</v>
      </c>
      <c r="BK550" s="486">
        <v>0</v>
      </c>
      <c r="BL550" s="486">
        <v>90</v>
      </c>
      <c r="BM550" s="240">
        <f t="shared" si="1120"/>
        <v>502</v>
      </c>
      <c r="BN550" s="486">
        <v>90</v>
      </c>
      <c r="BO550" s="486">
        <v>0</v>
      </c>
      <c r="BP550" s="486">
        <v>0</v>
      </c>
      <c r="BQ550" s="486">
        <v>102</v>
      </c>
      <c r="BR550" s="486">
        <v>310</v>
      </c>
      <c r="BS550" s="240">
        <f t="shared" si="1121"/>
        <v>581</v>
      </c>
      <c r="BT550" s="486">
        <v>0</v>
      </c>
      <c r="BU550" s="486">
        <v>0</v>
      </c>
      <c r="BV550" s="486">
        <v>0</v>
      </c>
      <c r="BW550" s="486">
        <v>0</v>
      </c>
      <c r="BX550" s="486">
        <v>0</v>
      </c>
      <c r="BY550" s="486">
        <v>454</v>
      </c>
      <c r="BZ550" s="486">
        <v>0</v>
      </c>
      <c r="CA550" s="486">
        <v>0</v>
      </c>
      <c r="CB550" s="486">
        <v>0</v>
      </c>
      <c r="CC550" s="486">
        <v>0</v>
      </c>
      <c r="CD550" s="486">
        <v>125</v>
      </c>
      <c r="CE550" s="486">
        <v>2</v>
      </c>
      <c r="CF550" s="240">
        <f t="shared" si="1122"/>
        <v>535</v>
      </c>
      <c r="CG550" s="486">
        <v>0</v>
      </c>
      <c r="CH550" s="486">
        <v>0</v>
      </c>
      <c r="CI550" s="486">
        <v>27</v>
      </c>
      <c r="CJ550" s="486">
        <v>7</v>
      </c>
      <c r="CK550" s="486">
        <v>340</v>
      </c>
      <c r="CL550" s="486">
        <v>0</v>
      </c>
      <c r="CM550" s="486">
        <v>73</v>
      </c>
      <c r="CN550" s="486">
        <v>0</v>
      </c>
      <c r="CO550" s="486">
        <v>0</v>
      </c>
      <c r="CP550" s="486">
        <v>0</v>
      </c>
      <c r="CQ550" s="486">
        <v>0</v>
      </c>
      <c r="CR550" s="486">
        <v>76</v>
      </c>
      <c r="CS550" s="486">
        <v>12</v>
      </c>
      <c r="CT550" s="240">
        <f t="shared" si="1123"/>
        <v>288</v>
      </c>
      <c r="CU550" s="486">
        <v>198</v>
      </c>
      <c r="CV550" s="486">
        <v>90</v>
      </c>
      <c r="CW550" s="486">
        <v>0</v>
      </c>
      <c r="CX550" s="486">
        <v>0</v>
      </c>
      <c r="CY550" s="486">
        <v>0</v>
      </c>
      <c r="CZ550" s="240">
        <f t="shared" si="1124"/>
        <v>359</v>
      </c>
      <c r="DA550" s="486">
        <v>0</v>
      </c>
      <c r="DB550" s="486">
        <v>0</v>
      </c>
      <c r="DC550" s="486">
        <v>84</v>
      </c>
      <c r="DD550" s="486">
        <v>275</v>
      </c>
      <c r="DE550" s="486">
        <v>0</v>
      </c>
      <c r="DF550" s="486">
        <v>0</v>
      </c>
      <c r="DG550" s="240">
        <f t="shared" si="1125"/>
        <v>6561</v>
      </c>
      <c r="DH550" s="240">
        <f t="shared" si="1126"/>
        <v>102</v>
      </c>
      <c r="DI550" s="486">
        <v>62</v>
      </c>
      <c r="DJ550" s="486">
        <v>40</v>
      </c>
      <c r="DK550" s="486">
        <v>0</v>
      </c>
      <c r="DL550" s="392">
        <f t="shared" si="1127"/>
        <v>175</v>
      </c>
      <c r="DM550" s="470">
        <v>175</v>
      </c>
      <c r="DN550" s="469">
        <v>0</v>
      </c>
      <c r="DO550" s="240">
        <f t="shared" si="1128"/>
        <v>6838</v>
      </c>
      <c r="DP550" s="4"/>
      <c r="DQ550" s="4"/>
      <c r="DR550" s="4"/>
      <c r="DS550" s="4"/>
      <c r="DT550" s="4"/>
      <c r="DU550" s="4"/>
      <c r="DV550" s="4"/>
      <c r="DW550" s="4"/>
      <c r="DX550" s="4"/>
      <c r="DY550" s="4"/>
      <c r="DZ550" s="4"/>
      <c r="EA550" s="1"/>
      <c r="EB550" s="1"/>
      <c r="EC550" s="1"/>
    </row>
    <row r="551" spans="1:134" s="40" customFormat="1" ht="16.5" customHeight="1" x14ac:dyDescent="0.15">
      <c r="A551" s="162" t="s">
        <v>385</v>
      </c>
      <c r="B551" s="240">
        <f t="shared" ref="B551:B552" si="1129">SUM(C551:N551)</f>
        <v>1349</v>
      </c>
      <c r="C551" s="486">
        <v>94</v>
      </c>
      <c r="D551" s="486">
        <v>54</v>
      </c>
      <c r="E551" s="486">
        <v>68</v>
      </c>
      <c r="F551" s="486">
        <v>18</v>
      </c>
      <c r="G551" s="486">
        <v>57</v>
      </c>
      <c r="H551" s="486">
        <v>320</v>
      </c>
      <c r="I551" s="486">
        <v>241</v>
      </c>
      <c r="J551" s="486">
        <v>25</v>
      </c>
      <c r="K551" s="486">
        <v>90</v>
      </c>
      <c r="L551" s="486">
        <v>220</v>
      </c>
      <c r="M551" s="486">
        <v>73</v>
      </c>
      <c r="N551" s="486">
        <v>89</v>
      </c>
      <c r="O551" s="240">
        <f t="shared" ref="O551:O552" si="1130">SUM(P551:W551)</f>
        <v>524</v>
      </c>
      <c r="P551" s="486">
        <v>125</v>
      </c>
      <c r="Q551" s="486">
        <v>120</v>
      </c>
      <c r="R551" s="486">
        <v>36</v>
      </c>
      <c r="S551" s="486">
        <v>31</v>
      </c>
      <c r="T551" s="486">
        <v>66</v>
      </c>
      <c r="U551" s="486">
        <v>75</v>
      </c>
      <c r="V551" s="486">
        <v>30</v>
      </c>
      <c r="W551" s="486">
        <v>41</v>
      </c>
      <c r="X551" s="240">
        <f t="shared" ref="X551:X552" si="1131">SUM(Y551:AB551)</f>
        <v>434</v>
      </c>
      <c r="Y551" s="486">
        <v>144</v>
      </c>
      <c r="Z551" s="486">
        <v>52</v>
      </c>
      <c r="AA551" s="486">
        <v>169</v>
      </c>
      <c r="AB551" s="486">
        <v>69</v>
      </c>
      <c r="AC551" s="240">
        <f t="shared" ref="AC551:AC552" si="1132">SUM(AD551:AI551)</f>
        <v>536</v>
      </c>
      <c r="AD551" s="486">
        <v>60</v>
      </c>
      <c r="AE551" s="486">
        <v>104</v>
      </c>
      <c r="AF551" s="486">
        <v>66</v>
      </c>
      <c r="AG551" s="486">
        <v>113</v>
      </c>
      <c r="AH551" s="486">
        <v>84</v>
      </c>
      <c r="AI551" s="486">
        <v>109</v>
      </c>
      <c r="AJ551" s="240">
        <f t="shared" ref="AJ551:AJ552" si="1133">SUM(AK551:AL551)</f>
        <v>34</v>
      </c>
      <c r="AK551" s="394">
        <v>7</v>
      </c>
      <c r="AL551" s="394">
        <v>27</v>
      </c>
      <c r="AM551" s="240">
        <f t="shared" ref="AM551:AM552" si="1134">SUM(AN551:AW551)</f>
        <v>1037</v>
      </c>
      <c r="AN551" s="486">
        <v>90</v>
      </c>
      <c r="AO551" s="486">
        <v>24</v>
      </c>
      <c r="AP551" s="486">
        <v>53</v>
      </c>
      <c r="AQ551" s="486">
        <v>30</v>
      </c>
      <c r="AR551" s="486">
        <v>60</v>
      </c>
      <c r="AS551" s="486">
        <v>35</v>
      </c>
      <c r="AT551" s="486">
        <v>197</v>
      </c>
      <c r="AU551" s="486">
        <v>209</v>
      </c>
      <c r="AV551" s="486">
        <v>251</v>
      </c>
      <c r="AW551" s="486">
        <v>88</v>
      </c>
      <c r="AX551" s="240">
        <f t="shared" ref="AX551:AX552" si="1135">SUM(AY551:BC551)</f>
        <v>855</v>
      </c>
      <c r="AY551" s="486">
        <v>66</v>
      </c>
      <c r="AZ551" s="486">
        <v>411</v>
      </c>
      <c r="BA551" s="486">
        <v>121</v>
      </c>
      <c r="BB551" s="486">
        <v>216</v>
      </c>
      <c r="BC551" s="486">
        <v>41</v>
      </c>
      <c r="BD551" s="240">
        <f t="shared" ref="BD551:BD552" si="1136">SUM(BE551:BL551)</f>
        <v>2399</v>
      </c>
      <c r="BE551" s="486">
        <v>430</v>
      </c>
      <c r="BF551" s="486">
        <v>538</v>
      </c>
      <c r="BG551" s="486">
        <v>178</v>
      </c>
      <c r="BH551" s="486">
        <v>73</v>
      </c>
      <c r="BI551" s="486">
        <v>265</v>
      </c>
      <c r="BJ551" s="486">
        <v>275</v>
      </c>
      <c r="BK551" s="486">
        <v>308</v>
      </c>
      <c r="BL551" s="486">
        <v>332</v>
      </c>
      <c r="BM551" s="240">
        <f t="shared" ref="BM551:BM552" si="1137">SUM(BN551:BR551)</f>
        <v>346</v>
      </c>
      <c r="BN551" s="486">
        <v>39</v>
      </c>
      <c r="BO551" s="486">
        <v>32</v>
      </c>
      <c r="BP551" s="486">
        <v>35</v>
      </c>
      <c r="BQ551" s="486">
        <v>40</v>
      </c>
      <c r="BR551" s="486">
        <v>200</v>
      </c>
      <c r="BS551" s="240">
        <f t="shared" ref="BS551:BS552" si="1138">SUM(BT551:CE551)</f>
        <v>695</v>
      </c>
      <c r="BT551" s="486">
        <v>91</v>
      </c>
      <c r="BU551" s="486">
        <v>113</v>
      </c>
      <c r="BV551" s="486">
        <v>23</v>
      </c>
      <c r="BW551" s="486">
        <v>14</v>
      </c>
      <c r="BX551" s="486">
        <v>99</v>
      </c>
      <c r="BY551" s="486">
        <v>93</v>
      </c>
      <c r="BZ551" s="486">
        <v>54</v>
      </c>
      <c r="CA551" s="486">
        <v>50</v>
      </c>
      <c r="CB551" s="486">
        <v>54</v>
      </c>
      <c r="CC551" s="486">
        <v>16</v>
      </c>
      <c r="CD551" s="486">
        <v>47</v>
      </c>
      <c r="CE551" s="486">
        <v>41</v>
      </c>
      <c r="CF551" s="240">
        <f t="shared" ref="CF551:CF552" si="1139">SUM(CG551:CS551)</f>
        <v>1010</v>
      </c>
      <c r="CG551" s="486">
        <v>47</v>
      </c>
      <c r="CH551" s="486">
        <v>79</v>
      </c>
      <c r="CI551" s="486">
        <v>100</v>
      </c>
      <c r="CJ551" s="486">
        <v>83</v>
      </c>
      <c r="CK551" s="486">
        <v>219</v>
      </c>
      <c r="CL551" s="486">
        <v>45</v>
      </c>
      <c r="CM551" s="486">
        <v>169</v>
      </c>
      <c r="CN551" s="486">
        <v>27</v>
      </c>
      <c r="CO551" s="486">
        <v>0</v>
      </c>
      <c r="CP551" s="486">
        <v>43</v>
      </c>
      <c r="CQ551" s="486">
        <v>79</v>
      </c>
      <c r="CR551" s="486">
        <v>69</v>
      </c>
      <c r="CS551" s="486">
        <v>50</v>
      </c>
      <c r="CT551" s="240">
        <f t="shared" ref="CT551:CT552" si="1140">SUM(CU551:CY551)</f>
        <v>612</v>
      </c>
      <c r="CU551" s="486">
        <v>244</v>
      </c>
      <c r="CV551" s="486">
        <v>187</v>
      </c>
      <c r="CW551" s="486">
        <v>66</v>
      </c>
      <c r="CX551" s="486">
        <v>56</v>
      </c>
      <c r="CY551" s="486">
        <v>59</v>
      </c>
      <c r="CZ551" s="240">
        <f t="shared" ref="CZ551:CZ552" si="1141">SUM(DA551:DF551)</f>
        <v>596</v>
      </c>
      <c r="DA551" s="486">
        <v>27</v>
      </c>
      <c r="DB551" s="486">
        <v>0</v>
      </c>
      <c r="DC551" s="486">
        <v>134</v>
      </c>
      <c r="DD551" s="486">
        <v>256</v>
      </c>
      <c r="DE551" s="486">
        <v>89</v>
      </c>
      <c r="DF551" s="486">
        <v>90</v>
      </c>
      <c r="DG551" s="240">
        <f t="shared" ref="DG551:DG552" si="1142">AM551+BS551+B551+O551+X551+AC551+AJ551+BD551+CF551+AX551+BM551+CT551+CZ551</f>
        <v>10427</v>
      </c>
      <c r="DH551" s="240">
        <f t="shared" ref="DH551:DH552" si="1143">SUM(DI551:DK551)</f>
        <v>209</v>
      </c>
      <c r="DI551" s="486">
        <v>51</v>
      </c>
      <c r="DJ551" s="486">
        <v>132</v>
      </c>
      <c r="DK551" s="486">
        <v>26</v>
      </c>
      <c r="DL551" s="392">
        <f t="shared" si="1127"/>
        <v>258</v>
      </c>
      <c r="DM551" s="470">
        <v>258</v>
      </c>
      <c r="DN551" s="469">
        <v>0</v>
      </c>
      <c r="DO551" s="240">
        <f t="shared" ref="DO551:DO552" si="1144">DG551+DH551+DL551</f>
        <v>10894</v>
      </c>
    </row>
    <row r="552" spans="1:134" s="40" customFormat="1" ht="16.5" customHeight="1" x14ac:dyDescent="0.15">
      <c r="A552" s="98" t="s">
        <v>788</v>
      </c>
      <c r="B552" s="246">
        <f t="shared" si="1129"/>
        <v>1556</v>
      </c>
      <c r="C552" s="289">
        <v>94</v>
      </c>
      <c r="D552" s="289">
        <v>64</v>
      </c>
      <c r="E552" s="289">
        <v>73</v>
      </c>
      <c r="F552" s="289">
        <v>18</v>
      </c>
      <c r="G552" s="289">
        <v>57</v>
      </c>
      <c r="H552" s="289">
        <v>391</v>
      </c>
      <c r="I552" s="289">
        <v>241</v>
      </c>
      <c r="J552" s="289">
        <v>25</v>
      </c>
      <c r="K552" s="289">
        <v>102</v>
      </c>
      <c r="L552" s="289">
        <v>293</v>
      </c>
      <c r="M552" s="289">
        <v>109</v>
      </c>
      <c r="N552" s="289">
        <v>89</v>
      </c>
      <c r="O552" s="246">
        <f t="shared" si="1130"/>
        <v>576</v>
      </c>
      <c r="P552" s="289">
        <v>155</v>
      </c>
      <c r="Q552" s="289">
        <v>130</v>
      </c>
      <c r="R552" s="289">
        <v>48</v>
      </c>
      <c r="S552" s="289">
        <v>31</v>
      </c>
      <c r="T552" s="289">
        <v>66</v>
      </c>
      <c r="U552" s="289">
        <v>75</v>
      </c>
      <c r="V552" s="289">
        <v>30</v>
      </c>
      <c r="W552" s="289">
        <v>41</v>
      </c>
      <c r="X552" s="246">
        <f t="shared" si="1131"/>
        <v>755</v>
      </c>
      <c r="Y552" s="289">
        <v>254</v>
      </c>
      <c r="Z552" s="289">
        <v>144</v>
      </c>
      <c r="AA552" s="289">
        <v>193</v>
      </c>
      <c r="AB552" s="289">
        <v>164</v>
      </c>
      <c r="AC552" s="246">
        <f t="shared" si="1132"/>
        <v>569</v>
      </c>
      <c r="AD552" s="289">
        <v>60</v>
      </c>
      <c r="AE552" s="289">
        <v>104</v>
      </c>
      <c r="AF552" s="289">
        <v>66</v>
      </c>
      <c r="AG552" s="289">
        <v>128</v>
      </c>
      <c r="AH552" s="289">
        <v>102</v>
      </c>
      <c r="AI552" s="289">
        <v>109</v>
      </c>
      <c r="AJ552" s="246">
        <f t="shared" si="1133"/>
        <v>280</v>
      </c>
      <c r="AK552" s="400">
        <v>176</v>
      </c>
      <c r="AL552" s="400">
        <v>104</v>
      </c>
      <c r="AM552" s="246">
        <f t="shared" si="1134"/>
        <v>1077</v>
      </c>
      <c r="AN552" s="289">
        <v>90</v>
      </c>
      <c r="AO552" s="289">
        <v>24</v>
      </c>
      <c r="AP552" s="289">
        <v>57</v>
      </c>
      <c r="AQ552" s="289">
        <v>30</v>
      </c>
      <c r="AR552" s="289">
        <v>66</v>
      </c>
      <c r="AS552" s="289">
        <v>35</v>
      </c>
      <c r="AT552" s="289">
        <v>207</v>
      </c>
      <c r="AU552" s="289">
        <v>209</v>
      </c>
      <c r="AV552" s="289">
        <v>271</v>
      </c>
      <c r="AW552" s="289">
        <v>88</v>
      </c>
      <c r="AX552" s="246">
        <f t="shared" si="1135"/>
        <v>1061</v>
      </c>
      <c r="AY552" s="289">
        <v>86</v>
      </c>
      <c r="AZ552" s="289">
        <v>487</v>
      </c>
      <c r="BA552" s="289">
        <v>146</v>
      </c>
      <c r="BB552" s="289">
        <v>262</v>
      </c>
      <c r="BC552" s="289">
        <v>80</v>
      </c>
      <c r="BD552" s="246">
        <f t="shared" si="1136"/>
        <v>2601</v>
      </c>
      <c r="BE552" s="289">
        <v>490</v>
      </c>
      <c r="BF552" s="289">
        <v>544</v>
      </c>
      <c r="BG552" s="289">
        <v>178</v>
      </c>
      <c r="BH552" s="289">
        <v>73</v>
      </c>
      <c r="BI552" s="289">
        <v>265</v>
      </c>
      <c r="BJ552" s="289">
        <v>275</v>
      </c>
      <c r="BK552" s="289">
        <v>444</v>
      </c>
      <c r="BL552" s="289">
        <v>332</v>
      </c>
      <c r="BM552" s="246">
        <f t="shared" si="1137"/>
        <v>1839</v>
      </c>
      <c r="BN552" s="289">
        <v>219</v>
      </c>
      <c r="BO552" s="289">
        <v>218</v>
      </c>
      <c r="BP552" s="289">
        <v>281</v>
      </c>
      <c r="BQ552" s="289">
        <v>469</v>
      </c>
      <c r="BR552" s="289">
        <v>652</v>
      </c>
      <c r="BS552" s="246">
        <f t="shared" si="1138"/>
        <v>84</v>
      </c>
      <c r="BT552" s="289">
        <v>0</v>
      </c>
      <c r="BU552" s="289">
        <v>0</v>
      </c>
      <c r="BV552" s="289">
        <v>0</v>
      </c>
      <c r="BW552" s="289">
        <v>0</v>
      </c>
      <c r="BX552" s="289">
        <v>0</v>
      </c>
      <c r="BY552" s="289">
        <v>76</v>
      </c>
      <c r="BZ552" s="289">
        <v>0</v>
      </c>
      <c r="CA552" s="289">
        <v>0</v>
      </c>
      <c r="CB552" s="289">
        <v>0</v>
      </c>
      <c r="CC552" s="289">
        <v>0</v>
      </c>
      <c r="CD552" s="289">
        <v>0</v>
      </c>
      <c r="CE552" s="289">
        <v>8</v>
      </c>
      <c r="CF552" s="246">
        <f t="shared" si="1139"/>
        <v>1205</v>
      </c>
      <c r="CG552" s="289">
        <v>47</v>
      </c>
      <c r="CH552" s="289">
        <v>79</v>
      </c>
      <c r="CI552" s="289">
        <v>211</v>
      </c>
      <c r="CJ552" s="289">
        <v>88</v>
      </c>
      <c r="CK552" s="289">
        <v>266</v>
      </c>
      <c r="CL552" s="289">
        <v>45</v>
      </c>
      <c r="CM552" s="289">
        <v>176</v>
      </c>
      <c r="CN552" s="289">
        <v>31</v>
      </c>
      <c r="CO552" s="289">
        <v>0</v>
      </c>
      <c r="CP552" s="289">
        <v>43</v>
      </c>
      <c r="CQ552" s="289">
        <v>100</v>
      </c>
      <c r="CR552" s="289">
        <v>69</v>
      </c>
      <c r="CS552" s="289">
        <v>50</v>
      </c>
      <c r="CT552" s="246">
        <f t="shared" si="1140"/>
        <v>626</v>
      </c>
      <c r="CU552" s="289">
        <v>258</v>
      </c>
      <c r="CV552" s="289">
        <v>187</v>
      </c>
      <c r="CW552" s="289">
        <v>66</v>
      </c>
      <c r="CX552" s="289">
        <v>56</v>
      </c>
      <c r="CY552" s="289">
        <v>59</v>
      </c>
      <c r="CZ552" s="246">
        <f t="shared" si="1141"/>
        <v>637</v>
      </c>
      <c r="DA552" s="289">
        <v>27</v>
      </c>
      <c r="DB552" s="289">
        <v>0</v>
      </c>
      <c r="DC552" s="289">
        <v>174</v>
      </c>
      <c r="DD552" s="289">
        <v>256</v>
      </c>
      <c r="DE552" s="289">
        <v>89</v>
      </c>
      <c r="DF552" s="289">
        <v>91</v>
      </c>
      <c r="DG552" s="246">
        <f t="shared" si="1142"/>
        <v>12866</v>
      </c>
      <c r="DH552" s="246">
        <f t="shared" si="1143"/>
        <v>336</v>
      </c>
      <c r="DI552" s="289">
        <v>178</v>
      </c>
      <c r="DJ552" s="289">
        <v>132</v>
      </c>
      <c r="DK552" s="289">
        <v>26</v>
      </c>
      <c r="DL552" s="393">
        <f t="shared" si="1127"/>
        <v>328</v>
      </c>
      <c r="DM552" s="471">
        <v>258</v>
      </c>
      <c r="DN552" s="472">
        <v>70</v>
      </c>
      <c r="DO552" s="246">
        <f t="shared" si="1144"/>
        <v>13530</v>
      </c>
    </row>
    <row r="553" spans="1:134" s="4" customFormat="1" ht="16.5" customHeight="1" x14ac:dyDescent="0.15">
      <c r="A553" s="206" t="s">
        <v>368</v>
      </c>
    </row>
    <row r="554" spans="1:134" s="4" customFormat="1" ht="16.5" customHeight="1" x14ac:dyDescent="0.15">
      <c r="A554" s="97" t="s">
        <v>324</v>
      </c>
    </row>
    <row r="555" spans="1:134" s="4" customFormat="1" ht="16.5" customHeight="1" x14ac:dyDescent="0.2">
      <c r="A555" s="163"/>
    </row>
    <row r="556" spans="1:134" s="10" customFormat="1" ht="16.5" customHeight="1" x14ac:dyDescent="0.2">
      <c r="A556" s="26" t="s">
        <v>241</v>
      </c>
    </row>
    <row r="557" spans="1:134" ht="16.5" customHeight="1" x14ac:dyDescent="0.2">
      <c r="A557" s="31" t="s">
        <v>744</v>
      </c>
    </row>
    <row r="558" spans="1:134" ht="16.5" customHeight="1" x14ac:dyDescent="0.2">
      <c r="A558" s="421" t="s">
        <v>752</v>
      </c>
    </row>
    <row r="559" spans="1:134" s="442" customFormat="1" ht="32.25" customHeight="1" x14ac:dyDescent="0.15">
      <c r="A559" s="437"/>
      <c r="B559" s="438" t="s">
        <v>489</v>
      </c>
      <c r="C559" s="439" t="s">
        <v>490</v>
      </c>
      <c r="D559" s="439" t="s">
        <v>491</v>
      </c>
      <c r="E559" s="439" t="s">
        <v>492</v>
      </c>
      <c r="F559" s="439" t="s">
        <v>493</v>
      </c>
      <c r="G559" s="439" t="s">
        <v>494</v>
      </c>
      <c r="H559" s="439" t="s">
        <v>495</v>
      </c>
      <c r="I559" s="439" t="s">
        <v>496</v>
      </c>
      <c r="J559" s="439" t="s">
        <v>497</v>
      </c>
      <c r="K559" s="439" t="s">
        <v>498</v>
      </c>
      <c r="L559" s="439" t="s">
        <v>499</v>
      </c>
      <c r="M559" s="439" t="s">
        <v>500</v>
      </c>
      <c r="N559" s="439" t="s">
        <v>501</v>
      </c>
      <c r="O559" s="438" t="s">
        <v>502</v>
      </c>
      <c r="P559" s="439" t="s">
        <v>503</v>
      </c>
      <c r="Q559" s="439" t="s">
        <v>504</v>
      </c>
      <c r="R559" s="439" t="s">
        <v>505</v>
      </c>
      <c r="S559" s="439" t="s">
        <v>506</v>
      </c>
      <c r="T559" s="439" t="s">
        <v>507</v>
      </c>
      <c r="U559" s="439" t="s">
        <v>508</v>
      </c>
      <c r="V559" s="439" t="s">
        <v>509</v>
      </c>
      <c r="W559" s="439" t="s">
        <v>510</v>
      </c>
      <c r="X559" s="438" t="s">
        <v>511</v>
      </c>
      <c r="Y559" s="439" t="s">
        <v>512</v>
      </c>
      <c r="Z559" s="439" t="s">
        <v>513</v>
      </c>
      <c r="AA559" s="439" t="s">
        <v>514</v>
      </c>
      <c r="AB559" s="439" t="s">
        <v>515</v>
      </c>
      <c r="AC559" s="438" t="s">
        <v>516</v>
      </c>
      <c r="AD559" s="439" t="s">
        <v>517</v>
      </c>
      <c r="AE559" s="439" t="s">
        <v>518</v>
      </c>
      <c r="AF559" s="439" t="s">
        <v>519</v>
      </c>
      <c r="AG559" s="439" t="s">
        <v>520</v>
      </c>
      <c r="AH559" s="439" t="s">
        <v>521</v>
      </c>
      <c r="AI559" s="439" t="s">
        <v>522</v>
      </c>
      <c r="AJ559" s="438" t="s">
        <v>523</v>
      </c>
      <c r="AK559" s="439" t="s">
        <v>524</v>
      </c>
      <c r="AL559" s="439" t="s">
        <v>525</v>
      </c>
      <c r="AM559" s="438" t="s">
        <v>526</v>
      </c>
      <c r="AN559" s="439" t="s">
        <v>527</v>
      </c>
      <c r="AO559" s="439" t="s">
        <v>528</v>
      </c>
      <c r="AP559" s="439" t="s">
        <v>529</v>
      </c>
      <c r="AQ559" s="439" t="s">
        <v>530</v>
      </c>
      <c r="AR559" s="439" t="s">
        <v>531</v>
      </c>
      <c r="AS559" s="439" t="s">
        <v>532</v>
      </c>
      <c r="AT559" s="439" t="s">
        <v>533</v>
      </c>
      <c r="AU559" s="439" t="s">
        <v>534</v>
      </c>
      <c r="AV559" s="439" t="s">
        <v>535</v>
      </c>
      <c r="AW559" s="439" t="s">
        <v>536</v>
      </c>
      <c r="AX559" s="438" t="s">
        <v>537</v>
      </c>
      <c r="AY559" s="439" t="s">
        <v>538</v>
      </c>
      <c r="AZ559" s="439" t="s">
        <v>539</v>
      </c>
      <c r="BA559" s="439" t="s">
        <v>540</v>
      </c>
      <c r="BB559" s="439" t="s">
        <v>541</v>
      </c>
      <c r="BC559" s="439" t="s">
        <v>542</v>
      </c>
      <c r="BD559" s="440" t="s">
        <v>543</v>
      </c>
      <c r="BE559" s="439" t="s">
        <v>544</v>
      </c>
      <c r="BF559" s="439" t="s">
        <v>545</v>
      </c>
      <c r="BG559" s="439" t="s">
        <v>546</v>
      </c>
      <c r="BH559" s="439" t="s">
        <v>547</v>
      </c>
      <c r="BI559" s="439" t="s">
        <v>548</v>
      </c>
      <c r="BJ559" s="439" t="s">
        <v>549</v>
      </c>
      <c r="BK559" s="439" t="s">
        <v>550</v>
      </c>
      <c r="BL559" s="439" t="s">
        <v>551</v>
      </c>
      <c r="BM559" s="438" t="s">
        <v>552</v>
      </c>
      <c r="BN559" s="439" t="s">
        <v>553</v>
      </c>
      <c r="BO559" s="439" t="s">
        <v>554</v>
      </c>
      <c r="BP559" s="439" t="s">
        <v>555</v>
      </c>
      <c r="BQ559" s="439" t="s">
        <v>556</v>
      </c>
      <c r="BR559" s="439" t="s">
        <v>557</v>
      </c>
      <c r="BS559" s="438" t="s">
        <v>558</v>
      </c>
      <c r="BT559" s="439" t="s">
        <v>559</v>
      </c>
      <c r="BU559" s="439" t="s">
        <v>560</v>
      </c>
      <c r="BV559" s="439" t="s">
        <v>561</v>
      </c>
      <c r="BW559" s="439" t="s">
        <v>562</v>
      </c>
      <c r="BX559" s="439" t="s">
        <v>563</v>
      </c>
      <c r="BY559" s="439" t="s">
        <v>564</v>
      </c>
      <c r="BZ559" s="439" t="s">
        <v>565</v>
      </c>
      <c r="CA559" s="439" t="s">
        <v>566</v>
      </c>
      <c r="CB559" s="439" t="s">
        <v>567</v>
      </c>
      <c r="CC559" s="439" t="s">
        <v>568</v>
      </c>
      <c r="CD559" s="439" t="s">
        <v>569</v>
      </c>
      <c r="CE559" s="439" t="s">
        <v>570</v>
      </c>
      <c r="CF559" s="438" t="s">
        <v>571</v>
      </c>
      <c r="CG559" s="439" t="s">
        <v>572</v>
      </c>
      <c r="CH559" s="439" t="s">
        <v>573</v>
      </c>
      <c r="CI559" s="439" t="s">
        <v>574</v>
      </c>
      <c r="CJ559" s="439" t="s">
        <v>575</v>
      </c>
      <c r="CK559" s="439" t="s">
        <v>576</v>
      </c>
      <c r="CL559" s="439" t="s">
        <v>577</v>
      </c>
      <c r="CM559" s="439" t="s">
        <v>578</v>
      </c>
      <c r="CN559" s="439" t="s">
        <v>579</v>
      </c>
      <c r="CO559" s="439" t="s">
        <v>580</v>
      </c>
      <c r="CP559" s="439" t="s">
        <v>581</v>
      </c>
      <c r="CQ559" s="439" t="s">
        <v>582</v>
      </c>
      <c r="CR559" s="439" t="s">
        <v>583</v>
      </c>
      <c r="CS559" s="439" t="s">
        <v>584</v>
      </c>
      <c r="CT559" s="438" t="s">
        <v>585</v>
      </c>
      <c r="CU559" s="439" t="s">
        <v>586</v>
      </c>
      <c r="CV559" s="439" t="s">
        <v>587</v>
      </c>
      <c r="CW559" s="439" t="s">
        <v>588</v>
      </c>
      <c r="CX559" s="439" t="s">
        <v>589</v>
      </c>
      <c r="CY559" s="439" t="s">
        <v>590</v>
      </c>
      <c r="CZ559" s="438" t="s">
        <v>591</v>
      </c>
      <c r="DA559" s="439" t="s">
        <v>592</v>
      </c>
      <c r="DB559" s="439" t="s">
        <v>593</v>
      </c>
      <c r="DC559" s="439" t="s">
        <v>594</v>
      </c>
      <c r="DD559" s="439" t="s">
        <v>595</v>
      </c>
      <c r="DE559" s="439" t="s">
        <v>596</v>
      </c>
      <c r="DF559" s="439" t="s">
        <v>597</v>
      </c>
      <c r="DG559" s="438" t="s">
        <v>598</v>
      </c>
      <c r="DH559" s="438" t="s">
        <v>599</v>
      </c>
      <c r="DI559" s="439" t="s">
        <v>600</v>
      </c>
      <c r="DJ559" s="439" t="s">
        <v>601</v>
      </c>
      <c r="DK559" s="439" t="s">
        <v>602</v>
      </c>
      <c r="DL559" s="438" t="s">
        <v>603</v>
      </c>
      <c r="DM559" s="439" t="s">
        <v>604</v>
      </c>
      <c r="DN559" s="441" t="s">
        <v>605</v>
      </c>
      <c r="DO559" s="438" t="s">
        <v>606</v>
      </c>
    </row>
    <row r="560" spans="1:134" s="4" customFormat="1" ht="16.5" customHeight="1" x14ac:dyDescent="0.15">
      <c r="A560" s="183" t="s">
        <v>110</v>
      </c>
      <c r="B560" s="261">
        <v>4527759</v>
      </c>
      <c r="C560" s="277">
        <v>321432</v>
      </c>
      <c r="D560" s="277">
        <v>208863</v>
      </c>
      <c r="E560" s="277">
        <v>206435</v>
      </c>
      <c r="F560" s="277">
        <v>101953</v>
      </c>
      <c r="G560" s="277">
        <v>277777</v>
      </c>
      <c r="H560" s="277">
        <v>659031</v>
      </c>
      <c r="I560" s="277">
        <v>401112</v>
      </c>
      <c r="J560" s="277">
        <v>143916</v>
      </c>
      <c r="K560" s="277">
        <v>392038</v>
      </c>
      <c r="L560" s="277">
        <v>937544</v>
      </c>
      <c r="M560" s="277">
        <v>352254</v>
      </c>
      <c r="N560" s="277">
        <v>525404</v>
      </c>
      <c r="O560" s="261">
        <v>1579458</v>
      </c>
      <c r="P560" s="277">
        <v>292479</v>
      </c>
      <c r="Q560" s="277">
        <v>283778</v>
      </c>
      <c r="R560" s="277">
        <v>150475</v>
      </c>
      <c r="S560" s="277">
        <v>141411</v>
      </c>
      <c r="T560" s="277">
        <v>128450</v>
      </c>
      <c r="U560" s="277">
        <v>311966</v>
      </c>
      <c r="V560" s="277">
        <v>197718</v>
      </c>
      <c r="W560" s="277">
        <v>73180</v>
      </c>
      <c r="X560" s="261">
        <v>1954775</v>
      </c>
      <c r="Y560" s="277">
        <v>371643</v>
      </c>
      <c r="Z560" s="277">
        <v>549039</v>
      </c>
      <c r="AA560" s="277">
        <v>561343</v>
      </c>
      <c r="AB560" s="277">
        <v>472749</v>
      </c>
      <c r="AC560" s="261">
        <v>1397845</v>
      </c>
      <c r="AD560" s="277">
        <v>179430</v>
      </c>
      <c r="AE560" s="277">
        <v>217440</v>
      </c>
      <c r="AF560" s="277">
        <v>138826</v>
      </c>
      <c r="AG560" s="277">
        <v>328095</v>
      </c>
      <c r="AH560" s="277">
        <v>185077</v>
      </c>
      <c r="AI560" s="277">
        <v>348977</v>
      </c>
      <c r="AJ560" s="261">
        <v>255545</v>
      </c>
      <c r="AK560" s="278">
        <v>122005</v>
      </c>
      <c r="AL560" s="278">
        <v>133540</v>
      </c>
      <c r="AM560" s="261">
        <v>2874619</v>
      </c>
      <c r="AN560" s="277">
        <v>142983</v>
      </c>
      <c r="AO560" s="277">
        <v>166101</v>
      </c>
      <c r="AP560" s="277">
        <v>297288</v>
      </c>
      <c r="AQ560" s="277">
        <v>100382</v>
      </c>
      <c r="AR560" s="277">
        <v>379680</v>
      </c>
      <c r="AS560" s="277">
        <v>99834</v>
      </c>
      <c r="AT560" s="277">
        <v>523268</v>
      </c>
      <c r="AU560" s="277">
        <v>567991</v>
      </c>
      <c r="AV560" s="277">
        <v>382805</v>
      </c>
      <c r="AW560" s="277">
        <v>214287</v>
      </c>
      <c r="AX560" s="261">
        <v>2901722</v>
      </c>
      <c r="AY560" s="277">
        <v>266922</v>
      </c>
      <c r="AZ560" s="277">
        <v>1232504</v>
      </c>
      <c r="BA560" s="277">
        <v>378048</v>
      </c>
      <c r="BB560" s="277">
        <v>720800</v>
      </c>
      <c r="BC560" s="277">
        <v>303449</v>
      </c>
      <c r="BD560" s="261">
        <v>5894912</v>
      </c>
      <c r="BE560" s="277">
        <v>1389375</v>
      </c>
      <c r="BF560" s="277">
        <v>626435</v>
      </c>
      <c r="BG560" s="277">
        <v>649383</v>
      </c>
      <c r="BH560" s="277">
        <v>570417</v>
      </c>
      <c r="BI560" s="277">
        <v>807711</v>
      </c>
      <c r="BJ560" s="277">
        <v>687238</v>
      </c>
      <c r="BK560" s="277">
        <v>647289</v>
      </c>
      <c r="BL560" s="277">
        <v>517063</v>
      </c>
      <c r="BM560" s="261">
        <v>1834668</v>
      </c>
      <c r="BN560" s="277">
        <v>422082</v>
      </c>
      <c r="BO560" s="277">
        <v>298148</v>
      </c>
      <c r="BP560" s="277">
        <v>299656</v>
      </c>
      <c r="BQ560" s="277">
        <v>165100</v>
      </c>
      <c r="BR560" s="277">
        <v>649681</v>
      </c>
      <c r="BS560" s="261">
        <v>3554086</v>
      </c>
      <c r="BT560" s="277">
        <v>198920</v>
      </c>
      <c r="BU560" s="277">
        <v>440935</v>
      </c>
      <c r="BV560" s="277">
        <v>155041</v>
      </c>
      <c r="BW560" s="277">
        <v>88646</v>
      </c>
      <c r="BX560" s="277">
        <v>261104</v>
      </c>
      <c r="BY560" s="277">
        <v>886986</v>
      </c>
      <c r="BZ560" s="277">
        <v>262370</v>
      </c>
      <c r="CA560" s="277">
        <v>187058</v>
      </c>
      <c r="CB560" s="277">
        <v>413357</v>
      </c>
      <c r="CC560" s="277">
        <v>195568</v>
      </c>
      <c r="CD560" s="277">
        <v>242907</v>
      </c>
      <c r="CE560" s="277">
        <v>221194</v>
      </c>
      <c r="CF560" s="261">
        <v>3630251</v>
      </c>
      <c r="CG560" s="277">
        <v>110526</v>
      </c>
      <c r="CH560" s="277">
        <v>265167</v>
      </c>
      <c r="CI560" s="277">
        <v>182769</v>
      </c>
      <c r="CJ560" s="277">
        <v>431684</v>
      </c>
      <c r="CK560" s="277">
        <v>740546</v>
      </c>
      <c r="CL560" s="277">
        <v>111536</v>
      </c>
      <c r="CM560" s="277">
        <v>739737</v>
      </c>
      <c r="CN560" s="277">
        <v>119499</v>
      </c>
      <c r="CO560" s="277">
        <v>61547</v>
      </c>
      <c r="CP560" s="277">
        <v>163634</v>
      </c>
      <c r="CQ560" s="277">
        <v>355661</v>
      </c>
      <c r="CR560" s="277">
        <v>214423</v>
      </c>
      <c r="CS560" s="277">
        <v>133522</v>
      </c>
      <c r="CT560" s="261">
        <v>2046976</v>
      </c>
      <c r="CU560" s="277">
        <v>764010</v>
      </c>
      <c r="CV560" s="277">
        <v>400508</v>
      </c>
      <c r="CW560" s="277">
        <v>158083</v>
      </c>
      <c r="CX560" s="277">
        <v>293561</v>
      </c>
      <c r="CY560" s="277">
        <v>430815</v>
      </c>
      <c r="CZ560" s="261">
        <v>3128326</v>
      </c>
      <c r="DA560" s="277">
        <v>129690</v>
      </c>
      <c r="DB560" s="277">
        <v>137644</v>
      </c>
      <c r="DC560" s="277">
        <v>778291</v>
      </c>
      <c r="DD560" s="277">
        <v>1044973</v>
      </c>
      <c r="DE560" s="277">
        <v>729223</v>
      </c>
      <c r="DF560" s="277">
        <v>308505</v>
      </c>
      <c r="DG560" s="261">
        <v>35580943</v>
      </c>
      <c r="DH560" s="297">
        <f t="shared" ref="DH560" si="1145">SUM(DI560:DK560)</f>
        <v>541396</v>
      </c>
      <c r="DI560" s="298">
        <v>231840</v>
      </c>
      <c r="DJ560" s="278">
        <v>214788</v>
      </c>
      <c r="DK560" s="278">
        <v>94768</v>
      </c>
      <c r="DL560" s="297" t="s">
        <v>607</v>
      </c>
      <c r="DM560" s="298">
        <v>383878</v>
      </c>
      <c r="DN560" s="371" t="s">
        <v>607</v>
      </c>
      <c r="DO560" s="297">
        <v>36506217</v>
      </c>
    </row>
    <row r="561" spans="1:137" s="9" customFormat="1" ht="16.5" customHeight="1" x14ac:dyDescent="0.2">
      <c r="A561" s="131" t="s">
        <v>172</v>
      </c>
      <c r="B561" s="314">
        <v>79.7</v>
      </c>
      <c r="C561" s="315">
        <v>86.3</v>
      </c>
      <c r="D561" s="315">
        <v>77.900000000000006</v>
      </c>
      <c r="E561" s="315">
        <v>72.3</v>
      </c>
      <c r="F561" s="315">
        <v>67.7</v>
      </c>
      <c r="G561" s="315">
        <v>83.3</v>
      </c>
      <c r="H561" s="315">
        <v>83.9</v>
      </c>
      <c r="I561" s="315">
        <v>85.6</v>
      </c>
      <c r="J561" s="315">
        <v>71.5</v>
      </c>
      <c r="K561" s="315">
        <v>79.599999999999994</v>
      </c>
      <c r="L561" s="315">
        <v>89.5</v>
      </c>
      <c r="M561" s="315">
        <v>56.8</v>
      </c>
      <c r="N561" s="315">
        <v>69.7</v>
      </c>
      <c r="O561" s="314">
        <v>82.3</v>
      </c>
      <c r="P561" s="315">
        <v>85.9</v>
      </c>
      <c r="Q561" s="315">
        <v>87.2</v>
      </c>
      <c r="R561" s="315">
        <v>79.7</v>
      </c>
      <c r="S561" s="315">
        <v>70.900000000000006</v>
      </c>
      <c r="T561" s="315">
        <v>82.9</v>
      </c>
      <c r="U561" s="315">
        <v>82.2</v>
      </c>
      <c r="V561" s="315">
        <v>77.400000000000006</v>
      </c>
      <c r="W561" s="315">
        <v>88.3</v>
      </c>
      <c r="X561" s="314">
        <v>79.3</v>
      </c>
      <c r="Y561" s="315">
        <v>74.900000000000006</v>
      </c>
      <c r="Z561" s="315">
        <v>78.900000000000006</v>
      </c>
      <c r="AA561" s="315">
        <v>86.2</v>
      </c>
      <c r="AB561" s="315">
        <v>74.900000000000006</v>
      </c>
      <c r="AC561" s="314">
        <v>83.5</v>
      </c>
      <c r="AD561" s="315">
        <v>79.400000000000006</v>
      </c>
      <c r="AE561" s="315">
        <v>85.2</v>
      </c>
      <c r="AF561" s="315">
        <v>75.900000000000006</v>
      </c>
      <c r="AG561" s="315">
        <v>86.5</v>
      </c>
      <c r="AH561" s="315">
        <v>81.099999999999994</v>
      </c>
      <c r="AI561" s="315">
        <v>86.1</v>
      </c>
      <c r="AJ561" s="314">
        <v>59.3</v>
      </c>
      <c r="AK561" s="315">
        <v>57.4</v>
      </c>
      <c r="AL561" s="315">
        <v>61</v>
      </c>
      <c r="AM561" s="314">
        <v>86.9</v>
      </c>
      <c r="AN561" s="315">
        <v>84.8</v>
      </c>
      <c r="AO561" s="315">
        <v>85.6</v>
      </c>
      <c r="AP561" s="315">
        <v>87.9</v>
      </c>
      <c r="AQ561" s="315">
        <v>80.5</v>
      </c>
      <c r="AR561" s="315">
        <v>88.7</v>
      </c>
      <c r="AS561" s="315">
        <v>83.1</v>
      </c>
      <c r="AT561" s="315">
        <v>88.6</v>
      </c>
      <c r="AU561" s="315">
        <v>88.9</v>
      </c>
      <c r="AV561" s="315">
        <v>87.7</v>
      </c>
      <c r="AW561" s="315">
        <v>78.900000000000006</v>
      </c>
      <c r="AX561" s="314">
        <v>88.3</v>
      </c>
      <c r="AY561" s="315">
        <v>86.5</v>
      </c>
      <c r="AZ561" s="315">
        <v>90.6</v>
      </c>
      <c r="BA561" s="315">
        <v>90.4</v>
      </c>
      <c r="BB561" s="315">
        <v>85.9</v>
      </c>
      <c r="BC561" s="315">
        <v>83.2</v>
      </c>
      <c r="BD561" s="314">
        <v>89.2</v>
      </c>
      <c r="BE561" s="315">
        <v>81.900000000000006</v>
      </c>
      <c r="BF561" s="315">
        <v>90.2</v>
      </c>
      <c r="BG561" s="315">
        <v>91</v>
      </c>
      <c r="BH561" s="315">
        <v>91.7</v>
      </c>
      <c r="BI561" s="315">
        <v>89.7</v>
      </c>
      <c r="BJ561" s="315">
        <v>92.9</v>
      </c>
      <c r="BK561" s="315">
        <v>92.4</v>
      </c>
      <c r="BL561" s="315">
        <v>92.6</v>
      </c>
      <c r="BM561" s="314">
        <v>81.8</v>
      </c>
      <c r="BN561" s="315">
        <v>75.099999999999994</v>
      </c>
      <c r="BO561" s="315">
        <v>85.3</v>
      </c>
      <c r="BP561" s="315">
        <v>76.599999999999994</v>
      </c>
      <c r="BQ561" s="315">
        <v>78.3</v>
      </c>
      <c r="BR561" s="315">
        <v>87.8</v>
      </c>
      <c r="BS561" s="314">
        <v>79.400000000000006</v>
      </c>
      <c r="BT561" s="316">
        <v>83</v>
      </c>
      <c r="BU561" s="315">
        <v>70.7</v>
      </c>
      <c r="BV561" s="315">
        <v>73.7</v>
      </c>
      <c r="BW561" s="315">
        <v>64.400000000000006</v>
      </c>
      <c r="BX561" s="315">
        <v>75.3</v>
      </c>
      <c r="BY561" s="315">
        <v>84.9</v>
      </c>
      <c r="BZ561" s="315">
        <v>72.8</v>
      </c>
      <c r="CA561" s="315">
        <v>82</v>
      </c>
      <c r="CB561" s="315">
        <v>78.3</v>
      </c>
      <c r="CC561" s="315">
        <v>86.1</v>
      </c>
      <c r="CD561" s="315">
        <v>84.6</v>
      </c>
      <c r="CE561" s="315">
        <v>82.5</v>
      </c>
      <c r="CF561" s="314">
        <v>76.099999999999994</v>
      </c>
      <c r="CG561" s="315">
        <v>65.7</v>
      </c>
      <c r="CH561" s="315">
        <v>66.2</v>
      </c>
      <c r="CI561" s="315">
        <v>71.8</v>
      </c>
      <c r="CJ561" s="315">
        <v>78.5</v>
      </c>
      <c r="CK561" s="315">
        <v>88.4</v>
      </c>
      <c r="CL561" s="315">
        <v>79.900000000000006</v>
      </c>
      <c r="CM561" s="315">
        <v>74.599999999999994</v>
      </c>
      <c r="CN561" s="315">
        <v>70.7</v>
      </c>
      <c r="CO561" s="315">
        <v>57.4</v>
      </c>
      <c r="CP561" s="315">
        <v>67</v>
      </c>
      <c r="CQ561" s="315">
        <v>63.8</v>
      </c>
      <c r="CR561" s="315">
        <v>83.4</v>
      </c>
      <c r="CS561" s="315">
        <v>84.3</v>
      </c>
      <c r="CT561" s="314">
        <v>82.8</v>
      </c>
      <c r="CU561" s="315">
        <v>83.9</v>
      </c>
      <c r="CV561" s="315">
        <v>90.1</v>
      </c>
      <c r="CW561" s="315">
        <v>85.6</v>
      </c>
      <c r="CX561" s="315">
        <v>86.1</v>
      </c>
      <c r="CY561" s="315">
        <v>70.8</v>
      </c>
      <c r="CZ561" s="314">
        <v>74.5</v>
      </c>
      <c r="DA561" s="315">
        <v>60.5</v>
      </c>
      <c r="DB561" s="315">
        <v>48.7</v>
      </c>
      <c r="DC561" s="315">
        <v>66.400000000000006</v>
      </c>
      <c r="DD561" s="315">
        <v>87.7</v>
      </c>
      <c r="DE561" s="315">
        <v>68.7</v>
      </c>
      <c r="DF561" s="315">
        <v>81.400000000000006</v>
      </c>
      <c r="DG561" s="314">
        <v>82.1</v>
      </c>
      <c r="DH561" s="317" t="s">
        <v>607</v>
      </c>
      <c r="DI561" s="316">
        <v>74.8</v>
      </c>
      <c r="DJ561" s="315">
        <v>77.7</v>
      </c>
      <c r="DK561" s="315">
        <v>86.6</v>
      </c>
      <c r="DL561" s="317" t="s">
        <v>607</v>
      </c>
      <c r="DM561" s="315">
        <v>88.1</v>
      </c>
      <c r="DN561" s="403" t="s">
        <v>607</v>
      </c>
      <c r="DO561" s="314">
        <v>82.1</v>
      </c>
      <c r="DP561" s="4"/>
      <c r="DQ561" s="4"/>
      <c r="DR561" s="4"/>
      <c r="DS561" s="4"/>
      <c r="DT561" s="4"/>
      <c r="DU561" s="4"/>
      <c r="DV561" s="4"/>
      <c r="DW561" s="4"/>
      <c r="DX561" s="4"/>
      <c r="DY561" s="4"/>
      <c r="DZ561" s="4"/>
      <c r="EA561" s="4"/>
      <c r="EB561" s="4"/>
      <c r="EC561" s="109"/>
    </row>
    <row r="562" spans="1:137" s="9" customFormat="1" ht="16.5" customHeight="1" x14ac:dyDescent="0.2">
      <c r="A562" s="131" t="s">
        <v>131</v>
      </c>
      <c r="B562" s="314">
        <v>11.8</v>
      </c>
      <c r="C562" s="315">
        <v>5.5</v>
      </c>
      <c r="D562" s="315">
        <v>7.3</v>
      </c>
      <c r="E562" s="315">
        <v>17.899999999999999</v>
      </c>
      <c r="F562" s="315">
        <v>20.399999999999999</v>
      </c>
      <c r="G562" s="315">
        <v>8</v>
      </c>
      <c r="H562" s="315">
        <v>8.3000000000000007</v>
      </c>
      <c r="I562" s="315">
        <v>4</v>
      </c>
      <c r="J562" s="315">
        <v>16.100000000000001</v>
      </c>
      <c r="K562" s="315">
        <v>10.1</v>
      </c>
      <c r="L562" s="315">
        <v>3.1</v>
      </c>
      <c r="M562" s="315">
        <v>37.200000000000003</v>
      </c>
      <c r="N562" s="315">
        <v>23.9</v>
      </c>
      <c r="O562" s="314">
        <v>7.5</v>
      </c>
      <c r="P562" s="315">
        <v>5.6</v>
      </c>
      <c r="Q562" s="315">
        <v>4.3</v>
      </c>
      <c r="R562" s="315">
        <v>10.4</v>
      </c>
      <c r="S562" s="315">
        <v>15.2</v>
      </c>
      <c r="T562" s="315">
        <v>6.2</v>
      </c>
      <c r="U562" s="315">
        <v>7.5</v>
      </c>
      <c r="V562" s="315">
        <v>10.7</v>
      </c>
      <c r="W562" s="315">
        <v>1.5</v>
      </c>
      <c r="X562" s="314">
        <v>13.3</v>
      </c>
      <c r="Y562" s="315">
        <v>16.2</v>
      </c>
      <c r="Z562" s="315">
        <v>13.6</v>
      </c>
      <c r="AA562" s="315">
        <v>7.1</v>
      </c>
      <c r="AB562" s="315">
        <v>17.899999999999999</v>
      </c>
      <c r="AC562" s="314">
        <v>6.3</v>
      </c>
      <c r="AD562" s="315">
        <v>7.5</v>
      </c>
      <c r="AE562" s="315">
        <v>6</v>
      </c>
      <c r="AF562" s="315">
        <v>10.6</v>
      </c>
      <c r="AG562" s="315">
        <v>4.7</v>
      </c>
      <c r="AH562" s="315">
        <v>7.9</v>
      </c>
      <c r="AI562" s="315">
        <v>4.7</v>
      </c>
      <c r="AJ562" s="314">
        <v>37.700000000000003</v>
      </c>
      <c r="AK562" s="315">
        <v>39.9</v>
      </c>
      <c r="AL562" s="315">
        <v>35.700000000000003</v>
      </c>
      <c r="AM562" s="314">
        <v>3.6</v>
      </c>
      <c r="AN562" s="315">
        <v>3.5</v>
      </c>
      <c r="AO562" s="315">
        <v>4.8</v>
      </c>
      <c r="AP562" s="315">
        <v>2.9</v>
      </c>
      <c r="AQ562" s="315">
        <v>7.6</v>
      </c>
      <c r="AR562" s="315">
        <v>2</v>
      </c>
      <c r="AS562" s="315">
        <v>4.5999999999999996</v>
      </c>
      <c r="AT562" s="315">
        <v>2.1</v>
      </c>
      <c r="AU562" s="315">
        <v>3.2</v>
      </c>
      <c r="AV562" s="315">
        <v>3.3</v>
      </c>
      <c r="AW562" s="315">
        <v>9.6999999999999993</v>
      </c>
      <c r="AX562" s="314">
        <v>3.8</v>
      </c>
      <c r="AY562" s="315">
        <v>3.5</v>
      </c>
      <c r="AZ562" s="315">
        <v>1.6</v>
      </c>
      <c r="BA562" s="315">
        <v>2.4</v>
      </c>
      <c r="BB562" s="315">
        <v>6.4</v>
      </c>
      <c r="BC562" s="315">
        <v>8.3000000000000007</v>
      </c>
      <c r="BD562" s="314">
        <v>4</v>
      </c>
      <c r="BE562" s="315">
        <v>9.5</v>
      </c>
      <c r="BF562" s="315">
        <v>3</v>
      </c>
      <c r="BG562" s="315">
        <v>2.6</v>
      </c>
      <c r="BH562" s="315">
        <v>1.7</v>
      </c>
      <c r="BI562" s="315">
        <v>3.8</v>
      </c>
      <c r="BJ562" s="315">
        <v>1.1000000000000001</v>
      </c>
      <c r="BK562" s="315">
        <v>1.8</v>
      </c>
      <c r="BL562" s="315">
        <v>1.3</v>
      </c>
      <c r="BM562" s="314">
        <v>9.9</v>
      </c>
      <c r="BN562" s="315">
        <v>17.899999999999999</v>
      </c>
      <c r="BO562" s="315">
        <v>6.3</v>
      </c>
      <c r="BP562" s="315">
        <v>15</v>
      </c>
      <c r="BQ562" s="315">
        <v>10.5</v>
      </c>
      <c r="BR562" s="315">
        <v>4</v>
      </c>
      <c r="BS562" s="314">
        <v>12.1</v>
      </c>
      <c r="BT562" s="316">
        <v>6.4</v>
      </c>
      <c r="BU562" s="315">
        <v>22.1</v>
      </c>
      <c r="BV562" s="315">
        <v>15.2</v>
      </c>
      <c r="BW562" s="315">
        <v>19.899999999999999</v>
      </c>
      <c r="BX562" s="315">
        <v>14.4</v>
      </c>
      <c r="BY562" s="315">
        <v>8.8000000000000007</v>
      </c>
      <c r="BZ562" s="315">
        <v>20.5</v>
      </c>
      <c r="CA562" s="315">
        <v>6.3</v>
      </c>
      <c r="CB562" s="315">
        <v>13.5</v>
      </c>
      <c r="CC562" s="315">
        <v>4.8</v>
      </c>
      <c r="CD562" s="315">
        <v>5.9</v>
      </c>
      <c r="CE562" s="315">
        <v>7.8</v>
      </c>
      <c r="CF562" s="314">
        <v>15.5</v>
      </c>
      <c r="CG562" s="315">
        <v>24.6</v>
      </c>
      <c r="CH562" s="315">
        <v>25.3</v>
      </c>
      <c r="CI562" s="315">
        <v>17.399999999999999</v>
      </c>
      <c r="CJ562" s="315">
        <v>13.1</v>
      </c>
      <c r="CK562" s="315">
        <v>4.4000000000000004</v>
      </c>
      <c r="CL562" s="315">
        <v>9.6</v>
      </c>
      <c r="CM562" s="315">
        <v>18.100000000000001</v>
      </c>
      <c r="CN562" s="315">
        <v>18.5</v>
      </c>
      <c r="CO562" s="315">
        <v>32.200000000000003</v>
      </c>
      <c r="CP562" s="315">
        <v>23.4</v>
      </c>
      <c r="CQ562" s="315">
        <v>28</v>
      </c>
      <c r="CR562" s="315">
        <v>7.4</v>
      </c>
      <c r="CS562" s="315">
        <v>5.8</v>
      </c>
      <c r="CT562" s="314">
        <v>10.7</v>
      </c>
      <c r="CU562" s="315">
        <v>10.5</v>
      </c>
      <c r="CV562" s="315">
        <v>3.1</v>
      </c>
      <c r="CW562" s="315">
        <v>5.3</v>
      </c>
      <c r="CX562" s="315">
        <v>4.7</v>
      </c>
      <c r="CY562" s="315">
        <v>24.1</v>
      </c>
      <c r="CZ562" s="314">
        <v>17.8</v>
      </c>
      <c r="DA562" s="315">
        <v>31.1</v>
      </c>
      <c r="DB562" s="315">
        <v>45.5</v>
      </c>
      <c r="DC562" s="315">
        <v>25.2</v>
      </c>
      <c r="DD562" s="315">
        <v>4.5999999999999996</v>
      </c>
      <c r="DE562" s="315">
        <v>25.2</v>
      </c>
      <c r="DF562" s="315">
        <v>8.3000000000000007</v>
      </c>
      <c r="DG562" s="314">
        <v>9.8000000000000007</v>
      </c>
      <c r="DH562" s="317" t="s">
        <v>607</v>
      </c>
      <c r="DI562" s="316">
        <v>9.6999999999999993</v>
      </c>
      <c r="DJ562" s="315">
        <v>6.5</v>
      </c>
      <c r="DK562" s="315">
        <v>2.7</v>
      </c>
      <c r="DL562" s="317" t="s">
        <v>607</v>
      </c>
      <c r="DM562" s="315">
        <v>3</v>
      </c>
      <c r="DN562" s="403" t="s">
        <v>607</v>
      </c>
      <c r="DO562" s="314">
        <v>9.6999999999999993</v>
      </c>
      <c r="DP562" s="4"/>
      <c r="DQ562" s="4"/>
      <c r="DR562" s="4"/>
      <c r="DS562" s="4"/>
      <c r="DT562" s="4"/>
      <c r="DU562" s="4"/>
      <c r="DV562" s="4"/>
      <c r="DW562" s="4"/>
      <c r="DX562" s="4"/>
      <c r="DY562" s="4"/>
      <c r="DZ562" s="4"/>
      <c r="EA562" s="4"/>
      <c r="EB562" s="4"/>
      <c r="EC562" s="109"/>
    </row>
    <row r="563" spans="1:137" s="9" customFormat="1" ht="16.5" customHeight="1" x14ac:dyDescent="0.2">
      <c r="A563" s="131" t="s">
        <v>132</v>
      </c>
      <c r="B563" s="314">
        <v>8.6</v>
      </c>
      <c r="C563" s="315">
        <v>8.1999999999999993</v>
      </c>
      <c r="D563" s="315">
        <v>14.8</v>
      </c>
      <c r="E563" s="315">
        <v>9.6999999999999993</v>
      </c>
      <c r="F563" s="315">
        <v>12</v>
      </c>
      <c r="G563" s="315">
        <v>8.6</v>
      </c>
      <c r="H563" s="315">
        <v>7.8</v>
      </c>
      <c r="I563" s="315">
        <v>10.4</v>
      </c>
      <c r="J563" s="315">
        <v>12.4</v>
      </c>
      <c r="K563" s="315">
        <v>10.3</v>
      </c>
      <c r="L563" s="315">
        <v>7.4</v>
      </c>
      <c r="M563" s="315">
        <v>6</v>
      </c>
      <c r="N563" s="315">
        <v>6.4</v>
      </c>
      <c r="O563" s="314">
        <v>10.199999999999999</v>
      </c>
      <c r="P563" s="315">
        <v>8.5</v>
      </c>
      <c r="Q563" s="315">
        <v>8.5</v>
      </c>
      <c r="R563" s="315">
        <v>9.9</v>
      </c>
      <c r="S563" s="315">
        <v>13.9</v>
      </c>
      <c r="T563" s="315">
        <v>10.9</v>
      </c>
      <c r="U563" s="315">
        <v>10.3</v>
      </c>
      <c r="V563" s="315">
        <v>11.9</v>
      </c>
      <c r="W563" s="315">
        <v>10.199999999999999</v>
      </c>
      <c r="X563" s="314">
        <v>7.5</v>
      </c>
      <c r="Y563" s="315">
        <v>8.8000000000000007</v>
      </c>
      <c r="Z563" s="315">
        <v>7.5</v>
      </c>
      <c r="AA563" s="315">
        <v>6.7</v>
      </c>
      <c r="AB563" s="315">
        <v>7.2</v>
      </c>
      <c r="AC563" s="314">
        <v>10.199999999999999</v>
      </c>
      <c r="AD563" s="315">
        <v>13</v>
      </c>
      <c r="AE563" s="315">
        <v>8.8000000000000007</v>
      </c>
      <c r="AF563" s="315">
        <v>13.5</v>
      </c>
      <c r="AG563" s="315">
        <v>8.8000000000000007</v>
      </c>
      <c r="AH563" s="315">
        <v>11</v>
      </c>
      <c r="AI563" s="315">
        <v>9.1999999999999993</v>
      </c>
      <c r="AJ563" s="314">
        <v>3.1</v>
      </c>
      <c r="AK563" s="315">
        <v>2.7</v>
      </c>
      <c r="AL563" s="315">
        <v>3.3</v>
      </c>
      <c r="AM563" s="314">
        <v>9.5</v>
      </c>
      <c r="AN563" s="315">
        <v>11.7</v>
      </c>
      <c r="AO563" s="315">
        <v>9.6</v>
      </c>
      <c r="AP563" s="315">
        <v>9.1999999999999993</v>
      </c>
      <c r="AQ563" s="315">
        <v>11.9</v>
      </c>
      <c r="AR563" s="315">
        <v>9.3000000000000007</v>
      </c>
      <c r="AS563" s="315">
        <v>12.3</v>
      </c>
      <c r="AT563" s="315">
        <v>9.3000000000000007</v>
      </c>
      <c r="AU563" s="315">
        <v>8</v>
      </c>
      <c r="AV563" s="315">
        <v>9</v>
      </c>
      <c r="AW563" s="315">
        <v>11.3</v>
      </c>
      <c r="AX563" s="314">
        <v>8</v>
      </c>
      <c r="AY563" s="315">
        <v>9.9</v>
      </c>
      <c r="AZ563" s="315">
        <v>7.8</v>
      </c>
      <c r="BA563" s="315">
        <v>7.1</v>
      </c>
      <c r="BB563" s="315">
        <v>7.7</v>
      </c>
      <c r="BC563" s="315">
        <v>8.5</v>
      </c>
      <c r="BD563" s="314">
        <v>6.9</v>
      </c>
      <c r="BE563" s="315">
        <v>8.6999999999999993</v>
      </c>
      <c r="BF563" s="315">
        <v>6.8</v>
      </c>
      <c r="BG563" s="315">
        <v>6.4</v>
      </c>
      <c r="BH563" s="315">
        <v>6.6</v>
      </c>
      <c r="BI563" s="315">
        <v>6.5</v>
      </c>
      <c r="BJ563" s="315">
        <v>6</v>
      </c>
      <c r="BK563" s="315">
        <v>5.7</v>
      </c>
      <c r="BL563" s="315">
        <v>6</v>
      </c>
      <c r="BM563" s="314">
        <v>8.1999999999999993</v>
      </c>
      <c r="BN563" s="315">
        <v>6.9</v>
      </c>
      <c r="BO563" s="315">
        <v>8.4</v>
      </c>
      <c r="BP563" s="315">
        <v>8.4</v>
      </c>
      <c r="BQ563" s="315">
        <v>11.2</v>
      </c>
      <c r="BR563" s="315">
        <v>8.1999999999999993</v>
      </c>
      <c r="BS563" s="314">
        <v>8.5</v>
      </c>
      <c r="BT563" s="316">
        <v>10.6</v>
      </c>
      <c r="BU563" s="315">
        <v>7.2</v>
      </c>
      <c r="BV563" s="315">
        <v>11.1</v>
      </c>
      <c r="BW563" s="315">
        <v>15.7</v>
      </c>
      <c r="BX563" s="315">
        <v>10.3</v>
      </c>
      <c r="BY563" s="315">
        <v>6.3</v>
      </c>
      <c r="BZ563" s="315">
        <v>6.6</v>
      </c>
      <c r="CA563" s="315">
        <v>11.7</v>
      </c>
      <c r="CB563" s="315">
        <v>8.1999999999999993</v>
      </c>
      <c r="CC563" s="315">
        <v>9.1</v>
      </c>
      <c r="CD563" s="315">
        <v>9.5</v>
      </c>
      <c r="CE563" s="315">
        <v>9.6999999999999993</v>
      </c>
      <c r="CF563" s="314">
        <v>8.4</v>
      </c>
      <c r="CG563" s="315">
        <v>9.6999999999999993</v>
      </c>
      <c r="CH563" s="315">
        <v>8.4</v>
      </c>
      <c r="CI563" s="315">
        <v>10.8</v>
      </c>
      <c r="CJ563" s="315">
        <v>8.5</v>
      </c>
      <c r="CK563" s="315">
        <v>7.3</v>
      </c>
      <c r="CL563" s="315">
        <v>10.6</v>
      </c>
      <c r="CM563" s="315">
        <v>7.3</v>
      </c>
      <c r="CN563" s="315">
        <v>10.7</v>
      </c>
      <c r="CO563" s="315">
        <v>10.4</v>
      </c>
      <c r="CP563" s="315">
        <v>9.6</v>
      </c>
      <c r="CQ563" s="315">
        <v>8.1999999999999993</v>
      </c>
      <c r="CR563" s="315">
        <v>9.1999999999999993</v>
      </c>
      <c r="CS563" s="315">
        <v>9.9</v>
      </c>
      <c r="CT563" s="314">
        <v>6.5</v>
      </c>
      <c r="CU563" s="315">
        <v>5.6</v>
      </c>
      <c r="CV563" s="315">
        <v>6.8</v>
      </c>
      <c r="CW563" s="315">
        <v>9.1999999999999993</v>
      </c>
      <c r="CX563" s="315">
        <v>9.1999999999999993</v>
      </c>
      <c r="CY563" s="315">
        <v>5.0999999999999996</v>
      </c>
      <c r="CZ563" s="314">
        <v>7.7</v>
      </c>
      <c r="DA563" s="315">
        <v>8.4</v>
      </c>
      <c r="DB563" s="315">
        <v>5.8</v>
      </c>
      <c r="DC563" s="315">
        <v>8.4</v>
      </c>
      <c r="DD563" s="315">
        <v>7.7</v>
      </c>
      <c r="DE563" s="315">
        <v>6</v>
      </c>
      <c r="DF563" s="315">
        <v>10.3</v>
      </c>
      <c r="DG563" s="314">
        <v>8.1</v>
      </c>
      <c r="DH563" s="317" t="s">
        <v>607</v>
      </c>
      <c r="DI563" s="316">
        <v>15.5</v>
      </c>
      <c r="DJ563" s="315">
        <v>15.8</v>
      </c>
      <c r="DK563" s="315">
        <v>10.7</v>
      </c>
      <c r="DL563" s="317" t="s">
        <v>607</v>
      </c>
      <c r="DM563" s="315">
        <v>9</v>
      </c>
      <c r="DN563" s="403" t="s">
        <v>607</v>
      </c>
      <c r="DO563" s="314">
        <v>8.1999999999999993</v>
      </c>
      <c r="DP563" s="4"/>
      <c r="DQ563" s="4"/>
      <c r="DR563" s="4"/>
      <c r="DS563" s="4"/>
      <c r="DT563" s="4"/>
      <c r="DU563" s="4"/>
      <c r="DV563" s="4"/>
      <c r="DW563" s="4"/>
      <c r="DX563" s="4"/>
      <c r="DY563" s="4"/>
      <c r="DZ563" s="4"/>
      <c r="EA563" s="4"/>
      <c r="EB563" s="4"/>
      <c r="EC563" s="109"/>
    </row>
    <row r="564" spans="1:137" s="29" customFormat="1" ht="16.5" customHeight="1" x14ac:dyDescent="0.2">
      <c r="A564" s="72" t="s">
        <v>169</v>
      </c>
      <c r="B564" s="252"/>
      <c r="C564" s="253"/>
      <c r="D564" s="253"/>
      <c r="E564" s="253"/>
      <c r="F564" s="253"/>
      <c r="G564" s="253"/>
      <c r="H564" s="253"/>
      <c r="I564" s="253"/>
      <c r="J564" s="253"/>
      <c r="K564" s="253"/>
      <c r="L564" s="253"/>
      <c r="M564" s="253"/>
      <c r="N564" s="253"/>
      <c r="O564" s="252"/>
      <c r="P564" s="253"/>
      <c r="Q564" s="253"/>
      <c r="R564" s="253"/>
      <c r="S564" s="253"/>
      <c r="T564" s="253"/>
      <c r="U564" s="253"/>
      <c r="V564" s="253"/>
      <c r="W564" s="253"/>
      <c r="X564" s="252"/>
      <c r="Y564" s="253"/>
      <c r="Z564" s="253"/>
      <c r="AA564" s="253"/>
      <c r="AB564" s="253"/>
      <c r="AC564" s="252"/>
      <c r="AD564" s="253"/>
      <c r="AE564" s="253"/>
      <c r="AF564" s="253"/>
      <c r="AG564" s="253"/>
      <c r="AH564" s="253"/>
      <c r="AI564" s="253"/>
      <c r="AJ564" s="252"/>
      <c r="AK564" s="253"/>
      <c r="AL564" s="253"/>
      <c r="AM564" s="252"/>
      <c r="AN564" s="253"/>
      <c r="AO564" s="253"/>
      <c r="AP564" s="253"/>
      <c r="AQ564" s="253"/>
      <c r="AR564" s="253"/>
      <c r="AS564" s="253"/>
      <c r="AT564" s="253"/>
      <c r="AU564" s="253"/>
      <c r="AV564" s="253"/>
      <c r="AW564" s="253"/>
      <c r="AX564" s="252"/>
      <c r="AY564" s="253"/>
      <c r="AZ564" s="253"/>
      <c r="BA564" s="253"/>
      <c r="BB564" s="253"/>
      <c r="BC564" s="253"/>
      <c r="BD564" s="252"/>
      <c r="BE564" s="253"/>
      <c r="BF564" s="253"/>
      <c r="BG564" s="253"/>
      <c r="BH564" s="253"/>
      <c r="BI564" s="253"/>
      <c r="BJ564" s="253"/>
      <c r="BK564" s="253"/>
      <c r="BL564" s="253"/>
      <c r="BM564" s="252"/>
      <c r="BN564" s="253"/>
      <c r="BO564" s="253"/>
      <c r="BP564" s="253"/>
      <c r="BQ564" s="253"/>
      <c r="BR564" s="253"/>
      <c r="BS564" s="252"/>
      <c r="BT564" s="254"/>
      <c r="BU564" s="253"/>
      <c r="BV564" s="253"/>
      <c r="BW564" s="253"/>
      <c r="BX564" s="253"/>
      <c r="BY564" s="253"/>
      <c r="BZ564" s="253"/>
      <c r="CA564" s="253"/>
      <c r="CB564" s="253"/>
      <c r="CC564" s="253"/>
      <c r="CD564" s="253"/>
      <c r="CE564" s="253"/>
      <c r="CF564" s="252"/>
      <c r="CG564" s="253"/>
      <c r="CH564" s="253"/>
      <c r="CI564" s="253"/>
      <c r="CJ564" s="253"/>
      <c r="CK564" s="253"/>
      <c r="CL564" s="253"/>
      <c r="CM564" s="253"/>
      <c r="CN564" s="253"/>
      <c r="CO564" s="253"/>
      <c r="CP564" s="253"/>
      <c r="CQ564" s="253"/>
      <c r="CR564" s="253"/>
      <c r="CS564" s="253"/>
      <c r="CT564" s="252"/>
      <c r="CU564" s="253"/>
      <c r="CV564" s="253"/>
      <c r="CW564" s="253"/>
      <c r="CX564" s="253"/>
      <c r="CY564" s="253"/>
      <c r="CZ564" s="252"/>
      <c r="DA564" s="253"/>
      <c r="DB564" s="253"/>
      <c r="DC564" s="253"/>
      <c r="DD564" s="253"/>
      <c r="DE564" s="253"/>
      <c r="DF564" s="253"/>
      <c r="DG564" s="252"/>
      <c r="DH564" s="252"/>
      <c r="DI564" s="254"/>
      <c r="DJ564" s="253"/>
      <c r="DK564" s="253"/>
      <c r="DL564" s="252"/>
      <c r="DM564" s="253"/>
      <c r="DN564" s="255"/>
      <c r="DO564" s="252"/>
      <c r="DP564" s="15"/>
      <c r="DQ564" s="15"/>
      <c r="DR564" s="15"/>
      <c r="DS564" s="15"/>
      <c r="DT564" s="15"/>
      <c r="DU564" s="15"/>
      <c r="DV564" s="15"/>
      <c r="DW564" s="15"/>
      <c r="DX564" s="109"/>
      <c r="DY564" s="109"/>
      <c r="DZ564" s="109"/>
      <c r="EA564" s="109"/>
      <c r="EB564" s="109"/>
      <c r="EC564" s="109"/>
    </row>
    <row r="565" spans="1:137" s="29" customFormat="1" ht="16.5" customHeight="1" x14ac:dyDescent="0.2">
      <c r="A565" s="131" t="s">
        <v>133</v>
      </c>
      <c r="B565" s="314">
        <v>58.806235647224355</v>
      </c>
      <c r="C565" s="315">
        <v>62.408144653845163</v>
      </c>
      <c r="D565" s="315">
        <v>64.958477400271903</v>
      </c>
      <c r="E565" s="315">
        <v>66.899982231817873</v>
      </c>
      <c r="F565" s="315">
        <v>70.389006850478367</v>
      </c>
      <c r="G565" s="315">
        <v>61.921230175226427</v>
      </c>
      <c r="H565" s="315">
        <v>61.131219604460384</v>
      </c>
      <c r="I565" s="315">
        <v>58.724610462936823</v>
      </c>
      <c r="J565" s="315">
        <v>70.008002098444166</v>
      </c>
      <c r="K565" s="315">
        <v>61.482986220259839</v>
      </c>
      <c r="L565" s="315">
        <v>48.392198808343586</v>
      </c>
      <c r="M565" s="315">
        <v>60.209203591863847</v>
      </c>
      <c r="N565" s="315">
        <v>60.11990116323431</v>
      </c>
      <c r="O565" s="314">
        <v>63.131009673399632</v>
      </c>
      <c r="P565" s="315">
        <v>59.810595681129065</v>
      </c>
      <c r="Q565" s="315">
        <v>59.429433039949721</v>
      </c>
      <c r="R565" s="315">
        <v>65.771691302464973</v>
      </c>
      <c r="S565" s="315">
        <v>67.636340534418878</v>
      </c>
      <c r="T565" s="315">
        <v>68.715256003138137</v>
      </c>
      <c r="U565" s="315">
        <v>64.029555705971347</v>
      </c>
      <c r="V565" s="315">
        <v>67.267995269590358</v>
      </c>
      <c r="W565" s="315">
        <v>55.746903043243734</v>
      </c>
      <c r="X565" s="314">
        <v>66.144028649255247</v>
      </c>
      <c r="Y565" s="315">
        <v>71.131839560524767</v>
      </c>
      <c r="Z565" s="315">
        <v>68.901368673093927</v>
      </c>
      <c r="AA565" s="315">
        <v>59.686989848179891</v>
      </c>
      <c r="AB565" s="315">
        <v>67.679243429807997</v>
      </c>
      <c r="AC565" s="314">
        <v>63.92120638818043</v>
      </c>
      <c r="AD565" s="315">
        <v>67.032116981358186</v>
      </c>
      <c r="AE565" s="315">
        <v>66.314484301952518</v>
      </c>
      <c r="AF565" s="315">
        <v>68.124862581745276</v>
      </c>
      <c r="AG565" s="315">
        <v>59.043843730762468</v>
      </c>
      <c r="AH565" s="315">
        <v>68.265245105835888</v>
      </c>
      <c r="AI565" s="315">
        <v>61.932665478393865</v>
      </c>
      <c r="AJ565" s="314">
        <v>55.264002190035114</v>
      </c>
      <c r="AK565" s="315">
        <v>56.112666256718214</v>
      </c>
      <c r="AL565" s="315">
        <v>54.534019943003607</v>
      </c>
      <c r="AM565" s="314">
        <v>58.576078506187081</v>
      </c>
      <c r="AN565" s="315">
        <v>60.491517382307499</v>
      </c>
      <c r="AO565" s="315">
        <v>57.821738070234986</v>
      </c>
      <c r="AP565" s="315">
        <v>51.59508608804164</v>
      </c>
      <c r="AQ565" s="315">
        <v>64.692907972297888</v>
      </c>
      <c r="AR565" s="315">
        <v>57.242710448613508</v>
      </c>
      <c r="AS565" s="315">
        <v>67.41337366101699</v>
      </c>
      <c r="AT565" s="315">
        <v>59.720304434658978</v>
      </c>
      <c r="AU565" s="315">
        <v>56.220123744978153</v>
      </c>
      <c r="AV565" s="315">
        <v>60.476721852550618</v>
      </c>
      <c r="AW565" s="315">
        <v>64.147784077281031</v>
      </c>
      <c r="AX565" s="314">
        <v>57.491500513098494</v>
      </c>
      <c r="AY565" s="315">
        <v>61.577937415238978</v>
      </c>
      <c r="AZ565" s="315">
        <v>54.69085495719419</v>
      </c>
      <c r="BA565" s="315">
        <v>61.410880944988122</v>
      </c>
      <c r="BB565" s="315">
        <v>57.768934580294797</v>
      </c>
      <c r="BC565" s="315">
        <v>60.15165775045417</v>
      </c>
      <c r="BD565" s="314">
        <v>47.095132178150308</v>
      </c>
      <c r="BE565" s="315">
        <v>33.376578376067037</v>
      </c>
      <c r="BF565" s="315">
        <v>61.781406859865008</v>
      </c>
      <c r="BG565" s="315">
        <v>58.577231647219527</v>
      </c>
      <c r="BH565" s="315">
        <v>58.656020773765903</v>
      </c>
      <c r="BI565" s="315">
        <v>42.560116771137743</v>
      </c>
      <c r="BJ565" s="315">
        <v>38.898496241791463</v>
      </c>
      <c r="BK565" s="315">
        <v>45.095975188537871</v>
      </c>
      <c r="BL565" s="315">
        <v>55.853534682738228</v>
      </c>
      <c r="BM565" s="314">
        <v>58.492497280290664</v>
      </c>
      <c r="BN565" s="315">
        <v>57.039415601459545</v>
      </c>
      <c r="BO565" s="315">
        <v>65.305747677544574</v>
      </c>
      <c r="BP565" s="315">
        <v>63.443516209259208</v>
      </c>
      <c r="BQ565" s="315">
        <v>64.28370609016774</v>
      </c>
      <c r="BR565" s="315">
        <v>52.960465077313543</v>
      </c>
      <c r="BS565" s="314">
        <v>62.330010854822469</v>
      </c>
      <c r="BT565" s="316">
        <v>66.795058558895775</v>
      </c>
      <c r="BU565" s="315">
        <v>65.207313434355783</v>
      </c>
      <c r="BV565" s="315">
        <v>68.438887932332989</v>
      </c>
      <c r="BW565" s="315">
        <v>72.593337354048771</v>
      </c>
      <c r="BX565" s="315">
        <v>68.452828392822681</v>
      </c>
      <c r="BY565" s="315">
        <v>54.576357173116563</v>
      </c>
      <c r="BZ565" s="315">
        <v>65.914533089085552</v>
      </c>
      <c r="CA565" s="315">
        <v>64.525100042033017</v>
      </c>
      <c r="CB565" s="315">
        <v>61.363677768819912</v>
      </c>
      <c r="CC565" s="315">
        <v>69.239683963521543</v>
      </c>
      <c r="CD565" s="315">
        <v>61.68879973683741</v>
      </c>
      <c r="CE565" s="315">
        <v>62.203006187958273</v>
      </c>
      <c r="CF565" s="314">
        <v>58.980991255547863</v>
      </c>
      <c r="CG565" s="315">
        <v>66.279412555281183</v>
      </c>
      <c r="CH565" s="315">
        <v>62.350999246802829</v>
      </c>
      <c r="CI565" s="315">
        <v>69.227594921209104</v>
      </c>
      <c r="CJ565" s="315">
        <v>59.074509736399037</v>
      </c>
      <c r="CK565" s="315">
        <v>52.228277240024127</v>
      </c>
      <c r="CL565" s="315">
        <v>68.848894454268844</v>
      </c>
      <c r="CM565" s="315">
        <v>53.247605337467384</v>
      </c>
      <c r="CN565" s="315">
        <v>69.741508857283904</v>
      </c>
      <c r="CO565" s="315">
        <v>65.560512389129428</v>
      </c>
      <c r="CP565" s="315">
        <v>64.882789384133076</v>
      </c>
      <c r="CQ565" s="315">
        <v>59.755068316811297</v>
      </c>
      <c r="CR565" s="315">
        <v>66.823084536672098</v>
      </c>
      <c r="CS565" s="315">
        <v>66.439631300694501</v>
      </c>
      <c r="CT565" s="314">
        <v>64.074638899308795</v>
      </c>
      <c r="CU565" s="315">
        <v>61.673300149962671</v>
      </c>
      <c r="CV565" s="315">
        <v>60.280464983208091</v>
      </c>
      <c r="CW565" s="315">
        <v>66.673995426991695</v>
      </c>
      <c r="CX565" s="315">
        <v>64.597696977356804</v>
      </c>
      <c r="CY565" s="315">
        <v>72.027345195568671</v>
      </c>
      <c r="CZ565" s="314">
        <v>54.532578970170434</v>
      </c>
      <c r="DA565" s="315">
        <v>59.28439293121226</v>
      </c>
      <c r="DB565" s="315">
        <v>60.562887297658087</v>
      </c>
      <c r="DC565" s="315">
        <v>55.264881888950036</v>
      </c>
      <c r="DD565" s="315">
        <v>50.783772911412861</v>
      </c>
      <c r="DE565" s="315">
        <v>58.388906092323865</v>
      </c>
      <c r="DF565" s="315">
        <v>55.920827109108842</v>
      </c>
      <c r="DG565" s="314">
        <v>57.636571841085726</v>
      </c>
      <c r="DH565" s="317">
        <v>53.866622009984042</v>
      </c>
      <c r="DI565" s="316">
        <v>58.727304527251825</v>
      </c>
      <c r="DJ565" s="315">
        <v>54.683017153904146</v>
      </c>
      <c r="DK565" s="315">
        <v>41.930140973515122</v>
      </c>
      <c r="DL565" s="317" t="s">
        <v>607</v>
      </c>
      <c r="DM565" s="315">
        <v>50.49187475635869</v>
      </c>
      <c r="DN565" s="403" t="s">
        <v>607</v>
      </c>
      <c r="DO565" s="314">
        <v>57.50280099976235</v>
      </c>
      <c r="DP565" s="4"/>
      <c r="DQ565" s="4"/>
      <c r="DR565" s="4"/>
      <c r="DS565" s="4"/>
      <c r="DT565" s="4"/>
      <c r="DU565" s="4"/>
      <c r="DV565" s="4"/>
      <c r="DW565" s="4"/>
      <c r="DX565" s="4"/>
      <c r="DY565" s="4"/>
      <c r="DZ565" s="4"/>
      <c r="EA565" s="4"/>
      <c r="EB565" s="4"/>
      <c r="EC565" s="109"/>
    </row>
    <row r="566" spans="1:137" s="29" customFormat="1" ht="16.5" customHeight="1" x14ac:dyDescent="0.2">
      <c r="A566" s="131" t="s">
        <v>134</v>
      </c>
      <c r="B566" s="314">
        <v>39.079354949062711</v>
      </c>
      <c r="C566" s="315">
        <v>35.770447350797355</v>
      </c>
      <c r="D566" s="315">
        <v>33.013906371781395</v>
      </c>
      <c r="E566" s="315">
        <v>30.53696804998426</v>
      </c>
      <c r="F566" s="315">
        <v>27.083399715143319</v>
      </c>
      <c r="G566" s="315">
        <v>35.833580563564141</v>
      </c>
      <c r="H566" s="315">
        <v>36.885679835237589</v>
      </c>
      <c r="I566" s="315">
        <v>39.634671100613133</v>
      </c>
      <c r="J566" s="315">
        <v>27.756826451812909</v>
      </c>
      <c r="K566" s="315">
        <v>36.361740144412821</v>
      </c>
      <c r="L566" s="315">
        <v>49.698743025796247</v>
      </c>
      <c r="M566" s="315">
        <v>36.97369490476499</v>
      </c>
      <c r="N566" s="315">
        <v>37.188378462805439</v>
      </c>
      <c r="O566" s="314">
        <v>34.840444794763407</v>
      </c>
      <c r="P566" s="315">
        <v>38.031370640582765</v>
      </c>
      <c r="Q566" s="315">
        <v>38.657600860542999</v>
      </c>
      <c r="R566" s="315">
        <v>32.067651082056742</v>
      </c>
      <c r="S566" s="315">
        <v>30.062984716130075</v>
      </c>
      <c r="T566" s="315">
        <v>29.217506756079665</v>
      </c>
      <c r="U566" s="315">
        <v>34.157125364071952</v>
      </c>
      <c r="V566" s="315">
        <v>30.495098640549678</v>
      </c>
      <c r="W566" s="315">
        <v>42.655727304121427</v>
      </c>
      <c r="X566" s="314">
        <v>32.517664492376923</v>
      </c>
      <c r="Y566" s="315">
        <v>27.470883066531915</v>
      </c>
      <c r="Z566" s="315">
        <v>29.622939398338694</v>
      </c>
      <c r="AA566" s="315">
        <v>39.139406796648451</v>
      </c>
      <c r="AB566" s="315">
        <v>30.97164833878897</v>
      </c>
      <c r="AC566" s="314">
        <v>34.387059410775969</v>
      </c>
      <c r="AD566" s="315">
        <v>31.06354952436325</v>
      </c>
      <c r="AE566" s="315">
        <v>32.153675229138372</v>
      </c>
      <c r="AF566" s="315">
        <v>29.873120443539914</v>
      </c>
      <c r="AG566" s="315">
        <v>39.452419963881184</v>
      </c>
      <c r="AH566" s="315">
        <v>29.912500141042571</v>
      </c>
      <c r="AI566" s="315">
        <v>36.37431745828664</v>
      </c>
      <c r="AJ566" s="314">
        <v>39.606460132015606</v>
      </c>
      <c r="AK566" s="315">
        <v>38.333916674917035</v>
      </c>
      <c r="AL566" s="315">
        <v>40.701044159696508</v>
      </c>
      <c r="AM566" s="314">
        <v>39.3106792673589</v>
      </c>
      <c r="AN566" s="315">
        <v>37.760336898434346</v>
      </c>
      <c r="AO566" s="315">
        <v>40.325403600781911</v>
      </c>
      <c r="AP566" s="315">
        <v>46.551830645236862</v>
      </c>
      <c r="AQ566" s="315">
        <v>33.192842165439636</v>
      </c>
      <c r="AR566" s="315">
        <v>41.069895538258251</v>
      </c>
      <c r="AS566" s="315">
        <v>30.24409520886595</v>
      </c>
      <c r="AT566" s="315">
        <v>37.609823286064724</v>
      </c>
      <c r="AU566" s="315">
        <v>41.5067386156284</v>
      </c>
      <c r="AV566" s="315">
        <v>37.487826493613277</v>
      </c>
      <c r="AW566" s="315">
        <v>33.968868812492374</v>
      </c>
      <c r="AX566" s="314">
        <v>40.843572129596495</v>
      </c>
      <c r="AY566" s="315">
        <v>36.660181465717031</v>
      </c>
      <c r="AZ566" s="315">
        <v>43.813600630302311</v>
      </c>
      <c r="BA566" s="315">
        <v>36.789748601086885</v>
      </c>
      <c r="BB566" s="315">
        <v>40.471174099208625</v>
      </c>
      <c r="BC566" s="315">
        <v>37.938015024139901</v>
      </c>
      <c r="BD566" s="314">
        <v>50.18497999028861</v>
      </c>
      <c r="BE566" s="315">
        <v>61.695229934009099</v>
      </c>
      <c r="BF566" s="315">
        <v>36.380039848234787</v>
      </c>
      <c r="BG566" s="315">
        <v>39.220448411858882</v>
      </c>
      <c r="BH566" s="315">
        <v>39.612358199575965</v>
      </c>
      <c r="BI566" s="315">
        <v>54.860498691850346</v>
      </c>
      <c r="BJ566" s="315">
        <v>59.153598836968058</v>
      </c>
      <c r="BK566" s="315">
        <v>52.559695626582084</v>
      </c>
      <c r="BL566" s="315">
        <v>42.204583179249653</v>
      </c>
      <c r="BM566" s="314">
        <v>40.051571147780187</v>
      </c>
      <c r="BN566" s="315">
        <v>41.337066370828381</v>
      </c>
      <c r="BO566" s="315">
        <v>33.01876511139838</v>
      </c>
      <c r="BP566" s="315">
        <v>35.279085171241384</v>
      </c>
      <c r="BQ566" s="315">
        <v>34.078755889933952</v>
      </c>
      <c r="BR566" s="315">
        <v>45.743937690650917</v>
      </c>
      <c r="BS566" s="314">
        <v>35.561562970375647</v>
      </c>
      <c r="BT566" s="316">
        <v>31.20609259404339</v>
      </c>
      <c r="BU566" s="315">
        <v>32.775393176233422</v>
      </c>
      <c r="BV566" s="315">
        <v>29.203460112618401</v>
      </c>
      <c r="BW566" s="315">
        <v>24.288550265268345</v>
      </c>
      <c r="BX566" s="315">
        <v>28.877684136515779</v>
      </c>
      <c r="BY566" s="315">
        <v>43.360213024444107</v>
      </c>
      <c r="BZ566" s="315">
        <v>31.77070910003134</v>
      </c>
      <c r="CA566" s="315">
        <v>33.019284302879207</v>
      </c>
      <c r="CB566" s="315">
        <v>36.248216328847846</v>
      </c>
      <c r="CC566" s="315">
        <v>29.605605671190943</v>
      </c>
      <c r="CD566" s="315">
        <v>36.739979637323067</v>
      </c>
      <c r="CE566" s="315">
        <v>35.84361240432662</v>
      </c>
      <c r="CF566" s="314">
        <v>38.580197003170369</v>
      </c>
      <c r="CG566" s="315">
        <v>30.721885167510361</v>
      </c>
      <c r="CH566" s="315">
        <v>34.953736374608077</v>
      </c>
      <c r="CI566" s="315">
        <v>28.379962245084656</v>
      </c>
      <c r="CJ566" s="315">
        <v>38.252671616056396</v>
      </c>
      <c r="CK566" s="315">
        <v>45.77131726771615</v>
      </c>
      <c r="CL566" s="315">
        <v>28.218337648459823</v>
      </c>
      <c r="CM566" s="315">
        <v>44.312902978048832</v>
      </c>
      <c r="CN566" s="315">
        <v>27.486596877278725</v>
      </c>
      <c r="CO566" s="315">
        <v>30.780374716865346</v>
      </c>
      <c r="CP566" s="315">
        <v>32.638167996746063</v>
      </c>
      <c r="CQ566" s="315">
        <v>37.410856330728407</v>
      </c>
      <c r="CR566" s="315">
        <v>31.047033958244313</v>
      </c>
      <c r="CS566" s="315">
        <v>31.355625567575384</v>
      </c>
      <c r="CT566" s="314">
        <v>34.812806141372704</v>
      </c>
      <c r="CU566" s="315">
        <v>37.165285468877151</v>
      </c>
      <c r="CV566" s="315">
        <v>38.726898494614559</v>
      </c>
      <c r="CW566" s="315">
        <v>32.206823569212581</v>
      </c>
      <c r="CX566" s="315">
        <v>34.342586928494455</v>
      </c>
      <c r="CY566" s="315">
        <v>26.780042342442918</v>
      </c>
      <c r="CZ566" s="314">
        <v>42.400127422490563</v>
      </c>
      <c r="DA566" s="315">
        <v>36.909625494056897</v>
      </c>
      <c r="DB566" s="315">
        <v>35.623434889740423</v>
      </c>
      <c r="DC566" s="315">
        <v>41.14758063812782</v>
      </c>
      <c r="DD566" s="315">
        <v>46.562892267193661</v>
      </c>
      <c r="DE566" s="315">
        <v>38.444916063247462</v>
      </c>
      <c r="DF566" s="315">
        <v>41.198307422755079</v>
      </c>
      <c r="DG566" s="314">
        <v>40.211641431178521</v>
      </c>
      <c r="DH566" s="317">
        <v>39.356128367336183</v>
      </c>
      <c r="DI566" s="316">
        <v>35.970275943967934</v>
      </c>
      <c r="DJ566" s="315">
        <v>37.860371938731255</v>
      </c>
      <c r="DK566" s="315">
        <v>49.557786020242219</v>
      </c>
      <c r="DL566" s="317" t="s">
        <v>607</v>
      </c>
      <c r="DM566" s="315">
        <v>45.36255680956581</v>
      </c>
      <c r="DN566" s="403" t="s">
        <v>607</v>
      </c>
      <c r="DO566" s="314">
        <v>40.257696671151486</v>
      </c>
      <c r="DP566" s="4"/>
      <c r="DQ566" s="4"/>
      <c r="DR566" s="4"/>
      <c r="DS566" s="4"/>
      <c r="DT566" s="4"/>
      <c r="DU566" s="4"/>
      <c r="DV566" s="4"/>
      <c r="DW566" s="4"/>
      <c r="DX566" s="4"/>
      <c r="DY566" s="4"/>
      <c r="DZ566" s="4"/>
      <c r="EA566" s="4"/>
      <c r="EB566" s="4"/>
      <c r="EC566" s="109"/>
    </row>
    <row r="567" spans="1:137" s="29" customFormat="1" ht="16.5" customHeight="1" x14ac:dyDescent="0.2">
      <c r="A567" s="131" t="s">
        <v>135</v>
      </c>
      <c r="B567" s="314">
        <v>2.114409403712938</v>
      </c>
      <c r="C567" s="315">
        <v>1.8214079953574807</v>
      </c>
      <c r="D567" s="315">
        <v>2.0276162279467198</v>
      </c>
      <c r="E567" s="315">
        <v>2.5630497181978531</v>
      </c>
      <c r="F567" s="315">
        <v>2.5275934343783093</v>
      </c>
      <c r="G567" s="315">
        <v>2.2451892612094291</v>
      </c>
      <c r="H567" s="315">
        <v>1.9831005603020135</v>
      </c>
      <c r="I567" s="315">
        <v>1.6407184364500642</v>
      </c>
      <c r="J567" s="315">
        <v>2.2351714497429351</v>
      </c>
      <c r="K567" s="315">
        <v>2.1552736353273372</v>
      </c>
      <c r="L567" s="315">
        <v>1.9090581658601686</v>
      </c>
      <c r="M567" s="315">
        <v>2.8171015033711644</v>
      </c>
      <c r="N567" s="315">
        <v>2.6917203739602575</v>
      </c>
      <c r="O567" s="314">
        <v>2.028545531836957</v>
      </c>
      <c r="P567" s="315">
        <v>2.1580336782881737</v>
      </c>
      <c r="Q567" s="315">
        <v>1.912966099507269</v>
      </c>
      <c r="R567" s="315">
        <v>2.1606576154782813</v>
      </c>
      <c r="S567" s="315">
        <v>2.3006747494510527</v>
      </c>
      <c r="T567" s="315">
        <v>2.0672372407821986</v>
      </c>
      <c r="U567" s="315">
        <v>1.8133189299567001</v>
      </c>
      <c r="V567" s="315">
        <v>2.2369060898599624</v>
      </c>
      <c r="W567" s="315">
        <v>1.5973696526348433</v>
      </c>
      <c r="X567" s="314">
        <v>1.3383068583678306</v>
      </c>
      <c r="Y567" s="315">
        <v>1.3972773729433046</v>
      </c>
      <c r="Z567" s="315">
        <v>1.4756919285673664</v>
      </c>
      <c r="AA567" s="315">
        <v>1.1736033551716449</v>
      </c>
      <c r="AB567" s="315">
        <v>1.3491082314030305</v>
      </c>
      <c r="AC567" s="314">
        <v>1.6917342010436049</v>
      </c>
      <c r="AD567" s="315">
        <v>1.9043334942785441</v>
      </c>
      <c r="AE567" s="315">
        <v>1.531840468909097</v>
      </c>
      <c r="AF567" s="315">
        <v>2.002016974714806</v>
      </c>
      <c r="AG567" s="315">
        <v>1.5037363053563597</v>
      </c>
      <c r="AH567" s="315">
        <v>1.8222547531215358</v>
      </c>
      <c r="AI567" s="315">
        <v>1.6930170633194956</v>
      </c>
      <c r="AJ567" s="314">
        <v>5.1295376779492861</v>
      </c>
      <c r="AK567" s="315">
        <v>5.5534170683647304</v>
      </c>
      <c r="AL567" s="315">
        <v>4.7649358972999014</v>
      </c>
      <c r="AM567" s="314">
        <v>2.1132422264540165</v>
      </c>
      <c r="AN567" s="315">
        <v>1.7481457192581495</v>
      </c>
      <c r="AO567" s="315">
        <v>1.8528583289831215</v>
      </c>
      <c r="AP567" s="315">
        <v>1.85308326672151</v>
      </c>
      <c r="AQ567" s="315">
        <v>2.1142498622624917</v>
      </c>
      <c r="AR567" s="315">
        <v>1.6873940131282406</v>
      </c>
      <c r="AS567" s="315">
        <v>2.3425311301170515</v>
      </c>
      <c r="AT567" s="315">
        <v>2.6698722792763041</v>
      </c>
      <c r="AU567" s="315">
        <v>2.273137639393453</v>
      </c>
      <c r="AV567" s="315">
        <v>2.0354516538361103</v>
      </c>
      <c r="AW567" s="315">
        <v>1.8833471102265864</v>
      </c>
      <c r="AX567" s="314">
        <v>1.664927357305017</v>
      </c>
      <c r="AY567" s="315">
        <v>1.7618811190439823</v>
      </c>
      <c r="AZ567" s="315">
        <v>1.4955444125035027</v>
      </c>
      <c r="BA567" s="315">
        <v>1.7993704539250015</v>
      </c>
      <c r="BB567" s="315">
        <v>1.7598913204965947</v>
      </c>
      <c r="BC567" s="315">
        <v>1.910327225405934</v>
      </c>
      <c r="BD567" s="314">
        <v>2.7198878315610622</v>
      </c>
      <c r="BE567" s="315">
        <v>4.9281916899238842</v>
      </c>
      <c r="BF567" s="315">
        <v>1.8385532919002208</v>
      </c>
      <c r="BG567" s="315">
        <v>2.2023199409215906</v>
      </c>
      <c r="BH567" s="315">
        <v>1.7316210266581282</v>
      </c>
      <c r="BI567" s="315">
        <v>2.5793845370119293</v>
      </c>
      <c r="BJ567" s="315">
        <v>1.9479049212404707</v>
      </c>
      <c r="BK567" s="315">
        <v>2.3443291848800554</v>
      </c>
      <c r="BL567" s="315">
        <v>1.9418821380121285</v>
      </c>
      <c r="BM567" s="314">
        <v>1.4559315719291481</v>
      </c>
      <c r="BN567" s="315">
        <v>1.623518027712078</v>
      </c>
      <c r="BO567" s="315">
        <v>1.6754872110570602</v>
      </c>
      <c r="BP567" s="315">
        <v>1.2773986194994045</v>
      </c>
      <c r="BQ567" s="315">
        <v>1.6375380198983061</v>
      </c>
      <c r="BR567" s="315">
        <v>1.2955972320355322</v>
      </c>
      <c r="BS567" s="314">
        <v>2.1084261748018758</v>
      </c>
      <c r="BT567" s="316">
        <v>1.9988488470608357</v>
      </c>
      <c r="BU567" s="315">
        <v>2.0172933894108054</v>
      </c>
      <c r="BV567" s="315">
        <v>2.357651955048619</v>
      </c>
      <c r="BW567" s="315">
        <v>3.1181123806828852</v>
      </c>
      <c r="BX567" s="315">
        <v>2.6694874706615335</v>
      </c>
      <c r="BY567" s="315">
        <v>2.0634298024393254</v>
      </c>
      <c r="BZ567" s="315">
        <v>2.3147578108830937</v>
      </c>
      <c r="CA567" s="315">
        <v>2.4556156550877808</v>
      </c>
      <c r="CB567" s="315">
        <v>2.3881059023322471</v>
      </c>
      <c r="CC567" s="315">
        <v>1.1547103652875206</v>
      </c>
      <c r="CD567" s="315">
        <v>1.571220625839518</v>
      </c>
      <c r="CE567" s="315">
        <v>1.9533814077151015</v>
      </c>
      <c r="CF567" s="314">
        <v>2.4388117412817474</v>
      </c>
      <c r="CG567" s="315">
        <v>2.9987022772084626</v>
      </c>
      <c r="CH567" s="315">
        <v>2.6952643785891</v>
      </c>
      <c r="CI567" s="315">
        <v>2.392442833706244</v>
      </c>
      <c r="CJ567" s="315">
        <v>2.6728186475445685</v>
      </c>
      <c r="CK567" s="315">
        <v>2.0004054922597327</v>
      </c>
      <c r="CL567" s="315">
        <v>2.9327678972713316</v>
      </c>
      <c r="CM567" s="315">
        <v>2.4394916844837882</v>
      </c>
      <c r="CN567" s="315">
        <v>2.7718942654373762</v>
      </c>
      <c r="CO567" s="315">
        <v>3.6591128940052364</v>
      </c>
      <c r="CP567" s="315">
        <v>2.4790426191208659</v>
      </c>
      <c r="CQ567" s="315">
        <v>2.834075352460292</v>
      </c>
      <c r="CR567" s="315">
        <v>2.129881505083592</v>
      </c>
      <c r="CS567" s="315">
        <v>2.2047431317301145</v>
      </c>
      <c r="CT567" s="314">
        <v>1.1125549593185102</v>
      </c>
      <c r="CU567" s="315">
        <v>1.1614143811601665</v>
      </c>
      <c r="CV567" s="315">
        <v>0.99263652217734843</v>
      </c>
      <c r="CW567" s="315">
        <v>1.119181003795733</v>
      </c>
      <c r="CX567" s="315">
        <v>1.0597160941487374</v>
      </c>
      <c r="CY567" s="315">
        <v>1.1926124619884191</v>
      </c>
      <c r="CZ567" s="314">
        <v>3.0672936073390176</v>
      </c>
      <c r="DA567" s="315">
        <v>3.8059815747308359</v>
      </c>
      <c r="DB567" s="315">
        <v>3.8136778126014974</v>
      </c>
      <c r="DC567" s="315">
        <v>3.5875374729221412</v>
      </c>
      <c r="DD567" s="315">
        <v>2.6533348213934831</v>
      </c>
      <c r="DE567" s="315">
        <v>3.166177844428681</v>
      </c>
      <c r="DF567" s="315">
        <v>2.8808654681360935</v>
      </c>
      <c r="DG567" s="314">
        <v>2.1517867277357441</v>
      </c>
      <c r="DH567" s="317">
        <v>6.777249622679772</v>
      </c>
      <c r="DI567" s="316">
        <v>5.3024195287802325</v>
      </c>
      <c r="DJ567" s="315">
        <v>7.4566109073645954</v>
      </c>
      <c r="DK567" s="315">
        <v>8.5120730062426571</v>
      </c>
      <c r="DL567" s="317" t="s">
        <v>607</v>
      </c>
      <c r="DM567" s="315">
        <v>4.1455684340754848</v>
      </c>
      <c r="DN567" s="403" t="s">
        <v>607</v>
      </c>
      <c r="DO567" s="314">
        <v>2.2395023290861573</v>
      </c>
      <c r="DP567" s="4"/>
      <c r="DQ567" s="4"/>
      <c r="DR567" s="4"/>
      <c r="DS567" s="4"/>
      <c r="DT567" s="4"/>
      <c r="DU567" s="4"/>
      <c r="DV567" s="4"/>
      <c r="DW567" s="4"/>
      <c r="DX567" s="4"/>
      <c r="DY567" s="4"/>
      <c r="DZ567" s="4"/>
      <c r="EA567" s="4"/>
      <c r="EB567" s="4"/>
      <c r="EC567" s="109"/>
    </row>
    <row r="568" spans="1:137" s="29" customFormat="1" ht="16.5" customHeight="1" x14ac:dyDescent="0.2">
      <c r="A568" s="122" t="s">
        <v>790</v>
      </c>
      <c r="B568" s="372">
        <v>7.7</v>
      </c>
      <c r="C568" s="373">
        <v>4.8</v>
      </c>
      <c r="D568" s="373">
        <v>4.2</v>
      </c>
      <c r="E568" s="373">
        <v>3.7</v>
      </c>
      <c r="F568" s="373">
        <v>3.3</v>
      </c>
      <c r="G568" s="373">
        <v>4.7</v>
      </c>
      <c r="H568" s="373">
        <v>7.4</v>
      </c>
      <c r="I568" s="373">
        <v>5.6</v>
      </c>
      <c r="J568" s="373">
        <v>2.7</v>
      </c>
      <c r="K568" s="373">
        <v>7</v>
      </c>
      <c r="L568" s="373">
        <v>12.8</v>
      </c>
      <c r="M568" s="373">
        <v>7.4</v>
      </c>
      <c r="N568" s="373">
        <v>8.6</v>
      </c>
      <c r="O568" s="372">
        <v>5.5</v>
      </c>
      <c r="P568" s="373">
        <v>8.6</v>
      </c>
      <c r="Q568" s="373">
        <v>6.4</v>
      </c>
      <c r="R568" s="373">
        <v>3.7</v>
      </c>
      <c r="S568" s="373">
        <v>4.0999999999999996</v>
      </c>
      <c r="T568" s="373">
        <v>3</v>
      </c>
      <c r="U568" s="373">
        <v>4.2</v>
      </c>
      <c r="V568" s="373">
        <v>4.8</v>
      </c>
      <c r="W568" s="373">
        <v>5.8</v>
      </c>
      <c r="X568" s="372">
        <v>4.8</v>
      </c>
      <c r="Y568" s="373">
        <v>3.3</v>
      </c>
      <c r="Z568" s="373">
        <v>4</v>
      </c>
      <c r="AA568" s="373">
        <v>6.7</v>
      </c>
      <c r="AB568" s="373">
        <v>4.3</v>
      </c>
      <c r="AC568" s="372">
        <v>6.1</v>
      </c>
      <c r="AD568" s="373">
        <v>4.0999999999999996</v>
      </c>
      <c r="AE568" s="373">
        <v>5.5</v>
      </c>
      <c r="AF568" s="373">
        <v>3.3</v>
      </c>
      <c r="AG568" s="373">
        <v>7.8</v>
      </c>
      <c r="AH568" s="373">
        <v>4.2</v>
      </c>
      <c r="AI568" s="373">
        <v>7.5</v>
      </c>
      <c r="AJ568" s="372">
        <v>8</v>
      </c>
      <c r="AK568" s="373">
        <v>7.9</v>
      </c>
      <c r="AL568" s="373">
        <v>8</v>
      </c>
      <c r="AM568" s="372">
        <v>6.4</v>
      </c>
      <c r="AN568" s="373">
        <v>3.1</v>
      </c>
      <c r="AO568" s="373">
        <v>6.8</v>
      </c>
      <c r="AP568" s="373">
        <v>7.3</v>
      </c>
      <c r="AQ568" s="373">
        <v>3.1</v>
      </c>
      <c r="AR568" s="373">
        <v>8.1999999999999993</v>
      </c>
      <c r="AS568" s="373">
        <v>3.1</v>
      </c>
      <c r="AT568" s="373">
        <v>5.4</v>
      </c>
      <c r="AU568" s="373">
        <v>9.1</v>
      </c>
      <c r="AV568" s="373">
        <v>5.8</v>
      </c>
      <c r="AW568" s="373">
        <v>3.2</v>
      </c>
      <c r="AX568" s="372">
        <v>6.3</v>
      </c>
      <c r="AY568" s="373">
        <v>4.5999999999999996</v>
      </c>
      <c r="AZ568" s="373">
        <v>7.4</v>
      </c>
      <c r="BA568" s="373">
        <v>7.7</v>
      </c>
      <c r="BB568" s="373">
        <v>4.0999999999999996</v>
      </c>
      <c r="BC568" s="373">
        <v>7</v>
      </c>
      <c r="BD568" s="372">
        <v>21.2</v>
      </c>
      <c r="BE568" s="373">
        <v>32.200000000000003</v>
      </c>
      <c r="BF568" s="373">
        <v>12</v>
      </c>
      <c r="BG568" s="373">
        <v>12.6</v>
      </c>
      <c r="BH568" s="373">
        <v>13.6</v>
      </c>
      <c r="BI568" s="373">
        <v>22</v>
      </c>
      <c r="BJ568" s="373">
        <v>26.8</v>
      </c>
      <c r="BK568" s="373">
        <v>21.1</v>
      </c>
      <c r="BL568" s="373">
        <v>16.100000000000001</v>
      </c>
      <c r="BM568" s="372">
        <v>6</v>
      </c>
      <c r="BN568" s="373">
        <v>7.6</v>
      </c>
      <c r="BO568" s="373">
        <v>5.2</v>
      </c>
      <c r="BP568" s="373">
        <v>3</v>
      </c>
      <c r="BQ568" s="373">
        <v>3.8</v>
      </c>
      <c r="BR568" s="373">
        <v>7.3</v>
      </c>
      <c r="BS568" s="372">
        <v>6.1</v>
      </c>
      <c r="BT568" s="375">
        <v>3.7</v>
      </c>
      <c r="BU568" s="373">
        <v>5.0999999999999996</v>
      </c>
      <c r="BV568" s="373">
        <v>3.8</v>
      </c>
      <c r="BW568" s="373">
        <v>2.9</v>
      </c>
      <c r="BX568" s="373">
        <v>3.6</v>
      </c>
      <c r="BY568" s="373">
        <v>9.4</v>
      </c>
      <c r="BZ568" s="373">
        <v>3.3</v>
      </c>
      <c r="CA568" s="373">
        <v>4.4000000000000004</v>
      </c>
      <c r="CB568" s="373">
        <v>6</v>
      </c>
      <c r="CC568" s="373">
        <v>3.1</v>
      </c>
      <c r="CD568" s="373">
        <v>8.1</v>
      </c>
      <c r="CE568" s="373">
        <v>6.9</v>
      </c>
      <c r="CF568" s="372">
        <v>7.7</v>
      </c>
      <c r="CG568" s="373">
        <v>3.7</v>
      </c>
      <c r="CH568" s="373">
        <v>4.9000000000000004</v>
      </c>
      <c r="CI568" s="373">
        <v>3.9</v>
      </c>
      <c r="CJ568" s="373">
        <v>6.7</v>
      </c>
      <c r="CK568" s="373">
        <v>10.6</v>
      </c>
      <c r="CL568" s="373">
        <v>3</v>
      </c>
      <c r="CM568" s="373">
        <v>11.6</v>
      </c>
      <c r="CN568" s="373">
        <v>4.4000000000000004</v>
      </c>
      <c r="CO568" s="373">
        <v>4.5999999999999996</v>
      </c>
      <c r="CP568" s="373">
        <v>4.5</v>
      </c>
      <c r="CQ568" s="373">
        <v>6.7</v>
      </c>
      <c r="CR568" s="373">
        <v>4.2</v>
      </c>
      <c r="CS568" s="373">
        <v>4.3</v>
      </c>
      <c r="CT568" s="372">
        <v>5.5</v>
      </c>
      <c r="CU568" s="373">
        <v>7.1</v>
      </c>
      <c r="CV568" s="373">
        <v>6.1</v>
      </c>
      <c r="CW568" s="373">
        <v>3.7</v>
      </c>
      <c r="CX568" s="373">
        <v>4.5999999999999996</v>
      </c>
      <c r="CY568" s="373">
        <v>3.2</v>
      </c>
      <c r="CZ568" s="372">
        <v>12.6</v>
      </c>
      <c r="DA568" s="373">
        <v>6</v>
      </c>
      <c r="DB568" s="373">
        <v>5.3</v>
      </c>
      <c r="DC568" s="373">
        <v>19</v>
      </c>
      <c r="DD568" s="373">
        <v>13</v>
      </c>
      <c r="DE568" s="373">
        <v>10.1</v>
      </c>
      <c r="DF568" s="373">
        <v>7.2</v>
      </c>
      <c r="DG568" s="372">
        <v>9.6</v>
      </c>
      <c r="DH568" s="376" t="s">
        <v>607</v>
      </c>
      <c r="DI568" s="375">
        <v>9.9</v>
      </c>
      <c r="DJ568" s="373">
        <v>10</v>
      </c>
      <c r="DK568" s="373">
        <v>35.700000000000003</v>
      </c>
      <c r="DL568" s="376" t="s">
        <v>607</v>
      </c>
      <c r="DM568" s="373">
        <v>12.8</v>
      </c>
      <c r="DN568" s="404">
        <v>57.5</v>
      </c>
      <c r="DO568" s="372">
        <v>9.6999999999999993</v>
      </c>
      <c r="DP568" s="4"/>
      <c r="DQ568" s="4"/>
      <c r="DR568" s="4"/>
      <c r="DS568" s="4"/>
      <c r="DT568" s="4"/>
      <c r="DU568" s="4"/>
      <c r="DV568" s="4"/>
      <c r="DW568" s="4"/>
      <c r="DX568" s="4"/>
      <c r="DY568" s="4"/>
      <c r="DZ568" s="4"/>
      <c r="EA568" s="4"/>
      <c r="EB568" s="4"/>
      <c r="EC568" s="109"/>
    </row>
    <row r="569" spans="1:137" ht="16.5" customHeight="1" x14ac:dyDescent="0.2">
      <c r="A569" s="41" t="s">
        <v>141</v>
      </c>
    </row>
    <row r="570" spans="1:137" ht="16.5" customHeight="1" x14ac:dyDescent="0.2">
      <c r="A570" s="41" t="s">
        <v>662</v>
      </c>
    </row>
    <row r="572" spans="1:137" s="10" customFormat="1" ht="16.5" customHeight="1" x14ac:dyDescent="0.2">
      <c r="A572" s="26" t="s">
        <v>242</v>
      </c>
      <c r="B572" s="1"/>
      <c r="C572" s="1"/>
      <c r="D572" s="1"/>
    </row>
    <row r="573" spans="1:137" ht="15.75" customHeight="1" x14ac:dyDescent="0.2">
      <c r="A573" s="31" t="s">
        <v>759</v>
      </c>
      <c r="E573" s="128"/>
    </row>
    <row r="574" spans="1:137" ht="16.5" customHeight="1" x14ac:dyDescent="0.2">
      <c r="A574" s="422" t="s">
        <v>291</v>
      </c>
    </row>
    <row r="575" spans="1:137" s="442" customFormat="1" ht="32.25" customHeight="1" x14ac:dyDescent="0.15">
      <c r="A575" s="437"/>
      <c r="B575" s="438" t="s">
        <v>489</v>
      </c>
      <c r="C575" s="439" t="s">
        <v>490</v>
      </c>
      <c r="D575" s="439" t="s">
        <v>491</v>
      </c>
      <c r="E575" s="439" t="s">
        <v>492</v>
      </c>
      <c r="F575" s="439" t="s">
        <v>493</v>
      </c>
      <c r="G575" s="439" t="s">
        <v>494</v>
      </c>
      <c r="H575" s="439" t="s">
        <v>495</v>
      </c>
      <c r="I575" s="439" t="s">
        <v>496</v>
      </c>
      <c r="J575" s="439" t="s">
        <v>497</v>
      </c>
      <c r="K575" s="439" t="s">
        <v>498</v>
      </c>
      <c r="L575" s="439" t="s">
        <v>499</v>
      </c>
      <c r="M575" s="439" t="s">
        <v>500</v>
      </c>
      <c r="N575" s="439" t="s">
        <v>501</v>
      </c>
      <c r="O575" s="438" t="s">
        <v>502</v>
      </c>
      <c r="P575" s="439" t="s">
        <v>503</v>
      </c>
      <c r="Q575" s="439" t="s">
        <v>504</v>
      </c>
      <c r="R575" s="439" t="s">
        <v>505</v>
      </c>
      <c r="S575" s="439" t="s">
        <v>506</v>
      </c>
      <c r="T575" s="439" t="s">
        <v>507</v>
      </c>
      <c r="U575" s="439" t="s">
        <v>508</v>
      </c>
      <c r="V575" s="439" t="s">
        <v>509</v>
      </c>
      <c r="W575" s="439" t="s">
        <v>510</v>
      </c>
      <c r="X575" s="438" t="s">
        <v>511</v>
      </c>
      <c r="Y575" s="439" t="s">
        <v>512</v>
      </c>
      <c r="Z575" s="439" t="s">
        <v>513</v>
      </c>
      <c r="AA575" s="439" t="s">
        <v>514</v>
      </c>
      <c r="AB575" s="439" t="s">
        <v>515</v>
      </c>
      <c r="AC575" s="438" t="s">
        <v>516</v>
      </c>
      <c r="AD575" s="439" t="s">
        <v>517</v>
      </c>
      <c r="AE575" s="439" t="s">
        <v>518</v>
      </c>
      <c r="AF575" s="439" t="s">
        <v>519</v>
      </c>
      <c r="AG575" s="439" t="s">
        <v>520</v>
      </c>
      <c r="AH575" s="439" t="s">
        <v>521</v>
      </c>
      <c r="AI575" s="439" t="s">
        <v>522</v>
      </c>
      <c r="AJ575" s="438" t="s">
        <v>523</v>
      </c>
      <c r="AK575" s="439" t="s">
        <v>524</v>
      </c>
      <c r="AL575" s="439" t="s">
        <v>525</v>
      </c>
      <c r="AM575" s="438" t="s">
        <v>526</v>
      </c>
      <c r="AN575" s="439" t="s">
        <v>527</v>
      </c>
      <c r="AO575" s="439" t="s">
        <v>528</v>
      </c>
      <c r="AP575" s="439" t="s">
        <v>529</v>
      </c>
      <c r="AQ575" s="439" t="s">
        <v>530</v>
      </c>
      <c r="AR575" s="439" t="s">
        <v>531</v>
      </c>
      <c r="AS575" s="439" t="s">
        <v>532</v>
      </c>
      <c r="AT575" s="439" t="s">
        <v>533</v>
      </c>
      <c r="AU575" s="439" t="s">
        <v>534</v>
      </c>
      <c r="AV575" s="439" t="s">
        <v>535</v>
      </c>
      <c r="AW575" s="439" t="s">
        <v>536</v>
      </c>
      <c r="AX575" s="438" t="s">
        <v>537</v>
      </c>
      <c r="AY575" s="439" t="s">
        <v>538</v>
      </c>
      <c r="AZ575" s="439" t="s">
        <v>539</v>
      </c>
      <c r="BA575" s="439" t="s">
        <v>540</v>
      </c>
      <c r="BB575" s="439" t="s">
        <v>541</v>
      </c>
      <c r="BC575" s="439" t="s">
        <v>542</v>
      </c>
      <c r="BD575" s="440" t="s">
        <v>543</v>
      </c>
      <c r="BE575" s="439" t="s">
        <v>544</v>
      </c>
      <c r="BF575" s="439" t="s">
        <v>545</v>
      </c>
      <c r="BG575" s="439" t="s">
        <v>546</v>
      </c>
      <c r="BH575" s="439" t="s">
        <v>547</v>
      </c>
      <c r="BI575" s="439" t="s">
        <v>548</v>
      </c>
      <c r="BJ575" s="439" t="s">
        <v>549</v>
      </c>
      <c r="BK575" s="439" t="s">
        <v>550</v>
      </c>
      <c r="BL575" s="439" t="s">
        <v>551</v>
      </c>
      <c r="BM575" s="438" t="s">
        <v>552</v>
      </c>
      <c r="BN575" s="439" t="s">
        <v>553</v>
      </c>
      <c r="BO575" s="439" t="s">
        <v>554</v>
      </c>
      <c r="BP575" s="439" t="s">
        <v>555</v>
      </c>
      <c r="BQ575" s="439" t="s">
        <v>556</v>
      </c>
      <c r="BR575" s="439" t="s">
        <v>557</v>
      </c>
      <c r="BS575" s="438" t="s">
        <v>558</v>
      </c>
      <c r="BT575" s="439" t="s">
        <v>559</v>
      </c>
      <c r="BU575" s="439" t="s">
        <v>560</v>
      </c>
      <c r="BV575" s="439" t="s">
        <v>561</v>
      </c>
      <c r="BW575" s="439" t="s">
        <v>562</v>
      </c>
      <c r="BX575" s="439" t="s">
        <v>563</v>
      </c>
      <c r="BY575" s="439" t="s">
        <v>564</v>
      </c>
      <c r="BZ575" s="439" t="s">
        <v>565</v>
      </c>
      <c r="CA575" s="439" t="s">
        <v>566</v>
      </c>
      <c r="CB575" s="439" t="s">
        <v>567</v>
      </c>
      <c r="CC575" s="439" t="s">
        <v>568</v>
      </c>
      <c r="CD575" s="439" t="s">
        <v>569</v>
      </c>
      <c r="CE575" s="439" t="s">
        <v>570</v>
      </c>
      <c r="CF575" s="438" t="s">
        <v>571</v>
      </c>
      <c r="CG575" s="439" t="s">
        <v>572</v>
      </c>
      <c r="CH575" s="439" t="s">
        <v>573</v>
      </c>
      <c r="CI575" s="439" t="s">
        <v>574</v>
      </c>
      <c r="CJ575" s="439" t="s">
        <v>575</v>
      </c>
      <c r="CK575" s="439" t="s">
        <v>576</v>
      </c>
      <c r="CL575" s="439" t="s">
        <v>577</v>
      </c>
      <c r="CM575" s="439" t="s">
        <v>578</v>
      </c>
      <c r="CN575" s="439" t="s">
        <v>579</v>
      </c>
      <c r="CO575" s="439" t="s">
        <v>580</v>
      </c>
      <c r="CP575" s="439" t="s">
        <v>581</v>
      </c>
      <c r="CQ575" s="439" t="s">
        <v>582</v>
      </c>
      <c r="CR575" s="439" t="s">
        <v>583</v>
      </c>
      <c r="CS575" s="439" t="s">
        <v>584</v>
      </c>
      <c r="CT575" s="438" t="s">
        <v>585</v>
      </c>
      <c r="CU575" s="439" t="s">
        <v>586</v>
      </c>
      <c r="CV575" s="439" t="s">
        <v>587</v>
      </c>
      <c r="CW575" s="439" t="s">
        <v>588</v>
      </c>
      <c r="CX575" s="439" t="s">
        <v>589</v>
      </c>
      <c r="CY575" s="439" t="s">
        <v>590</v>
      </c>
      <c r="CZ575" s="438" t="s">
        <v>591</v>
      </c>
      <c r="DA575" s="439" t="s">
        <v>592</v>
      </c>
      <c r="DB575" s="439" t="s">
        <v>593</v>
      </c>
      <c r="DC575" s="439" t="s">
        <v>594</v>
      </c>
      <c r="DD575" s="439" t="s">
        <v>595</v>
      </c>
      <c r="DE575" s="439" t="s">
        <v>596</v>
      </c>
      <c r="DF575" s="439" t="s">
        <v>597</v>
      </c>
      <c r="DG575" s="438" t="s">
        <v>598</v>
      </c>
      <c r="DH575" s="438" t="s">
        <v>599</v>
      </c>
      <c r="DI575" s="439" t="s">
        <v>600</v>
      </c>
      <c r="DJ575" s="439" t="s">
        <v>601</v>
      </c>
      <c r="DK575" s="439" t="s">
        <v>602</v>
      </c>
      <c r="DL575" s="438" t="s">
        <v>603</v>
      </c>
      <c r="DM575" s="439" t="s">
        <v>604</v>
      </c>
      <c r="DN575" s="441" t="s">
        <v>605</v>
      </c>
      <c r="DO575" s="438" t="s">
        <v>606</v>
      </c>
    </row>
    <row r="576" spans="1:137" s="4" customFormat="1" ht="16.5" customHeight="1" x14ac:dyDescent="0.15">
      <c r="A576" s="71" t="s">
        <v>292</v>
      </c>
      <c r="B576" s="261">
        <f t="shared" ref="B576:B577" si="1146">SUM(C576:N576)</f>
        <v>8103</v>
      </c>
      <c r="C576" s="277">
        <v>124</v>
      </c>
      <c r="D576" s="277">
        <v>32</v>
      </c>
      <c r="E576" s="277">
        <v>45</v>
      </c>
      <c r="F576" s="277">
        <v>0</v>
      </c>
      <c r="G576" s="277">
        <v>188</v>
      </c>
      <c r="H576" s="277">
        <v>813</v>
      </c>
      <c r="I576" s="277">
        <v>78</v>
      </c>
      <c r="J576" s="277">
        <v>2</v>
      </c>
      <c r="K576" s="277">
        <v>209</v>
      </c>
      <c r="L576" s="277">
        <v>3874</v>
      </c>
      <c r="M576" s="277">
        <v>331</v>
      </c>
      <c r="N576" s="277">
        <v>2407</v>
      </c>
      <c r="O576" s="261">
        <f t="shared" ref="O576:O577" si="1147">SUM(P576:W576)</f>
        <v>676</v>
      </c>
      <c r="P576" s="277">
        <v>361</v>
      </c>
      <c r="Q576" s="277">
        <v>158</v>
      </c>
      <c r="R576" s="277">
        <v>43</v>
      </c>
      <c r="S576" s="277">
        <v>0</v>
      </c>
      <c r="T576" s="277">
        <v>0</v>
      </c>
      <c r="U576" s="277">
        <v>47</v>
      </c>
      <c r="V576" s="277">
        <v>29</v>
      </c>
      <c r="W576" s="277">
        <v>38</v>
      </c>
      <c r="X576" s="261">
        <f t="shared" ref="X576:X577" si="1148">SUM(Y576:AB576)</f>
        <v>762</v>
      </c>
      <c r="Y576" s="277">
        <v>265</v>
      </c>
      <c r="Z576" s="277">
        <v>175</v>
      </c>
      <c r="AA576" s="277">
        <v>1</v>
      </c>
      <c r="AB576" s="277">
        <v>321</v>
      </c>
      <c r="AC576" s="261">
        <f t="shared" ref="AC576:AC577" si="1149">SUM(AD576:AI576)</f>
        <v>914</v>
      </c>
      <c r="AD576" s="277">
        <v>60</v>
      </c>
      <c r="AE576" s="277">
        <v>344</v>
      </c>
      <c r="AF576" s="277">
        <v>12</v>
      </c>
      <c r="AG576" s="277">
        <v>130</v>
      </c>
      <c r="AH576" s="277">
        <v>85</v>
      </c>
      <c r="AI576" s="277">
        <v>283</v>
      </c>
      <c r="AJ576" s="261">
        <f t="shared" ref="AJ576:AJ577" si="1150">SUM(AK576:AL576)</f>
        <v>480</v>
      </c>
      <c r="AK576" s="278">
        <v>312</v>
      </c>
      <c r="AL576" s="278">
        <v>168</v>
      </c>
      <c r="AM576" s="261">
        <f t="shared" ref="AM576:AM577" si="1151">SUM(AN576:AW576)</f>
        <v>1576</v>
      </c>
      <c r="AN576" s="277">
        <v>11</v>
      </c>
      <c r="AO576" s="277">
        <v>170</v>
      </c>
      <c r="AP576" s="277">
        <v>238</v>
      </c>
      <c r="AQ576" s="277">
        <v>4</v>
      </c>
      <c r="AR576" s="277">
        <v>87</v>
      </c>
      <c r="AS576" s="277">
        <v>0</v>
      </c>
      <c r="AT576" s="277">
        <v>245</v>
      </c>
      <c r="AU576" s="277">
        <v>668</v>
      </c>
      <c r="AV576" s="277">
        <v>153</v>
      </c>
      <c r="AW576" s="277">
        <v>0</v>
      </c>
      <c r="AX576" s="261">
        <f t="shared" ref="AX576:AX577" si="1152">SUM(AY576:BC576)</f>
        <v>3582</v>
      </c>
      <c r="AY576" s="277">
        <v>74</v>
      </c>
      <c r="AZ576" s="277">
        <v>1492</v>
      </c>
      <c r="BA576" s="277">
        <v>1071</v>
      </c>
      <c r="BB576" s="277">
        <v>461</v>
      </c>
      <c r="BC576" s="277">
        <v>484</v>
      </c>
      <c r="BD576" s="261">
        <f t="shared" ref="BD576:BD577" si="1153">SUM(BE576:BL576)</f>
        <v>59899</v>
      </c>
      <c r="BE576" s="277">
        <v>12345</v>
      </c>
      <c r="BF576" s="277">
        <v>4289</v>
      </c>
      <c r="BG576" s="277">
        <v>5207</v>
      </c>
      <c r="BH576" s="277">
        <v>4191</v>
      </c>
      <c r="BI576" s="277">
        <v>7351</v>
      </c>
      <c r="BJ576" s="277">
        <v>12960</v>
      </c>
      <c r="BK576" s="277">
        <v>7311</v>
      </c>
      <c r="BL576" s="277">
        <v>6245</v>
      </c>
      <c r="BM576" s="261">
        <f t="shared" ref="BM576:BM577" si="1154">SUM(BN576:BR576)</f>
        <v>1122</v>
      </c>
      <c r="BN576" s="277">
        <v>480</v>
      </c>
      <c r="BO576" s="277">
        <v>232</v>
      </c>
      <c r="BP576" s="277">
        <v>53</v>
      </c>
      <c r="BQ576" s="277">
        <v>73</v>
      </c>
      <c r="BR576" s="277">
        <v>284</v>
      </c>
      <c r="BS576" s="261">
        <f t="shared" ref="BS576:BS577" si="1155">SUM(BT576:CE576)</f>
        <v>3122</v>
      </c>
      <c r="BT576" s="277">
        <v>64</v>
      </c>
      <c r="BU576" s="277">
        <v>363</v>
      </c>
      <c r="BV576" s="277">
        <v>25</v>
      </c>
      <c r="BW576" s="277">
        <v>0</v>
      </c>
      <c r="BX576" s="277">
        <v>69</v>
      </c>
      <c r="BY576" s="277">
        <v>1766</v>
      </c>
      <c r="BZ576" s="277">
        <v>137</v>
      </c>
      <c r="CA576" s="277">
        <v>84</v>
      </c>
      <c r="CB576" s="277">
        <v>363</v>
      </c>
      <c r="CC576" s="277">
        <v>47</v>
      </c>
      <c r="CD576" s="277">
        <v>134</v>
      </c>
      <c r="CE576" s="277">
        <v>70</v>
      </c>
      <c r="CF576" s="261">
        <f t="shared" ref="CF576:CF577" si="1156">SUM(CG576:CS576)</f>
        <v>4960</v>
      </c>
      <c r="CG576" s="277">
        <v>13</v>
      </c>
      <c r="CH576" s="277">
        <v>294</v>
      </c>
      <c r="CI576" s="277">
        <v>1</v>
      </c>
      <c r="CJ576" s="277">
        <v>804</v>
      </c>
      <c r="CK576" s="277">
        <v>1845</v>
      </c>
      <c r="CL576" s="277">
        <v>0</v>
      </c>
      <c r="CM576" s="277">
        <v>1660</v>
      </c>
      <c r="CN576" s="277">
        <v>1</v>
      </c>
      <c r="CO576" s="277">
        <v>0</v>
      </c>
      <c r="CP576" s="277">
        <v>26</v>
      </c>
      <c r="CQ576" s="277">
        <v>219</v>
      </c>
      <c r="CR576" s="277">
        <v>62</v>
      </c>
      <c r="CS576" s="277">
        <v>35</v>
      </c>
      <c r="CT576" s="261">
        <f t="shared" ref="CT576:CT577" si="1157">SUM(CU576:CY576)</f>
        <v>2513</v>
      </c>
      <c r="CU576" s="277">
        <v>1825</v>
      </c>
      <c r="CV576" s="277">
        <v>250</v>
      </c>
      <c r="CW576" s="277">
        <v>35</v>
      </c>
      <c r="CX576" s="277">
        <v>81</v>
      </c>
      <c r="CY576" s="277">
        <v>322</v>
      </c>
      <c r="CZ576" s="261">
        <f t="shared" ref="CZ576:CZ577" si="1158">SUM(DA576:DF576)</f>
        <v>16374</v>
      </c>
      <c r="DA576" s="277">
        <v>14</v>
      </c>
      <c r="DB576" s="277">
        <v>6</v>
      </c>
      <c r="DC576" s="277">
        <v>3291</v>
      </c>
      <c r="DD576" s="277">
        <v>9208</v>
      </c>
      <c r="DE576" s="277">
        <v>3078</v>
      </c>
      <c r="DF576" s="277">
        <v>777</v>
      </c>
      <c r="DG576" s="261">
        <f t="shared" ref="DG576:DG577" si="1159">AM576+BS576+B576+O576+X576+AC576+AJ576+BD576+CF576+AX576+BM576+CT576+CZ576</f>
        <v>104083</v>
      </c>
      <c r="DH576" s="297">
        <f t="shared" ref="DH576:DH577" si="1160">SUM(DI576:DK576)</f>
        <v>615</v>
      </c>
      <c r="DI576" s="298">
        <v>91</v>
      </c>
      <c r="DJ576" s="278">
        <v>117</v>
      </c>
      <c r="DK576" s="278">
        <v>407</v>
      </c>
      <c r="DL576" s="297" t="s">
        <v>607</v>
      </c>
      <c r="DM576" s="298">
        <v>1448</v>
      </c>
      <c r="DN576" s="371" t="s">
        <v>607</v>
      </c>
      <c r="DO576" s="297">
        <f>DG576+DH576+DM576</f>
        <v>106146</v>
      </c>
      <c r="EE576" s="390"/>
      <c r="EF576" s="390"/>
      <c r="EG576" s="390"/>
    </row>
    <row r="577" spans="1:137" s="109" customFormat="1" ht="16.5" customHeight="1" x14ac:dyDescent="0.15">
      <c r="A577" s="132" t="s">
        <v>114</v>
      </c>
      <c r="B577" s="240">
        <f t="shared" si="1146"/>
        <v>730</v>
      </c>
      <c r="C577" s="241">
        <v>0</v>
      </c>
      <c r="D577" s="241">
        <v>3</v>
      </c>
      <c r="E577" s="241">
        <v>0</v>
      </c>
      <c r="F577" s="241">
        <v>0</v>
      </c>
      <c r="G577" s="241">
        <v>5</v>
      </c>
      <c r="H577" s="241">
        <v>18</v>
      </c>
      <c r="I577" s="241">
        <v>2</v>
      </c>
      <c r="J577" s="241">
        <v>1</v>
      </c>
      <c r="K577" s="241">
        <v>1</v>
      </c>
      <c r="L577" s="241">
        <v>699</v>
      </c>
      <c r="M577" s="241">
        <v>0</v>
      </c>
      <c r="N577" s="241">
        <v>1</v>
      </c>
      <c r="O577" s="240">
        <f t="shared" si="1147"/>
        <v>32</v>
      </c>
      <c r="P577" s="241">
        <v>23</v>
      </c>
      <c r="Q577" s="241">
        <v>0</v>
      </c>
      <c r="R577" s="241">
        <v>0</v>
      </c>
      <c r="S577" s="241">
        <v>0</v>
      </c>
      <c r="T577" s="241">
        <v>0</v>
      </c>
      <c r="U577" s="241">
        <v>2</v>
      </c>
      <c r="V577" s="241">
        <v>4</v>
      </c>
      <c r="W577" s="241">
        <v>3</v>
      </c>
      <c r="X577" s="240">
        <f t="shared" si="1148"/>
        <v>236</v>
      </c>
      <c r="Y577" s="241">
        <v>0</v>
      </c>
      <c r="Z577" s="241">
        <v>0</v>
      </c>
      <c r="AA577" s="241">
        <v>0</v>
      </c>
      <c r="AB577" s="241">
        <v>236</v>
      </c>
      <c r="AC577" s="240">
        <f t="shared" si="1149"/>
        <v>4</v>
      </c>
      <c r="AD577" s="241">
        <v>0</v>
      </c>
      <c r="AE577" s="241">
        <v>3</v>
      </c>
      <c r="AF577" s="241">
        <v>0</v>
      </c>
      <c r="AG577" s="241">
        <v>1</v>
      </c>
      <c r="AH577" s="241">
        <v>0</v>
      </c>
      <c r="AI577" s="241">
        <v>0</v>
      </c>
      <c r="AJ577" s="240">
        <f t="shared" si="1150"/>
        <v>2</v>
      </c>
      <c r="AK577" s="241">
        <v>2</v>
      </c>
      <c r="AL577" s="241">
        <v>0</v>
      </c>
      <c r="AM577" s="240">
        <f t="shared" si="1151"/>
        <v>30</v>
      </c>
      <c r="AN577" s="241">
        <v>0</v>
      </c>
      <c r="AO577" s="241">
        <v>1</v>
      </c>
      <c r="AP577" s="241">
        <v>0</v>
      </c>
      <c r="AQ577" s="241">
        <v>0</v>
      </c>
      <c r="AR577" s="241">
        <v>0</v>
      </c>
      <c r="AS577" s="241">
        <v>0</v>
      </c>
      <c r="AT577" s="241">
        <v>27</v>
      </c>
      <c r="AU577" s="241">
        <v>1</v>
      </c>
      <c r="AV577" s="241">
        <v>1</v>
      </c>
      <c r="AW577" s="241">
        <v>0</v>
      </c>
      <c r="AX577" s="240">
        <f t="shared" si="1152"/>
        <v>140</v>
      </c>
      <c r="AY577" s="241">
        <v>0</v>
      </c>
      <c r="AZ577" s="241">
        <v>1</v>
      </c>
      <c r="BA577" s="241">
        <v>137</v>
      </c>
      <c r="BB577" s="241">
        <v>0</v>
      </c>
      <c r="BC577" s="241">
        <v>2</v>
      </c>
      <c r="BD577" s="240">
        <f t="shared" si="1153"/>
        <v>58</v>
      </c>
      <c r="BE577" s="241">
        <v>20</v>
      </c>
      <c r="BF577" s="241">
        <v>2</v>
      </c>
      <c r="BG577" s="241">
        <v>3</v>
      </c>
      <c r="BH577" s="241">
        <v>2</v>
      </c>
      <c r="BI577" s="241">
        <v>1</v>
      </c>
      <c r="BJ577" s="241">
        <v>20</v>
      </c>
      <c r="BK577" s="241">
        <v>3</v>
      </c>
      <c r="BL577" s="241">
        <v>7</v>
      </c>
      <c r="BM577" s="240">
        <f t="shared" si="1154"/>
        <v>21</v>
      </c>
      <c r="BN577" s="241">
        <v>0</v>
      </c>
      <c r="BO577" s="241">
        <v>4</v>
      </c>
      <c r="BP577" s="241">
        <v>10</v>
      </c>
      <c r="BQ577" s="241">
        <v>7</v>
      </c>
      <c r="BR577" s="241">
        <v>0</v>
      </c>
      <c r="BS577" s="240">
        <f t="shared" si="1155"/>
        <v>59</v>
      </c>
      <c r="BT577" s="242">
        <v>4</v>
      </c>
      <c r="BU577" s="241">
        <v>3</v>
      </c>
      <c r="BV577" s="241">
        <v>1</v>
      </c>
      <c r="BW577" s="241">
        <v>0</v>
      </c>
      <c r="BX577" s="241">
        <v>0</v>
      </c>
      <c r="BY577" s="241">
        <v>1</v>
      </c>
      <c r="BZ577" s="241">
        <v>46</v>
      </c>
      <c r="CA577" s="241">
        <v>0</v>
      </c>
      <c r="CB577" s="241">
        <v>1</v>
      </c>
      <c r="CC577" s="241">
        <v>0</v>
      </c>
      <c r="CD577" s="241">
        <v>0</v>
      </c>
      <c r="CE577" s="241">
        <v>3</v>
      </c>
      <c r="CF577" s="240">
        <f t="shared" si="1156"/>
        <v>173</v>
      </c>
      <c r="CG577" s="241">
        <v>0</v>
      </c>
      <c r="CH577" s="241">
        <v>0</v>
      </c>
      <c r="CI577" s="241">
        <v>1</v>
      </c>
      <c r="CJ577" s="241">
        <v>1</v>
      </c>
      <c r="CK577" s="241">
        <v>16</v>
      </c>
      <c r="CL577" s="241">
        <v>0</v>
      </c>
      <c r="CM577" s="241">
        <v>127</v>
      </c>
      <c r="CN577" s="241">
        <v>1</v>
      </c>
      <c r="CO577" s="241">
        <v>0</v>
      </c>
      <c r="CP577" s="241">
        <v>26</v>
      </c>
      <c r="CQ577" s="241">
        <v>0</v>
      </c>
      <c r="CR577" s="241">
        <v>1</v>
      </c>
      <c r="CS577" s="241">
        <v>0</v>
      </c>
      <c r="CT577" s="240">
        <f t="shared" si="1157"/>
        <v>499</v>
      </c>
      <c r="CU577" s="241">
        <v>495</v>
      </c>
      <c r="CV577" s="241">
        <v>0</v>
      </c>
      <c r="CW577" s="241">
        <v>1</v>
      </c>
      <c r="CX577" s="241">
        <v>1</v>
      </c>
      <c r="CY577" s="241">
        <v>2</v>
      </c>
      <c r="CZ577" s="240">
        <f t="shared" si="1158"/>
        <v>7</v>
      </c>
      <c r="DA577" s="241">
        <v>0</v>
      </c>
      <c r="DB577" s="241">
        <v>0</v>
      </c>
      <c r="DC577" s="241">
        <v>2</v>
      </c>
      <c r="DD577" s="241">
        <v>4</v>
      </c>
      <c r="DE577" s="241">
        <v>1</v>
      </c>
      <c r="DF577" s="241">
        <v>0</v>
      </c>
      <c r="DG577" s="240">
        <f t="shared" si="1159"/>
        <v>1991</v>
      </c>
      <c r="DH577" s="392">
        <f t="shared" si="1160"/>
        <v>17</v>
      </c>
      <c r="DI577" s="310">
        <v>4</v>
      </c>
      <c r="DJ577" s="310">
        <v>1</v>
      </c>
      <c r="DK577" s="310">
        <v>12</v>
      </c>
      <c r="DL577" s="392" t="s">
        <v>607</v>
      </c>
      <c r="DM577" s="285">
        <v>289</v>
      </c>
      <c r="DN577" s="244" t="s">
        <v>607</v>
      </c>
      <c r="DO577" s="240">
        <f>DG577+DH577+DM577</f>
        <v>2297</v>
      </c>
      <c r="EC577" s="4"/>
      <c r="ED577" s="40"/>
      <c r="EE577" s="40"/>
      <c r="EF577" s="40"/>
      <c r="EG577" s="40"/>
    </row>
    <row r="578" spans="1:137" s="109" customFormat="1" ht="16.5" customHeight="1" x14ac:dyDescent="0.15">
      <c r="A578" s="132" t="s">
        <v>115</v>
      </c>
      <c r="B578" s="240">
        <f t="shared" ref="B578:B589" si="1161">SUM(C578:N578)</f>
        <v>7373</v>
      </c>
      <c r="C578" s="241">
        <v>124</v>
      </c>
      <c r="D578" s="241">
        <v>29</v>
      </c>
      <c r="E578" s="241">
        <v>45</v>
      </c>
      <c r="F578" s="241">
        <v>0</v>
      </c>
      <c r="G578" s="241">
        <v>183</v>
      </c>
      <c r="H578" s="241">
        <v>795</v>
      </c>
      <c r="I578" s="241">
        <v>76</v>
      </c>
      <c r="J578" s="241">
        <v>1</v>
      </c>
      <c r="K578" s="241">
        <v>208</v>
      </c>
      <c r="L578" s="241">
        <v>3175</v>
      </c>
      <c r="M578" s="241">
        <v>331</v>
      </c>
      <c r="N578" s="241">
        <v>2406</v>
      </c>
      <c r="O578" s="240">
        <f t="shared" ref="O578:O589" si="1162">SUM(P578:W578)</f>
        <v>644</v>
      </c>
      <c r="P578" s="241">
        <v>338</v>
      </c>
      <c r="Q578" s="241">
        <v>158</v>
      </c>
      <c r="R578" s="241">
        <v>43</v>
      </c>
      <c r="S578" s="241">
        <v>0</v>
      </c>
      <c r="T578" s="241">
        <v>0</v>
      </c>
      <c r="U578" s="241">
        <v>45</v>
      </c>
      <c r="V578" s="241">
        <v>25</v>
      </c>
      <c r="W578" s="241">
        <v>35</v>
      </c>
      <c r="X578" s="240">
        <f t="shared" ref="X578:X589" si="1163">SUM(Y578:AB578)</f>
        <v>526</v>
      </c>
      <c r="Y578" s="241">
        <v>265</v>
      </c>
      <c r="Z578" s="241">
        <v>175</v>
      </c>
      <c r="AA578" s="241">
        <v>1</v>
      </c>
      <c r="AB578" s="241">
        <v>85</v>
      </c>
      <c r="AC578" s="240">
        <f t="shared" ref="AC578:AC589" si="1164">SUM(AD578:AI578)</f>
        <v>910</v>
      </c>
      <c r="AD578" s="241">
        <v>60</v>
      </c>
      <c r="AE578" s="241">
        <v>341</v>
      </c>
      <c r="AF578" s="241">
        <v>12</v>
      </c>
      <c r="AG578" s="241">
        <v>129</v>
      </c>
      <c r="AH578" s="241">
        <v>85</v>
      </c>
      <c r="AI578" s="241">
        <v>283</v>
      </c>
      <c r="AJ578" s="240">
        <f t="shared" ref="AJ578:AJ589" si="1165">SUM(AK578:AL578)</f>
        <v>478</v>
      </c>
      <c r="AK578" s="241">
        <v>310</v>
      </c>
      <c r="AL578" s="241">
        <v>168</v>
      </c>
      <c r="AM578" s="240">
        <f t="shared" ref="AM578:AM589" si="1166">SUM(AN578:AW578)</f>
        <v>1546</v>
      </c>
      <c r="AN578" s="241">
        <v>11</v>
      </c>
      <c r="AO578" s="241">
        <v>169</v>
      </c>
      <c r="AP578" s="241">
        <v>238</v>
      </c>
      <c r="AQ578" s="241">
        <v>4</v>
      </c>
      <c r="AR578" s="241">
        <v>87</v>
      </c>
      <c r="AS578" s="241">
        <v>0</v>
      </c>
      <c r="AT578" s="241">
        <v>218</v>
      </c>
      <c r="AU578" s="241">
        <v>667</v>
      </c>
      <c r="AV578" s="241">
        <v>152</v>
      </c>
      <c r="AW578" s="241">
        <v>0</v>
      </c>
      <c r="AX578" s="240">
        <f t="shared" ref="AX578:AX589" si="1167">SUM(AY578:BC578)</f>
        <v>3442</v>
      </c>
      <c r="AY578" s="241">
        <v>74</v>
      </c>
      <c r="AZ578" s="241">
        <v>1491</v>
      </c>
      <c r="BA578" s="241">
        <v>934</v>
      </c>
      <c r="BB578" s="241">
        <v>461</v>
      </c>
      <c r="BC578" s="241">
        <v>482</v>
      </c>
      <c r="BD578" s="240">
        <f t="shared" ref="BD578:BD589" si="1168">SUM(BE578:BL578)</f>
        <v>59841</v>
      </c>
      <c r="BE578" s="241">
        <v>12325</v>
      </c>
      <c r="BF578" s="241">
        <v>4287</v>
      </c>
      <c r="BG578" s="241">
        <v>5204</v>
      </c>
      <c r="BH578" s="241">
        <v>4189</v>
      </c>
      <c r="BI578" s="241">
        <v>7350</v>
      </c>
      <c r="BJ578" s="241">
        <v>12940</v>
      </c>
      <c r="BK578" s="241">
        <v>7308</v>
      </c>
      <c r="BL578" s="241">
        <v>6238</v>
      </c>
      <c r="BM578" s="240">
        <f t="shared" ref="BM578:BM589" si="1169">SUM(BN578:BR578)</f>
        <v>1101</v>
      </c>
      <c r="BN578" s="241">
        <v>480</v>
      </c>
      <c r="BO578" s="241">
        <v>228</v>
      </c>
      <c r="BP578" s="241">
        <v>43</v>
      </c>
      <c r="BQ578" s="241">
        <v>66</v>
      </c>
      <c r="BR578" s="241">
        <v>284</v>
      </c>
      <c r="BS578" s="240">
        <f t="shared" ref="BS578:BS589" si="1170">SUM(BT578:CE578)</f>
        <v>3063</v>
      </c>
      <c r="BT578" s="242">
        <v>60</v>
      </c>
      <c r="BU578" s="241">
        <v>360</v>
      </c>
      <c r="BV578" s="241">
        <v>24</v>
      </c>
      <c r="BW578" s="241">
        <v>0</v>
      </c>
      <c r="BX578" s="241">
        <v>69</v>
      </c>
      <c r="BY578" s="241">
        <v>1765</v>
      </c>
      <c r="BZ578" s="241">
        <v>91</v>
      </c>
      <c r="CA578" s="241">
        <v>84</v>
      </c>
      <c r="CB578" s="241">
        <v>362</v>
      </c>
      <c r="CC578" s="241">
        <v>47</v>
      </c>
      <c r="CD578" s="241">
        <v>134</v>
      </c>
      <c r="CE578" s="241">
        <v>67</v>
      </c>
      <c r="CF578" s="240">
        <f t="shared" ref="CF578:CF589" si="1171">SUM(CG578:CS578)</f>
        <v>4787</v>
      </c>
      <c r="CG578" s="241">
        <v>13</v>
      </c>
      <c r="CH578" s="241">
        <v>294</v>
      </c>
      <c r="CI578" s="241">
        <v>0</v>
      </c>
      <c r="CJ578" s="241">
        <v>803</v>
      </c>
      <c r="CK578" s="241">
        <v>1829</v>
      </c>
      <c r="CL578" s="241">
        <v>0</v>
      </c>
      <c r="CM578" s="241">
        <v>1533</v>
      </c>
      <c r="CN578" s="241">
        <v>0</v>
      </c>
      <c r="CO578" s="241">
        <v>0</v>
      </c>
      <c r="CP578" s="241">
        <v>0</v>
      </c>
      <c r="CQ578" s="241">
        <v>219</v>
      </c>
      <c r="CR578" s="241">
        <v>61</v>
      </c>
      <c r="CS578" s="241">
        <v>35</v>
      </c>
      <c r="CT578" s="240">
        <f t="shared" ref="CT578:CT589" si="1172">SUM(CU578:CY578)</f>
        <v>2014</v>
      </c>
      <c r="CU578" s="241">
        <v>1330</v>
      </c>
      <c r="CV578" s="241">
        <v>250</v>
      </c>
      <c r="CW578" s="241">
        <v>34</v>
      </c>
      <c r="CX578" s="241">
        <v>80</v>
      </c>
      <c r="CY578" s="241">
        <v>320</v>
      </c>
      <c r="CZ578" s="240">
        <f t="shared" ref="CZ578:CZ589" si="1173">SUM(DA578:DF578)</f>
        <v>16367</v>
      </c>
      <c r="DA578" s="241">
        <v>14</v>
      </c>
      <c r="DB578" s="241">
        <v>6</v>
      </c>
      <c r="DC578" s="241">
        <v>3289</v>
      </c>
      <c r="DD578" s="241">
        <v>9204</v>
      </c>
      <c r="DE578" s="241">
        <v>3077</v>
      </c>
      <c r="DF578" s="241">
        <v>777</v>
      </c>
      <c r="DG578" s="240">
        <f t="shared" ref="DG578:DG595" si="1174">AM578+BS578+B578+O578+X578+AC578+AJ578+BD578+CF578+AX578+BM578+CT578+CZ578</f>
        <v>102092</v>
      </c>
      <c r="DH578" s="392">
        <f t="shared" ref="DH578:DH589" si="1175">SUM(DI578:DK578)</f>
        <v>598</v>
      </c>
      <c r="DI578" s="310">
        <v>87</v>
      </c>
      <c r="DJ578" s="310">
        <v>116</v>
      </c>
      <c r="DK578" s="310">
        <v>395</v>
      </c>
      <c r="DL578" s="392" t="s">
        <v>607</v>
      </c>
      <c r="DM578" s="285">
        <v>1159</v>
      </c>
      <c r="DN578" s="244" t="s">
        <v>607</v>
      </c>
      <c r="DO578" s="240">
        <f t="shared" ref="DO578:DO589" si="1176">DG578+DH578+DM578</f>
        <v>103849</v>
      </c>
    </row>
    <row r="579" spans="1:137" s="109" customFormat="1" ht="16.5" customHeight="1" x14ac:dyDescent="0.15">
      <c r="A579" s="133" t="s">
        <v>116</v>
      </c>
      <c r="B579" s="240">
        <f t="shared" si="1161"/>
        <v>2792</v>
      </c>
      <c r="C579" s="241">
        <v>27</v>
      </c>
      <c r="D579" s="241">
        <v>19</v>
      </c>
      <c r="E579" s="241">
        <v>23</v>
      </c>
      <c r="F579" s="241">
        <v>0</v>
      </c>
      <c r="G579" s="241">
        <v>70</v>
      </c>
      <c r="H579" s="241">
        <v>448</v>
      </c>
      <c r="I579" s="241">
        <v>37</v>
      </c>
      <c r="J579" s="241">
        <v>0</v>
      </c>
      <c r="K579" s="241">
        <v>73</v>
      </c>
      <c r="L579" s="241">
        <v>1216</v>
      </c>
      <c r="M579" s="241">
        <v>118</v>
      </c>
      <c r="N579" s="241">
        <v>761</v>
      </c>
      <c r="O579" s="240">
        <f t="shared" si="1162"/>
        <v>292</v>
      </c>
      <c r="P579" s="241">
        <v>152</v>
      </c>
      <c r="Q579" s="241">
        <v>59</v>
      </c>
      <c r="R579" s="241">
        <v>28</v>
      </c>
      <c r="S579" s="241">
        <v>0</v>
      </c>
      <c r="T579" s="241">
        <v>0</v>
      </c>
      <c r="U579" s="241">
        <v>16</v>
      </c>
      <c r="V579" s="241">
        <v>13</v>
      </c>
      <c r="W579" s="241">
        <v>24</v>
      </c>
      <c r="X579" s="240">
        <f t="shared" si="1163"/>
        <v>207</v>
      </c>
      <c r="Y579" s="241">
        <v>105</v>
      </c>
      <c r="Z579" s="241">
        <v>74</v>
      </c>
      <c r="AA579" s="241">
        <v>1</v>
      </c>
      <c r="AB579" s="241">
        <v>27</v>
      </c>
      <c r="AC579" s="240">
        <f t="shared" si="1164"/>
        <v>277</v>
      </c>
      <c r="AD579" s="241">
        <v>14</v>
      </c>
      <c r="AE579" s="241">
        <v>126</v>
      </c>
      <c r="AF579" s="241">
        <v>4</v>
      </c>
      <c r="AG579" s="241">
        <v>29</v>
      </c>
      <c r="AH579" s="241">
        <v>26</v>
      </c>
      <c r="AI579" s="241">
        <v>78</v>
      </c>
      <c r="AJ579" s="240">
        <f t="shared" si="1165"/>
        <v>220</v>
      </c>
      <c r="AK579" s="241">
        <v>120</v>
      </c>
      <c r="AL579" s="241">
        <v>100</v>
      </c>
      <c r="AM579" s="240">
        <f t="shared" si="1166"/>
        <v>519</v>
      </c>
      <c r="AN579" s="241">
        <v>4</v>
      </c>
      <c r="AO579" s="241">
        <v>103</v>
      </c>
      <c r="AP579" s="241">
        <v>92</v>
      </c>
      <c r="AQ579" s="241">
        <v>1</v>
      </c>
      <c r="AR579" s="241">
        <v>37</v>
      </c>
      <c r="AS579" s="241">
        <v>0</v>
      </c>
      <c r="AT579" s="241">
        <v>77</v>
      </c>
      <c r="AU579" s="241">
        <v>119</v>
      </c>
      <c r="AV579" s="241">
        <v>86</v>
      </c>
      <c r="AW579" s="241">
        <v>0</v>
      </c>
      <c r="AX579" s="240">
        <f t="shared" si="1167"/>
        <v>1148</v>
      </c>
      <c r="AY579" s="241">
        <v>55</v>
      </c>
      <c r="AZ579" s="241">
        <v>426</v>
      </c>
      <c r="BA579" s="241">
        <v>294</v>
      </c>
      <c r="BB579" s="241">
        <v>140</v>
      </c>
      <c r="BC579" s="241">
        <v>233</v>
      </c>
      <c r="BD579" s="240">
        <f t="shared" si="1168"/>
        <v>21032</v>
      </c>
      <c r="BE579" s="241">
        <v>6126</v>
      </c>
      <c r="BF579" s="241">
        <v>1377</v>
      </c>
      <c r="BG579" s="241">
        <v>1163</v>
      </c>
      <c r="BH579" s="241">
        <v>644</v>
      </c>
      <c r="BI579" s="241">
        <v>2942</v>
      </c>
      <c r="BJ579" s="241">
        <v>4520</v>
      </c>
      <c r="BK579" s="241">
        <v>2081</v>
      </c>
      <c r="BL579" s="241">
        <v>2179</v>
      </c>
      <c r="BM579" s="240">
        <f t="shared" si="1169"/>
        <v>386</v>
      </c>
      <c r="BN579" s="241">
        <v>197</v>
      </c>
      <c r="BO579" s="241">
        <v>64</v>
      </c>
      <c r="BP579" s="241">
        <v>5</v>
      </c>
      <c r="BQ579" s="241">
        <v>36</v>
      </c>
      <c r="BR579" s="241">
        <v>84</v>
      </c>
      <c r="BS579" s="240">
        <f t="shared" si="1170"/>
        <v>929</v>
      </c>
      <c r="BT579" s="242">
        <v>36</v>
      </c>
      <c r="BU579" s="241">
        <v>69</v>
      </c>
      <c r="BV579" s="241">
        <v>8</v>
      </c>
      <c r="BW579" s="241">
        <v>0</v>
      </c>
      <c r="BX579" s="241">
        <v>35</v>
      </c>
      <c r="BY579" s="241">
        <v>444</v>
      </c>
      <c r="BZ579" s="241">
        <v>42</v>
      </c>
      <c r="CA579" s="241">
        <v>40</v>
      </c>
      <c r="CB579" s="241">
        <v>95</v>
      </c>
      <c r="CC579" s="241">
        <v>25</v>
      </c>
      <c r="CD579" s="241">
        <v>83</v>
      </c>
      <c r="CE579" s="241">
        <v>52</v>
      </c>
      <c r="CF579" s="240">
        <f t="shared" si="1171"/>
        <v>983</v>
      </c>
      <c r="CG579" s="241">
        <v>4</v>
      </c>
      <c r="CH579" s="241">
        <v>69</v>
      </c>
      <c r="CI579" s="241">
        <v>0</v>
      </c>
      <c r="CJ579" s="241">
        <v>122</v>
      </c>
      <c r="CK579" s="241">
        <v>512</v>
      </c>
      <c r="CL579" s="241">
        <v>0</v>
      </c>
      <c r="CM579" s="241">
        <v>178</v>
      </c>
      <c r="CN579" s="241">
        <v>0</v>
      </c>
      <c r="CO579" s="241">
        <v>0</v>
      </c>
      <c r="CP579" s="241">
        <v>0</v>
      </c>
      <c r="CQ579" s="241">
        <v>50</v>
      </c>
      <c r="CR579" s="241">
        <v>39</v>
      </c>
      <c r="CS579" s="241">
        <v>9</v>
      </c>
      <c r="CT579" s="240">
        <f t="shared" si="1172"/>
        <v>455</v>
      </c>
      <c r="CU579" s="241">
        <v>291</v>
      </c>
      <c r="CV579" s="241">
        <v>58</v>
      </c>
      <c r="CW579" s="241">
        <v>16</v>
      </c>
      <c r="CX579" s="241">
        <v>31</v>
      </c>
      <c r="CY579" s="241">
        <v>59</v>
      </c>
      <c r="CZ579" s="240">
        <f t="shared" si="1173"/>
        <v>5081</v>
      </c>
      <c r="DA579" s="241">
        <v>3</v>
      </c>
      <c r="DB579" s="241">
        <v>2</v>
      </c>
      <c r="DC579" s="241">
        <v>737</v>
      </c>
      <c r="DD579" s="241">
        <v>3255</v>
      </c>
      <c r="DE579" s="241">
        <v>819</v>
      </c>
      <c r="DF579" s="241">
        <v>265</v>
      </c>
      <c r="DG579" s="240">
        <f t="shared" si="1174"/>
        <v>34321</v>
      </c>
      <c r="DH579" s="392">
        <f t="shared" si="1175"/>
        <v>350</v>
      </c>
      <c r="DI579" s="310">
        <v>59</v>
      </c>
      <c r="DJ579" s="310">
        <v>45</v>
      </c>
      <c r="DK579" s="310">
        <v>246</v>
      </c>
      <c r="DL579" s="392" t="s">
        <v>607</v>
      </c>
      <c r="DM579" s="285">
        <v>530</v>
      </c>
      <c r="DN579" s="244" t="s">
        <v>607</v>
      </c>
      <c r="DO579" s="240">
        <f t="shared" si="1176"/>
        <v>35201</v>
      </c>
    </row>
    <row r="580" spans="1:137" s="109" customFormat="1" ht="16.5" customHeight="1" x14ac:dyDescent="0.15">
      <c r="A580" s="133" t="s">
        <v>117</v>
      </c>
      <c r="B580" s="240">
        <f t="shared" si="1161"/>
        <v>3721</v>
      </c>
      <c r="C580" s="241">
        <v>73</v>
      </c>
      <c r="D580" s="241">
        <v>6</v>
      </c>
      <c r="E580" s="241">
        <v>15</v>
      </c>
      <c r="F580" s="241">
        <v>0</v>
      </c>
      <c r="G580" s="241">
        <v>91</v>
      </c>
      <c r="H580" s="241">
        <v>241</v>
      </c>
      <c r="I580" s="241">
        <v>23</v>
      </c>
      <c r="J580" s="241">
        <v>1</v>
      </c>
      <c r="K580" s="241">
        <v>91</v>
      </c>
      <c r="L580" s="241">
        <v>1511</v>
      </c>
      <c r="M580" s="241">
        <v>158</v>
      </c>
      <c r="N580" s="241">
        <v>1511</v>
      </c>
      <c r="O580" s="240">
        <f t="shared" si="1162"/>
        <v>244</v>
      </c>
      <c r="P580" s="241">
        <v>140</v>
      </c>
      <c r="Q580" s="241">
        <v>76</v>
      </c>
      <c r="R580" s="241">
        <v>6</v>
      </c>
      <c r="S580" s="241">
        <v>0</v>
      </c>
      <c r="T580" s="241">
        <v>0</v>
      </c>
      <c r="U580" s="241">
        <v>11</v>
      </c>
      <c r="V580" s="241">
        <v>6</v>
      </c>
      <c r="W580" s="241">
        <v>5</v>
      </c>
      <c r="X580" s="240">
        <f t="shared" si="1163"/>
        <v>189</v>
      </c>
      <c r="Y580" s="241">
        <v>94</v>
      </c>
      <c r="Z580" s="241">
        <v>63</v>
      </c>
      <c r="AA580" s="241">
        <v>0</v>
      </c>
      <c r="AB580" s="241">
        <v>32</v>
      </c>
      <c r="AC580" s="240">
        <f t="shared" si="1164"/>
        <v>436</v>
      </c>
      <c r="AD580" s="241">
        <v>20</v>
      </c>
      <c r="AE580" s="241">
        <v>143</v>
      </c>
      <c r="AF580" s="241">
        <v>5</v>
      </c>
      <c r="AG580" s="241">
        <v>92</v>
      </c>
      <c r="AH580" s="241">
        <v>29</v>
      </c>
      <c r="AI580" s="241">
        <v>147</v>
      </c>
      <c r="AJ580" s="240">
        <f t="shared" si="1165"/>
        <v>211</v>
      </c>
      <c r="AK580" s="241">
        <v>159</v>
      </c>
      <c r="AL580" s="241">
        <v>52</v>
      </c>
      <c r="AM580" s="240">
        <f t="shared" si="1166"/>
        <v>761</v>
      </c>
      <c r="AN580" s="241">
        <v>0</v>
      </c>
      <c r="AO580" s="241">
        <v>35</v>
      </c>
      <c r="AP580" s="241">
        <v>98</v>
      </c>
      <c r="AQ580" s="241">
        <v>2</v>
      </c>
      <c r="AR580" s="241">
        <v>28</v>
      </c>
      <c r="AS580" s="241">
        <v>0</v>
      </c>
      <c r="AT580" s="241">
        <v>88</v>
      </c>
      <c r="AU580" s="241">
        <v>480</v>
      </c>
      <c r="AV580" s="241">
        <v>30</v>
      </c>
      <c r="AW580" s="241">
        <v>0</v>
      </c>
      <c r="AX580" s="240">
        <f t="shared" si="1167"/>
        <v>1748</v>
      </c>
      <c r="AY580" s="241">
        <v>14</v>
      </c>
      <c r="AZ580" s="241">
        <v>902</v>
      </c>
      <c r="BA580" s="241">
        <v>449</v>
      </c>
      <c r="BB580" s="241">
        <v>253</v>
      </c>
      <c r="BC580" s="241">
        <v>130</v>
      </c>
      <c r="BD580" s="240">
        <f t="shared" si="1168"/>
        <v>35796</v>
      </c>
      <c r="BE580" s="241">
        <v>5550</v>
      </c>
      <c r="BF580" s="241">
        <v>2651</v>
      </c>
      <c r="BG580" s="241">
        <v>3602</v>
      </c>
      <c r="BH580" s="241">
        <v>3361</v>
      </c>
      <c r="BI580" s="241">
        <v>3946</v>
      </c>
      <c r="BJ580" s="241">
        <v>7969</v>
      </c>
      <c r="BK580" s="241">
        <v>4928</v>
      </c>
      <c r="BL580" s="241">
        <v>3789</v>
      </c>
      <c r="BM580" s="240">
        <f t="shared" si="1169"/>
        <v>443</v>
      </c>
      <c r="BN580" s="241">
        <v>132</v>
      </c>
      <c r="BO580" s="241">
        <v>119</v>
      </c>
      <c r="BP580" s="241">
        <v>26</v>
      </c>
      <c r="BQ580" s="241">
        <v>21</v>
      </c>
      <c r="BR580" s="241">
        <v>145</v>
      </c>
      <c r="BS580" s="240">
        <f t="shared" si="1170"/>
        <v>1774</v>
      </c>
      <c r="BT580" s="242">
        <v>11</v>
      </c>
      <c r="BU580" s="241">
        <v>219</v>
      </c>
      <c r="BV580" s="241">
        <v>14</v>
      </c>
      <c r="BW580" s="241">
        <v>0</v>
      </c>
      <c r="BX580" s="241">
        <v>24</v>
      </c>
      <c r="BY580" s="241">
        <v>1176</v>
      </c>
      <c r="BZ580" s="241">
        <v>40</v>
      </c>
      <c r="CA580" s="241">
        <v>18</v>
      </c>
      <c r="CB580" s="241">
        <v>215</v>
      </c>
      <c r="CC580" s="241">
        <v>10</v>
      </c>
      <c r="CD580" s="241">
        <v>37</v>
      </c>
      <c r="CE580" s="241">
        <v>10</v>
      </c>
      <c r="CF580" s="240">
        <f t="shared" si="1171"/>
        <v>3078</v>
      </c>
      <c r="CG580" s="241">
        <v>7</v>
      </c>
      <c r="CH580" s="241">
        <v>155</v>
      </c>
      <c r="CI580" s="241">
        <v>0</v>
      </c>
      <c r="CJ580" s="241">
        <v>432</v>
      </c>
      <c r="CK580" s="241">
        <v>1097</v>
      </c>
      <c r="CL580" s="241">
        <v>0</v>
      </c>
      <c r="CM580" s="241">
        <v>1205</v>
      </c>
      <c r="CN580" s="241">
        <v>0</v>
      </c>
      <c r="CO580" s="241">
        <v>0</v>
      </c>
      <c r="CP580" s="241">
        <v>0</v>
      </c>
      <c r="CQ580" s="241">
        <v>146</v>
      </c>
      <c r="CR580" s="241">
        <v>17</v>
      </c>
      <c r="CS580" s="241">
        <v>19</v>
      </c>
      <c r="CT580" s="240">
        <f t="shared" si="1172"/>
        <v>872</v>
      </c>
      <c r="CU580" s="241">
        <v>477</v>
      </c>
      <c r="CV580" s="241">
        <v>127</v>
      </c>
      <c r="CW580" s="241">
        <v>5</v>
      </c>
      <c r="CX580" s="241">
        <v>34</v>
      </c>
      <c r="CY580" s="241">
        <v>229</v>
      </c>
      <c r="CZ580" s="240">
        <f t="shared" si="1173"/>
        <v>10415</v>
      </c>
      <c r="DA580" s="241">
        <v>7</v>
      </c>
      <c r="DB580" s="241">
        <v>2</v>
      </c>
      <c r="DC580" s="241">
        <v>2404</v>
      </c>
      <c r="DD580" s="241">
        <v>5559</v>
      </c>
      <c r="DE580" s="241">
        <v>2012</v>
      </c>
      <c r="DF580" s="241">
        <v>431</v>
      </c>
      <c r="DG580" s="240">
        <f t="shared" si="1174"/>
        <v>59688</v>
      </c>
      <c r="DH580" s="392">
        <f t="shared" si="1175"/>
        <v>154</v>
      </c>
      <c r="DI580" s="310">
        <v>6</v>
      </c>
      <c r="DJ580" s="310">
        <v>39</v>
      </c>
      <c r="DK580" s="310">
        <v>109</v>
      </c>
      <c r="DL580" s="392" t="s">
        <v>607</v>
      </c>
      <c r="DM580" s="285">
        <v>257</v>
      </c>
      <c r="DN580" s="244" t="s">
        <v>607</v>
      </c>
      <c r="DO580" s="240">
        <f t="shared" si="1176"/>
        <v>60099</v>
      </c>
    </row>
    <row r="581" spans="1:137" s="109" customFormat="1" ht="16.5" customHeight="1" x14ac:dyDescent="0.15">
      <c r="A581" s="133" t="s">
        <v>113</v>
      </c>
      <c r="B581" s="240">
        <f t="shared" si="1161"/>
        <v>696</v>
      </c>
      <c r="C581" s="241">
        <v>20</v>
      </c>
      <c r="D581" s="241">
        <v>2</v>
      </c>
      <c r="E581" s="241">
        <v>4</v>
      </c>
      <c r="F581" s="241">
        <v>0</v>
      </c>
      <c r="G581" s="241">
        <v>12</v>
      </c>
      <c r="H581" s="241">
        <v>92</v>
      </c>
      <c r="I581" s="241">
        <v>6</v>
      </c>
      <c r="J581" s="241">
        <v>0</v>
      </c>
      <c r="K581" s="241">
        <v>29</v>
      </c>
      <c r="L581" s="241">
        <v>389</v>
      </c>
      <c r="M581" s="241">
        <v>26</v>
      </c>
      <c r="N581" s="241">
        <v>116</v>
      </c>
      <c r="O581" s="240">
        <f t="shared" si="1162"/>
        <v>74</v>
      </c>
      <c r="P581" s="241">
        <v>40</v>
      </c>
      <c r="Q581" s="241">
        <v>16</v>
      </c>
      <c r="R581" s="241">
        <v>1</v>
      </c>
      <c r="S581" s="241">
        <v>0</v>
      </c>
      <c r="T581" s="241">
        <v>0</v>
      </c>
      <c r="U581" s="241">
        <v>8</v>
      </c>
      <c r="V581" s="241">
        <v>5</v>
      </c>
      <c r="W581" s="241">
        <v>4</v>
      </c>
      <c r="X581" s="240">
        <f t="shared" si="1163"/>
        <v>97</v>
      </c>
      <c r="Y581" s="241">
        <v>58</v>
      </c>
      <c r="Z581" s="241">
        <v>17</v>
      </c>
      <c r="AA581" s="241">
        <v>0</v>
      </c>
      <c r="AB581" s="241">
        <v>22</v>
      </c>
      <c r="AC581" s="240">
        <f t="shared" si="1164"/>
        <v>126</v>
      </c>
      <c r="AD581" s="241">
        <v>16</v>
      </c>
      <c r="AE581" s="241">
        <v>43</v>
      </c>
      <c r="AF581" s="241">
        <v>1</v>
      </c>
      <c r="AG581" s="241">
        <v>6</v>
      </c>
      <c r="AH581" s="241">
        <v>15</v>
      </c>
      <c r="AI581" s="241">
        <v>45</v>
      </c>
      <c r="AJ581" s="240">
        <f t="shared" si="1165"/>
        <v>47</v>
      </c>
      <c r="AK581" s="241">
        <v>31</v>
      </c>
      <c r="AL581" s="241">
        <v>16</v>
      </c>
      <c r="AM581" s="240">
        <f t="shared" si="1166"/>
        <v>171</v>
      </c>
      <c r="AN581" s="241">
        <v>6</v>
      </c>
      <c r="AO581" s="241">
        <v>30</v>
      </c>
      <c r="AP581" s="241">
        <v>28</v>
      </c>
      <c r="AQ581" s="241">
        <v>1</v>
      </c>
      <c r="AR581" s="241">
        <v>17</v>
      </c>
      <c r="AS581" s="241">
        <v>0</v>
      </c>
      <c r="AT581" s="241">
        <v>12</v>
      </c>
      <c r="AU581" s="241">
        <v>54</v>
      </c>
      <c r="AV581" s="241">
        <v>23</v>
      </c>
      <c r="AW581" s="241">
        <v>0</v>
      </c>
      <c r="AX581" s="240">
        <f t="shared" si="1167"/>
        <v>418</v>
      </c>
      <c r="AY581" s="241">
        <v>4</v>
      </c>
      <c r="AZ581" s="241">
        <v>143</v>
      </c>
      <c r="BA581" s="241">
        <v>177</v>
      </c>
      <c r="BB581" s="241">
        <v>47</v>
      </c>
      <c r="BC581" s="241">
        <v>47</v>
      </c>
      <c r="BD581" s="240">
        <f t="shared" si="1168"/>
        <v>2471</v>
      </c>
      <c r="BE581" s="241">
        <v>599</v>
      </c>
      <c r="BF581" s="241">
        <v>199</v>
      </c>
      <c r="BG581" s="241">
        <v>194</v>
      </c>
      <c r="BH581" s="241">
        <v>172</v>
      </c>
      <c r="BI581" s="241">
        <v>383</v>
      </c>
      <c r="BJ581" s="241">
        <v>446</v>
      </c>
      <c r="BK581" s="241">
        <v>263</v>
      </c>
      <c r="BL581" s="241">
        <v>215</v>
      </c>
      <c r="BM581" s="240">
        <f t="shared" si="1169"/>
        <v>188</v>
      </c>
      <c r="BN581" s="241">
        <v>99</v>
      </c>
      <c r="BO581" s="241">
        <v>28</v>
      </c>
      <c r="BP581" s="241">
        <v>8</v>
      </c>
      <c r="BQ581" s="241">
        <v>8</v>
      </c>
      <c r="BR581" s="241">
        <v>45</v>
      </c>
      <c r="BS581" s="240">
        <f t="shared" si="1170"/>
        <v>254</v>
      </c>
      <c r="BT581" s="242">
        <v>2</v>
      </c>
      <c r="BU581" s="241">
        <v>35</v>
      </c>
      <c r="BV581" s="241">
        <v>2</v>
      </c>
      <c r="BW581" s="241">
        <v>0</v>
      </c>
      <c r="BX581" s="241">
        <v>10</v>
      </c>
      <c r="BY581" s="241">
        <v>119</v>
      </c>
      <c r="BZ581" s="241">
        <v>8</v>
      </c>
      <c r="CA581" s="241">
        <v>21</v>
      </c>
      <c r="CB581" s="241">
        <v>32</v>
      </c>
      <c r="CC581" s="241">
        <v>9</v>
      </c>
      <c r="CD581" s="241">
        <v>11</v>
      </c>
      <c r="CE581" s="241">
        <v>5</v>
      </c>
      <c r="CF581" s="240">
        <f t="shared" si="1171"/>
        <v>701</v>
      </c>
      <c r="CG581" s="241">
        <v>2</v>
      </c>
      <c r="CH581" s="241">
        <v>70</v>
      </c>
      <c r="CI581" s="241">
        <v>0</v>
      </c>
      <c r="CJ581" s="241">
        <v>236</v>
      </c>
      <c r="CK581" s="241">
        <v>216</v>
      </c>
      <c r="CL581" s="241">
        <v>0</v>
      </c>
      <c r="CM581" s="241">
        <v>145</v>
      </c>
      <c r="CN581" s="241">
        <v>0</v>
      </c>
      <c r="CO581" s="241">
        <v>0</v>
      </c>
      <c r="CP581" s="241">
        <v>0</v>
      </c>
      <c r="CQ581" s="241">
        <v>21</v>
      </c>
      <c r="CR581" s="241">
        <v>4</v>
      </c>
      <c r="CS581" s="241">
        <v>7</v>
      </c>
      <c r="CT581" s="240">
        <f t="shared" si="1172"/>
        <v>620</v>
      </c>
      <c r="CU581" s="241">
        <v>521</v>
      </c>
      <c r="CV581" s="241">
        <v>54</v>
      </c>
      <c r="CW581" s="241">
        <v>6</v>
      </c>
      <c r="CX581" s="241">
        <v>7</v>
      </c>
      <c r="CY581" s="241">
        <v>32</v>
      </c>
      <c r="CZ581" s="240">
        <f t="shared" si="1173"/>
        <v>738</v>
      </c>
      <c r="DA581" s="241">
        <v>4</v>
      </c>
      <c r="DB581" s="241">
        <v>2</v>
      </c>
      <c r="DC581" s="241">
        <v>81</v>
      </c>
      <c r="DD581" s="241">
        <v>390</v>
      </c>
      <c r="DE581" s="241">
        <v>183</v>
      </c>
      <c r="DF581" s="241">
        <v>78</v>
      </c>
      <c r="DG581" s="240">
        <f t="shared" si="1174"/>
        <v>6601</v>
      </c>
      <c r="DH581" s="392">
        <f t="shared" si="1175"/>
        <v>74</v>
      </c>
      <c r="DI581" s="310">
        <v>14</v>
      </c>
      <c r="DJ581" s="310">
        <v>27</v>
      </c>
      <c r="DK581" s="310">
        <v>33</v>
      </c>
      <c r="DL581" s="392" t="s">
        <v>607</v>
      </c>
      <c r="DM581" s="285">
        <v>371</v>
      </c>
      <c r="DN581" s="244" t="s">
        <v>607</v>
      </c>
      <c r="DO581" s="240">
        <f t="shared" si="1176"/>
        <v>7046</v>
      </c>
    </row>
    <row r="582" spans="1:137" s="109" customFormat="1" ht="16.5" customHeight="1" x14ac:dyDescent="0.15">
      <c r="A582" s="133" t="s">
        <v>118</v>
      </c>
      <c r="B582" s="240">
        <f t="shared" si="1161"/>
        <v>164</v>
      </c>
      <c r="C582" s="241">
        <v>4</v>
      </c>
      <c r="D582" s="241">
        <v>2</v>
      </c>
      <c r="E582" s="241">
        <v>3</v>
      </c>
      <c r="F582" s="241">
        <v>0</v>
      </c>
      <c r="G582" s="241">
        <v>10</v>
      </c>
      <c r="H582" s="241">
        <v>14</v>
      </c>
      <c r="I582" s="241">
        <v>10</v>
      </c>
      <c r="J582" s="241">
        <v>0</v>
      </c>
      <c r="K582" s="241">
        <v>15</v>
      </c>
      <c r="L582" s="241">
        <v>59</v>
      </c>
      <c r="M582" s="241">
        <v>29</v>
      </c>
      <c r="N582" s="241">
        <v>18</v>
      </c>
      <c r="O582" s="240">
        <f t="shared" si="1162"/>
        <v>34</v>
      </c>
      <c r="P582" s="241">
        <v>6</v>
      </c>
      <c r="Q582" s="241">
        <v>7</v>
      </c>
      <c r="R582" s="241">
        <v>8</v>
      </c>
      <c r="S582" s="241">
        <v>0</v>
      </c>
      <c r="T582" s="241">
        <v>0</v>
      </c>
      <c r="U582" s="241">
        <v>10</v>
      </c>
      <c r="V582" s="241">
        <v>1</v>
      </c>
      <c r="W582" s="241">
        <v>2</v>
      </c>
      <c r="X582" s="240">
        <f t="shared" si="1163"/>
        <v>30</v>
      </c>
      <c r="Y582" s="241">
        <v>8</v>
      </c>
      <c r="Z582" s="241">
        <v>21</v>
      </c>
      <c r="AA582" s="241">
        <v>0</v>
      </c>
      <c r="AB582" s="241">
        <v>1</v>
      </c>
      <c r="AC582" s="240">
        <f t="shared" si="1164"/>
        <v>71</v>
      </c>
      <c r="AD582" s="241">
        <v>10</v>
      </c>
      <c r="AE582" s="241">
        <v>29</v>
      </c>
      <c r="AF582" s="241">
        <v>2</v>
      </c>
      <c r="AG582" s="241">
        <v>2</v>
      </c>
      <c r="AH582" s="241">
        <v>15</v>
      </c>
      <c r="AI582" s="241">
        <v>13</v>
      </c>
      <c r="AJ582" s="240">
        <f t="shared" si="1165"/>
        <v>0</v>
      </c>
      <c r="AK582" s="241">
        <v>0</v>
      </c>
      <c r="AL582" s="241">
        <v>0</v>
      </c>
      <c r="AM582" s="240">
        <f t="shared" si="1166"/>
        <v>95</v>
      </c>
      <c r="AN582" s="241">
        <v>1</v>
      </c>
      <c r="AO582" s="241">
        <v>1</v>
      </c>
      <c r="AP582" s="241">
        <v>20</v>
      </c>
      <c r="AQ582" s="241">
        <v>0</v>
      </c>
      <c r="AR582" s="241">
        <v>5</v>
      </c>
      <c r="AS582" s="241">
        <v>0</v>
      </c>
      <c r="AT582" s="241">
        <v>41</v>
      </c>
      <c r="AU582" s="241">
        <v>14</v>
      </c>
      <c r="AV582" s="241">
        <v>13</v>
      </c>
      <c r="AW582" s="241">
        <v>0</v>
      </c>
      <c r="AX582" s="240">
        <f t="shared" si="1167"/>
        <v>128</v>
      </c>
      <c r="AY582" s="241">
        <v>1</v>
      </c>
      <c r="AZ582" s="241">
        <v>20</v>
      </c>
      <c r="BA582" s="241">
        <v>14</v>
      </c>
      <c r="BB582" s="241">
        <v>21</v>
      </c>
      <c r="BC582" s="241">
        <v>72</v>
      </c>
      <c r="BD582" s="240">
        <f t="shared" si="1168"/>
        <v>542</v>
      </c>
      <c r="BE582" s="241">
        <v>50</v>
      </c>
      <c r="BF582" s="241">
        <v>60</v>
      </c>
      <c r="BG582" s="241">
        <v>245</v>
      </c>
      <c r="BH582" s="241">
        <v>12</v>
      </c>
      <c r="BI582" s="241">
        <v>79</v>
      </c>
      <c r="BJ582" s="241">
        <v>5</v>
      </c>
      <c r="BK582" s="241">
        <v>36</v>
      </c>
      <c r="BL582" s="241">
        <v>55</v>
      </c>
      <c r="BM582" s="240">
        <f t="shared" si="1169"/>
        <v>84</v>
      </c>
      <c r="BN582" s="241">
        <v>52</v>
      </c>
      <c r="BO582" s="241">
        <v>17</v>
      </c>
      <c r="BP582" s="241">
        <v>4</v>
      </c>
      <c r="BQ582" s="241">
        <v>1</v>
      </c>
      <c r="BR582" s="241">
        <v>10</v>
      </c>
      <c r="BS582" s="240">
        <f t="shared" si="1170"/>
        <v>106</v>
      </c>
      <c r="BT582" s="242">
        <v>11</v>
      </c>
      <c r="BU582" s="241">
        <v>37</v>
      </c>
      <c r="BV582" s="241">
        <v>0</v>
      </c>
      <c r="BW582" s="241">
        <v>0</v>
      </c>
      <c r="BX582" s="241">
        <v>0</v>
      </c>
      <c r="BY582" s="241">
        <v>26</v>
      </c>
      <c r="BZ582" s="241">
        <v>1</v>
      </c>
      <c r="CA582" s="241">
        <v>5</v>
      </c>
      <c r="CB582" s="241">
        <v>20</v>
      </c>
      <c r="CC582" s="241">
        <v>3</v>
      </c>
      <c r="CD582" s="241">
        <v>3</v>
      </c>
      <c r="CE582" s="241">
        <v>0</v>
      </c>
      <c r="CF582" s="240">
        <f t="shared" si="1171"/>
        <v>25</v>
      </c>
      <c r="CG582" s="241">
        <v>0</v>
      </c>
      <c r="CH582" s="241">
        <v>0</v>
      </c>
      <c r="CI582" s="241">
        <v>0</v>
      </c>
      <c r="CJ582" s="241">
        <v>13</v>
      </c>
      <c r="CK582" s="241">
        <v>4</v>
      </c>
      <c r="CL582" s="241">
        <v>0</v>
      </c>
      <c r="CM582" s="241">
        <v>5</v>
      </c>
      <c r="CN582" s="241">
        <v>0</v>
      </c>
      <c r="CO582" s="241">
        <v>0</v>
      </c>
      <c r="CP582" s="241">
        <v>0</v>
      </c>
      <c r="CQ582" s="241">
        <v>2</v>
      </c>
      <c r="CR582" s="241">
        <v>1</v>
      </c>
      <c r="CS582" s="241">
        <v>0</v>
      </c>
      <c r="CT582" s="240">
        <f t="shared" si="1172"/>
        <v>67</v>
      </c>
      <c r="CU582" s="241">
        <v>41</v>
      </c>
      <c r="CV582" s="241">
        <v>11</v>
      </c>
      <c r="CW582" s="241">
        <v>7</v>
      </c>
      <c r="CX582" s="241">
        <v>8</v>
      </c>
      <c r="CY582" s="241">
        <v>0</v>
      </c>
      <c r="CZ582" s="240">
        <f t="shared" si="1173"/>
        <v>133</v>
      </c>
      <c r="DA582" s="241">
        <v>0</v>
      </c>
      <c r="DB582" s="241">
        <v>0</v>
      </c>
      <c r="DC582" s="241">
        <v>67</v>
      </c>
      <c r="DD582" s="241">
        <v>0</v>
      </c>
      <c r="DE582" s="241">
        <v>63</v>
      </c>
      <c r="DF582" s="241">
        <v>3</v>
      </c>
      <c r="DG582" s="240">
        <f t="shared" si="1174"/>
        <v>1479</v>
      </c>
      <c r="DH582" s="392">
        <f t="shared" si="1175"/>
        <v>20</v>
      </c>
      <c r="DI582" s="310">
        <v>8</v>
      </c>
      <c r="DJ582" s="310">
        <v>5</v>
      </c>
      <c r="DK582" s="310">
        <v>7</v>
      </c>
      <c r="DL582" s="392" t="s">
        <v>607</v>
      </c>
      <c r="DM582" s="285">
        <v>1</v>
      </c>
      <c r="DN582" s="244" t="s">
        <v>607</v>
      </c>
      <c r="DO582" s="240">
        <f t="shared" si="1176"/>
        <v>1500</v>
      </c>
    </row>
    <row r="583" spans="1:137" s="4" customFormat="1" ht="16.5" customHeight="1" x14ac:dyDescent="0.15">
      <c r="A583" s="73" t="s">
        <v>293</v>
      </c>
      <c r="B583" s="240">
        <f t="shared" si="1161"/>
        <v>1357</v>
      </c>
      <c r="C583" s="241">
        <v>4</v>
      </c>
      <c r="D583" s="241">
        <v>0</v>
      </c>
      <c r="E583" s="241">
        <v>3</v>
      </c>
      <c r="F583" s="241">
        <v>0</v>
      </c>
      <c r="G583" s="241">
        <v>47</v>
      </c>
      <c r="H583" s="241">
        <v>339</v>
      </c>
      <c r="I583" s="241">
        <v>2</v>
      </c>
      <c r="J583" s="241">
        <v>0</v>
      </c>
      <c r="K583" s="241">
        <v>8</v>
      </c>
      <c r="L583" s="241">
        <v>820</v>
      </c>
      <c r="M583" s="241">
        <v>7</v>
      </c>
      <c r="N583" s="241">
        <v>127</v>
      </c>
      <c r="O583" s="240">
        <f t="shared" si="1162"/>
        <v>15</v>
      </c>
      <c r="P583" s="241">
        <v>0</v>
      </c>
      <c r="Q583" s="241">
        <v>8</v>
      </c>
      <c r="R583" s="241">
        <v>0</v>
      </c>
      <c r="S583" s="241">
        <v>0</v>
      </c>
      <c r="T583" s="241">
        <v>0</v>
      </c>
      <c r="U583" s="241">
        <v>5</v>
      </c>
      <c r="V583" s="241">
        <v>0</v>
      </c>
      <c r="W583" s="241">
        <v>2</v>
      </c>
      <c r="X583" s="240">
        <f t="shared" si="1163"/>
        <v>79</v>
      </c>
      <c r="Y583" s="241">
        <v>60</v>
      </c>
      <c r="Z583" s="241">
        <v>18</v>
      </c>
      <c r="AA583" s="241">
        <v>1</v>
      </c>
      <c r="AB583" s="241">
        <v>0</v>
      </c>
      <c r="AC583" s="240">
        <f t="shared" si="1164"/>
        <v>101</v>
      </c>
      <c r="AD583" s="241">
        <v>2</v>
      </c>
      <c r="AE583" s="241">
        <v>20</v>
      </c>
      <c r="AF583" s="241">
        <v>0</v>
      </c>
      <c r="AG583" s="241">
        <v>3</v>
      </c>
      <c r="AH583" s="241">
        <v>6</v>
      </c>
      <c r="AI583" s="241">
        <v>70</v>
      </c>
      <c r="AJ583" s="240">
        <f t="shared" si="1165"/>
        <v>0</v>
      </c>
      <c r="AK583" s="241">
        <v>0</v>
      </c>
      <c r="AL583" s="241">
        <v>0</v>
      </c>
      <c r="AM583" s="240">
        <f t="shared" si="1166"/>
        <v>49</v>
      </c>
      <c r="AN583" s="241">
        <v>0</v>
      </c>
      <c r="AO583" s="241">
        <v>7</v>
      </c>
      <c r="AP583" s="241">
        <v>2</v>
      </c>
      <c r="AQ583" s="241">
        <v>0</v>
      </c>
      <c r="AR583" s="241">
        <v>6</v>
      </c>
      <c r="AS583" s="241">
        <v>0</v>
      </c>
      <c r="AT583" s="241">
        <v>0</v>
      </c>
      <c r="AU583" s="241">
        <v>31</v>
      </c>
      <c r="AV583" s="241">
        <v>3</v>
      </c>
      <c r="AW583" s="241">
        <v>0</v>
      </c>
      <c r="AX583" s="240">
        <f t="shared" si="1167"/>
        <v>139</v>
      </c>
      <c r="AY583" s="241">
        <v>0</v>
      </c>
      <c r="AZ583" s="241">
        <v>108</v>
      </c>
      <c r="BA583" s="241">
        <v>19</v>
      </c>
      <c r="BB583" s="241">
        <v>0</v>
      </c>
      <c r="BC583" s="241">
        <v>12</v>
      </c>
      <c r="BD583" s="240">
        <f t="shared" si="1168"/>
        <v>4090</v>
      </c>
      <c r="BE583" s="241">
        <v>897</v>
      </c>
      <c r="BF583" s="241">
        <v>304</v>
      </c>
      <c r="BG583" s="241">
        <v>334</v>
      </c>
      <c r="BH583" s="241">
        <v>217</v>
      </c>
      <c r="BI583" s="241">
        <v>396</v>
      </c>
      <c r="BJ583" s="241">
        <v>934</v>
      </c>
      <c r="BK583" s="241">
        <v>220</v>
      </c>
      <c r="BL583" s="241">
        <v>788</v>
      </c>
      <c r="BM583" s="240">
        <f t="shared" si="1169"/>
        <v>30</v>
      </c>
      <c r="BN583" s="241">
        <v>10</v>
      </c>
      <c r="BO583" s="241">
        <v>2</v>
      </c>
      <c r="BP583" s="241">
        <v>0</v>
      </c>
      <c r="BQ583" s="241">
        <v>1</v>
      </c>
      <c r="BR583" s="241">
        <v>17</v>
      </c>
      <c r="BS583" s="240">
        <f t="shared" si="1170"/>
        <v>117</v>
      </c>
      <c r="BT583" s="242">
        <v>0</v>
      </c>
      <c r="BU583" s="241">
        <v>25</v>
      </c>
      <c r="BV583" s="241">
        <v>0</v>
      </c>
      <c r="BW583" s="241">
        <v>0</v>
      </c>
      <c r="BX583" s="241">
        <v>0</v>
      </c>
      <c r="BY583" s="241">
        <v>62</v>
      </c>
      <c r="BZ583" s="241">
        <v>0</v>
      </c>
      <c r="CA583" s="241">
        <v>0</v>
      </c>
      <c r="CB583" s="241">
        <v>18</v>
      </c>
      <c r="CC583" s="241">
        <v>3</v>
      </c>
      <c r="CD583" s="241">
        <v>2</v>
      </c>
      <c r="CE583" s="241">
        <v>7</v>
      </c>
      <c r="CF583" s="240">
        <f t="shared" si="1171"/>
        <v>362</v>
      </c>
      <c r="CG583" s="241">
        <v>0</v>
      </c>
      <c r="CH583" s="241">
        <v>2</v>
      </c>
      <c r="CI583" s="241">
        <v>0</v>
      </c>
      <c r="CJ583" s="241">
        <v>45</v>
      </c>
      <c r="CK583" s="241">
        <v>203</v>
      </c>
      <c r="CL583" s="241">
        <v>0</v>
      </c>
      <c r="CM583" s="241">
        <v>110</v>
      </c>
      <c r="CN583" s="241">
        <v>0</v>
      </c>
      <c r="CO583" s="241">
        <v>0</v>
      </c>
      <c r="CP583" s="241">
        <v>0</v>
      </c>
      <c r="CQ583" s="241">
        <v>1</v>
      </c>
      <c r="CR583" s="241">
        <v>1</v>
      </c>
      <c r="CS583" s="241">
        <v>0</v>
      </c>
      <c r="CT583" s="240">
        <f t="shared" si="1172"/>
        <v>164</v>
      </c>
      <c r="CU583" s="241">
        <v>93</v>
      </c>
      <c r="CV583" s="241">
        <v>51</v>
      </c>
      <c r="CW583" s="241">
        <v>0</v>
      </c>
      <c r="CX583" s="241">
        <v>12</v>
      </c>
      <c r="CY583" s="241">
        <v>8</v>
      </c>
      <c r="CZ583" s="240">
        <f t="shared" si="1173"/>
        <v>841</v>
      </c>
      <c r="DA583" s="241">
        <v>0</v>
      </c>
      <c r="DB583" s="241">
        <v>4</v>
      </c>
      <c r="DC583" s="241">
        <v>108</v>
      </c>
      <c r="DD583" s="241">
        <v>681</v>
      </c>
      <c r="DE583" s="241">
        <v>34</v>
      </c>
      <c r="DF583" s="241">
        <v>14</v>
      </c>
      <c r="DG583" s="240">
        <f t="shared" si="1174"/>
        <v>7344</v>
      </c>
      <c r="DH583" s="392">
        <f t="shared" si="1175"/>
        <v>0</v>
      </c>
      <c r="DI583" s="310">
        <v>0</v>
      </c>
      <c r="DJ583" s="310">
        <v>0</v>
      </c>
      <c r="DK583" s="310">
        <v>0</v>
      </c>
      <c r="DL583" s="392" t="s">
        <v>607</v>
      </c>
      <c r="DM583" s="285">
        <v>8</v>
      </c>
      <c r="DN583" s="244" t="s">
        <v>607</v>
      </c>
      <c r="DO583" s="240">
        <f t="shared" si="1176"/>
        <v>7352</v>
      </c>
      <c r="DP583" s="109"/>
      <c r="DQ583" s="109"/>
      <c r="DR583" s="109"/>
      <c r="DS583" s="109"/>
      <c r="DT583" s="109"/>
      <c r="DU583" s="109"/>
      <c r="DV583" s="109"/>
      <c r="DW583" s="109"/>
      <c r="DX583" s="109"/>
      <c r="DY583" s="109"/>
      <c r="DZ583" s="109"/>
      <c r="EA583" s="109"/>
      <c r="EB583" s="109"/>
    </row>
    <row r="584" spans="1:137" s="109" customFormat="1" ht="16.5" customHeight="1" x14ac:dyDescent="0.15">
      <c r="A584" s="132" t="s">
        <v>114</v>
      </c>
      <c r="B584" s="240">
        <f t="shared" si="1161"/>
        <v>2</v>
      </c>
      <c r="C584" s="241">
        <v>0</v>
      </c>
      <c r="D584" s="241">
        <v>0</v>
      </c>
      <c r="E584" s="241">
        <v>0</v>
      </c>
      <c r="F584" s="241">
        <v>0</v>
      </c>
      <c r="G584" s="241">
        <v>0</v>
      </c>
      <c r="H584" s="241">
        <v>1</v>
      </c>
      <c r="I584" s="241">
        <v>0</v>
      </c>
      <c r="J584" s="241">
        <v>0</v>
      </c>
      <c r="K584" s="241">
        <v>0</v>
      </c>
      <c r="L584" s="241">
        <v>1</v>
      </c>
      <c r="M584" s="241">
        <v>0</v>
      </c>
      <c r="N584" s="241">
        <v>0</v>
      </c>
      <c r="O584" s="240">
        <f t="shared" si="1162"/>
        <v>1</v>
      </c>
      <c r="P584" s="241">
        <v>0</v>
      </c>
      <c r="Q584" s="241">
        <v>0</v>
      </c>
      <c r="R584" s="241">
        <v>0</v>
      </c>
      <c r="S584" s="241">
        <v>0</v>
      </c>
      <c r="T584" s="241">
        <v>0</v>
      </c>
      <c r="U584" s="241">
        <v>1</v>
      </c>
      <c r="V584" s="241">
        <v>0</v>
      </c>
      <c r="W584" s="241">
        <v>0</v>
      </c>
      <c r="X584" s="240">
        <f t="shared" si="1163"/>
        <v>1</v>
      </c>
      <c r="Y584" s="241">
        <v>1</v>
      </c>
      <c r="Z584" s="241">
        <v>0</v>
      </c>
      <c r="AA584" s="241">
        <v>0</v>
      </c>
      <c r="AB584" s="241">
        <v>0</v>
      </c>
      <c r="AC584" s="240">
        <f t="shared" si="1164"/>
        <v>0</v>
      </c>
      <c r="AD584" s="241">
        <v>0</v>
      </c>
      <c r="AE584" s="241">
        <v>0</v>
      </c>
      <c r="AF584" s="241">
        <v>0</v>
      </c>
      <c r="AG584" s="241">
        <v>0</v>
      </c>
      <c r="AH584" s="241">
        <v>0</v>
      </c>
      <c r="AI584" s="241">
        <v>0</v>
      </c>
      <c r="AJ584" s="240">
        <f t="shared" si="1165"/>
        <v>0</v>
      </c>
      <c r="AK584" s="241">
        <v>0</v>
      </c>
      <c r="AL584" s="241">
        <v>0</v>
      </c>
      <c r="AM584" s="240">
        <f t="shared" si="1166"/>
        <v>0</v>
      </c>
      <c r="AN584" s="241">
        <v>0</v>
      </c>
      <c r="AO584" s="241">
        <v>0</v>
      </c>
      <c r="AP584" s="241">
        <v>0</v>
      </c>
      <c r="AQ584" s="241">
        <v>0</v>
      </c>
      <c r="AR584" s="241">
        <v>0</v>
      </c>
      <c r="AS584" s="241">
        <v>0</v>
      </c>
      <c r="AT584" s="241">
        <v>0</v>
      </c>
      <c r="AU584" s="241">
        <v>0</v>
      </c>
      <c r="AV584" s="241">
        <v>0</v>
      </c>
      <c r="AW584" s="241">
        <v>0</v>
      </c>
      <c r="AX584" s="240">
        <f t="shared" si="1167"/>
        <v>0</v>
      </c>
      <c r="AY584" s="241">
        <v>0</v>
      </c>
      <c r="AZ584" s="241">
        <v>0</v>
      </c>
      <c r="BA584" s="241">
        <v>0</v>
      </c>
      <c r="BB584" s="241">
        <v>0</v>
      </c>
      <c r="BC584" s="241">
        <v>0</v>
      </c>
      <c r="BD584" s="240">
        <f t="shared" si="1168"/>
        <v>5</v>
      </c>
      <c r="BE584" s="241">
        <v>0</v>
      </c>
      <c r="BF584" s="241">
        <v>2</v>
      </c>
      <c r="BG584" s="241">
        <v>0</v>
      </c>
      <c r="BH584" s="241">
        <v>0</v>
      </c>
      <c r="BI584" s="241">
        <v>0</v>
      </c>
      <c r="BJ584" s="241">
        <v>2</v>
      </c>
      <c r="BK584" s="241">
        <v>0</v>
      </c>
      <c r="BL584" s="241">
        <v>1</v>
      </c>
      <c r="BM584" s="240">
        <f t="shared" si="1169"/>
        <v>0</v>
      </c>
      <c r="BN584" s="241">
        <v>0</v>
      </c>
      <c r="BO584" s="241">
        <v>0</v>
      </c>
      <c r="BP584" s="241">
        <v>0</v>
      </c>
      <c r="BQ584" s="241">
        <v>0</v>
      </c>
      <c r="BR584" s="241">
        <v>0</v>
      </c>
      <c r="BS584" s="240">
        <f t="shared" si="1170"/>
        <v>2</v>
      </c>
      <c r="BT584" s="242">
        <v>0</v>
      </c>
      <c r="BU584" s="241">
        <v>0</v>
      </c>
      <c r="BV584" s="241">
        <v>0</v>
      </c>
      <c r="BW584" s="241">
        <v>0</v>
      </c>
      <c r="BX584" s="241">
        <v>0</v>
      </c>
      <c r="BY584" s="241">
        <v>0</v>
      </c>
      <c r="BZ584" s="241">
        <v>0</v>
      </c>
      <c r="CA584" s="241">
        <v>0</v>
      </c>
      <c r="CB584" s="241">
        <v>1</v>
      </c>
      <c r="CC584" s="241">
        <v>0</v>
      </c>
      <c r="CD584" s="241">
        <v>1</v>
      </c>
      <c r="CE584" s="241">
        <v>0</v>
      </c>
      <c r="CF584" s="240">
        <f t="shared" si="1171"/>
        <v>4</v>
      </c>
      <c r="CG584" s="241">
        <v>0</v>
      </c>
      <c r="CH584" s="241">
        <v>0</v>
      </c>
      <c r="CI584" s="241">
        <v>0</v>
      </c>
      <c r="CJ584" s="241">
        <v>0</v>
      </c>
      <c r="CK584" s="241">
        <v>2</v>
      </c>
      <c r="CL584" s="241">
        <v>0</v>
      </c>
      <c r="CM584" s="241">
        <v>2</v>
      </c>
      <c r="CN584" s="241">
        <v>0</v>
      </c>
      <c r="CO584" s="241">
        <v>0</v>
      </c>
      <c r="CP584" s="241">
        <v>0</v>
      </c>
      <c r="CQ584" s="241">
        <v>0</v>
      </c>
      <c r="CR584" s="241">
        <v>0</v>
      </c>
      <c r="CS584" s="241">
        <v>0</v>
      </c>
      <c r="CT584" s="240">
        <f t="shared" si="1172"/>
        <v>4</v>
      </c>
      <c r="CU584" s="241">
        <v>3</v>
      </c>
      <c r="CV584" s="241">
        <v>0</v>
      </c>
      <c r="CW584" s="241">
        <v>0</v>
      </c>
      <c r="CX584" s="241">
        <v>0</v>
      </c>
      <c r="CY584" s="241">
        <v>1</v>
      </c>
      <c r="CZ584" s="240">
        <f t="shared" si="1173"/>
        <v>0</v>
      </c>
      <c r="DA584" s="241">
        <v>0</v>
      </c>
      <c r="DB584" s="241">
        <v>0</v>
      </c>
      <c r="DC584" s="241">
        <v>0</v>
      </c>
      <c r="DD584" s="241">
        <v>0</v>
      </c>
      <c r="DE584" s="241">
        <v>0</v>
      </c>
      <c r="DF584" s="241">
        <v>0</v>
      </c>
      <c r="DG584" s="240">
        <f t="shared" si="1174"/>
        <v>19</v>
      </c>
      <c r="DH584" s="392">
        <f t="shared" si="1175"/>
        <v>0</v>
      </c>
      <c r="DI584" s="310">
        <v>0</v>
      </c>
      <c r="DJ584" s="310">
        <v>0</v>
      </c>
      <c r="DK584" s="310">
        <v>0</v>
      </c>
      <c r="DL584" s="392" t="s">
        <v>607</v>
      </c>
      <c r="DM584" s="285">
        <v>0</v>
      </c>
      <c r="DN584" s="244" t="s">
        <v>607</v>
      </c>
      <c r="DO584" s="240">
        <f>DG584+DH584+DM584</f>
        <v>19</v>
      </c>
      <c r="EC584" s="4"/>
    </row>
    <row r="585" spans="1:137" s="109" customFormat="1" ht="16.5" customHeight="1" x14ac:dyDescent="0.15">
      <c r="A585" s="132" t="s">
        <v>119</v>
      </c>
      <c r="B585" s="240">
        <f t="shared" si="1161"/>
        <v>1355</v>
      </c>
      <c r="C585" s="241">
        <v>4</v>
      </c>
      <c r="D585" s="241">
        <v>0</v>
      </c>
      <c r="E585" s="241">
        <v>3</v>
      </c>
      <c r="F585" s="241">
        <v>0</v>
      </c>
      <c r="G585" s="241">
        <v>47</v>
      </c>
      <c r="H585" s="241">
        <v>338</v>
      </c>
      <c r="I585" s="241">
        <v>2</v>
      </c>
      <c r="J585" s="241">
        <v>0</v>
      </c>
      <c r="K585" s="241">
        <v>8</v>
      </c>
      <c r="L585" s="241">
        <v>819</v>
      </c>
      <c r="M585" s="241">
        <v>7</v>
      </c>
      <c r="N585" s="241">
        <v>127</v>
      </c>
      <c r="O585" s="240">
        <f t="shared" si="1162"/>
        <v>14</v>
      </c>
      <c r="P585" s="241">
        <v>0</v>
      </c>
      <c r="Q585" s="241">
        <v>8</v>
      </c>
      <c r="R585" s="241">
        <v>0</v>
      </c>
      <c r="S585" s="241">
        <v>0</v>
      </c>
      <c r="T585" s="241">
        <v>0</v>
      </c>
      <c r="U585" s="241">
        <v>4</v>
      </c>
      <c r="V585" s="241">
        <v>0</v>
      </c>
      <c r="W585" s="241">
        <v>2</v>
      </c>
      <c r="X585" s="240">
        <f t="shared" si="1163"/>
        <v>78</v>
      </c>
      <c r="Y585" s="241">
        <v>59</v>
      </c>
      <c r="Z585" s="241">
        <v>18</v>
      </c>
      <c r="AA585" s="241">
        <v>1</v>
      </c>
      <c r="AB585" s="241">
        <v>0</v>
      </c>
      <c r="AC585" s="240">
        <f t="shared" si="1164"/>
        <v>101</v>
      </c>
      <c r="AD585" s="241">
        <v>2</v>
      </c>
      <c r="AE585" s="241">
        <v>20</v>
      </c>
      <c r="AF585" s="241">
        <v>0</v>
      </c>
      <c r="AG585" s="241">
        <v>3</v>
      </c>
      <c r="AH585" s="241">
        <v>6</v>
      </c>
      <c r="AI585" s="241">
        <v>70</v>
      </c>
      <c r="AJ585" s="240">
        <f t="shared" si="1165"/>
        <v>0</v>
      </c>
      <c r="AK585" s="241">
        <v>0</v>
      </c>
      <c r="AL585" s="241">
        <v>0</v>
      </c>
      <c r="AM585" s="240">
        <f t="shared" si="1166"/>
        <v>49</v>
      </c>
      <c r="AN585" s="241">
        <v>0</v>
      </c>
      <c r="AO585" s="241">
        <v>7</v>
      </c>
      <c r="AP585" s="241">
        <v>2</v>
      </c>
      <c r="AQ585" s="241">
        <v>0</v>
      </c>
      <c r="AR585" s="241">
        <v>6</v>
      </c>
      <c r="AS585" s="241">
        <v>0</v>
      </c>
      <c r="AT585" s="241">
        <v>0</v>
      </c>
      <c r="AU585" s="241">
        <v>31</v>
      </c>
      <c r="AV585" s="241">
        <v>3</v>
      </c>
      <c r="AW585" s="241">
        <v>0</v>
      </c>
      <c r="AX585" s="240">
        <f t="shared" si="1167"/>
        <v>139</v>
      </c>
      <c r="AY585" s="241">
        <v>0</v>
      </c>
      <c r="AZ585" s="241">
        <v>108</v>
      </c>
      <c r="BA585" s="241">
        <v>19</v>
      </c>
      <c r="BB585" s="241">
        <v>0</v>
      </c>
      <c r="BC585" s="241">
        <v>12</v>
      </c>
      <c r="BD585" s="240">
        <f t="shared" si="1168"/>
        <v>4085</v>
      </c>
      <c r="BE585" s="241">
        <v>897</v>
      </c>
      <c r="BF585" s="241">
        <v>302</v>
      </c>
      <c r="BG585" s="241">
        <v>334</v>
      </c>
      <c r="BH585" s="241">
        <v>217</v>
      </c>
      <c r="BI585" s="241">
        <v>396</v>
      </c>
      <c r="BJ585" s="241">
        <v>932</v>
      </c>
      <c r="BK585" s="241">
        <v>220</v>
      </c>
      <c r="BL585" s="241">
        <v>787</v>
      </c>
      <c r="BM585" s="240">
        <f t="shared" si="1169"/>
        <v>30</v>
      </c>
      <c r="BN585" s="241">
        <v>10</v>
      </c>
      <c r="BO585" s="241">
        <v>2</v>
      </c>
      <c r="BP585" s="241">
        <v>0</v>
      </c>
      <c r="BQ585" s="241">
        <v>1</v>
      </c>
      <c r="BR585" s="241">
        <v>17</v>
      </c>
      <c r="BS585" s="240">
        <f t="shared" si="1170"/>
        <v>115</v>
      </c>
      <c r="BT585" s="242">
        <v>0</v>
      </c>
      <c r="BU585" s="241">
        <v>25</v>
      </c>
      <c r="BV585" s="241">
        <v>0</v>
      </c>
      <c r="BW585" s="241">
        <v>0</v>
      </c>
      <c r="BX585" s="241">
        <v>0</v>
      </c>
      <c r="BY585" s="241">
        <v>62</v>
      </c>
      <c r="BZ585" s="241">
        <v>0</v>
      </c>
      <c r="CA585" s="241">
        <v>0</v>
      </c>
      <c r="CB585" s="241">
        <v>17</v>
      </c>
      <c r="CC585" s="241">
        <v>3</v>
      </c>
      <c r="CD585" s="241">
        <v>1</v>
      </c>
      <c r="CE585" s="241">
        <v>7</v>
      </c>
      <c r="CF585" s="240">
        <f t="shared" si="1171"/>
        <v>358</v>
      </c>
      <c r="CG585" s="241">
        <v>0</v>
      </c>
      <c r="CH585" s="241">
        <v>2</v>
      </c>
      <c r="CI585" s="241">
        <v>0</v>
      </c>
      <c r="CJ585" s="241">
        <v>45</v>
      </c>
      <c r="CK585" s="241">
        <v>201</v>
      </c>
      <c r="CL585" s="241">
        <v>0</v>
      </c>
      <c r="CM585" s="241">
        <v>108</v>
      </c>
      <c r="CN585" s="241">
        <v>0</v>
      </c>
      <c r="CO585" s="241">
        <v>0</v>
      </c>
      <c r="CP585" s="241">
        <v>0</v>
      </c>
      <c r="CQ585" s="241">
        <v>1</v>
      </c>
      <c r="CR585" s="241">
        <v>1</v>
      </c>
      <c r="CS585" s="241">
        <v>0</v>
      </c>
      <c r="CT585" s="240">
        <f t="shared" si="1172"/>
        <v>160</v>
      </c>
      <c r="CU585" s="241">
        <v>90</v>
      </c>
      <c r="CV585" s="241">
        <v>51</v>
      </c>
      <c r="CW585" s="241">
        <v>0</v>
      </c>
      <c r="CX585" s="241">
        <v>12</v>
      </c>
      <c r="CY585" s="241">
        <v>7</v>
      </c>
      <c r="CZ585" s="240">
        <f t="shared" si="1173"/>
        <v>841</v>
      </c>
      <c r="DA585" s="241">
        <v>0</v>
      </c>
      <c r="DB585" s="241">
        <v>4</v>
      </c>
      <c r="DC585" s="241">
        <v>108</v>
      </c>
      <c r="DD585" s="241">
        <v>681</v>
      </c>
      <c r="DE585" s="241">
        <v>34</v>
      </c>
      <c r="DF585" s="241">
        <v>14</v>
      </c>
      <c r="DG585" s="240">
        <f t="shared" si="1174"/>
        <v>7325</v>
      </c>
      <c r="DH585" s="392">
        <f t="shared" si="1175"/>
        <v>0</v>
      </c>
      <c r="DI585" s="310">
        <v>0</v>
      </c>
      <c r="DJ585" s="310">
        <v>0</v>
      </c>
      <c r="DK585" s="310">
        <v>0</v>
      </c>
      <c r="DL585" s="392" t="s">
        <v>607</v>
      </c>
      <c r="DM585" s="285">
        <v>8</v>
      </c>
      <c r="DN585" s="244" t="s">
        <v>607</v>
      </c>
      <c r="DO585" s="240">
        <f t="shared" si="1176"/>
        <v>7333</v>
      </c>
    </row>
    <row r="586" spans="1:137" s="109" customFormat="1" ht="16.5" customHeight="1" x14ac:dyDescent="0.15">
      <c r="A586" s="133" t="s">
        <v>678</v>
      </c>
      <c r="B586" s="240">
        <f t="shared" si="1161"/>
        <v>831</v>
      </c>
      <c r="C586" s="241">
        <v>2</v>
      </c>
      <c r="D586" s="241">
        <v>0</v>
      </c>
      <c r="E586" s="241">
        <v>2</v>
      </c>
      <c r="F586" s="241">
        <v>0</v>
      </c>
      <c r="G586" s="241">
        <v>28</v>
      </c>
      <c r="H586" s="241">
        <v>181</v>
      </c>
      <c r="I586" s="241">
        <v>1</v>
      </c>
      <c r="J586" s="241">
        <v>0</v>
      </c>
      <c r="K586" s="241">
        <v>3</v>
      </c>
      <c r="L586" s="241">
        <v>527</v>
      </c>
      <c r="M586" s="241">
        <v>3</v>
      </c>
      <c r="N586" s="241">
        <v>84</v>
      </c>
      <c r="O586" s="240">
        <f t="shared" si="1162"/>
        <v>6</v>
      </c>
      <c r="P586" s="241">
        <v>0</v>
      </c>
      <c r="Q586" s="241">
        <v>5</v>
      </c>
      <c r="R586" s="241">
        <v>0</v>
      </c>
      <c r="S586" s="241">
        <v>0</v>
      </c>
      <c r="T586" s="241">
        <v>0</v>
      </c>
      <c r="U586" s="241">
        <v>0</v>
      </c>
      <c r="V586" s="241">
        <v>0</v>
      </c>
      <c r="W586" s="241">
        <v>1</v>
      </c>
      <c r="X586" s="240">
        <f t="shared" si="1163"/>
        <v>51</v>
      </c>
      <c r="Y586" s="241">
        <v>44</v>
      </c>
      <c r="Z586" s="241">
        <v>7</v>
      </c>
      <c r="AA586" s="241">
        <v>0</v>
      </c>
      <c r="AB586" s="241">
        <v>0</v>
      </c>
      <c r="AC586" s="240">
        <f t="shared" si="1164"/>
        <v>54</v>
      </c>
      <c r="AD586" s="241">
        <v>0</v>
      </c>
      <c r="AE586" s="241">
        <v>10</v>
      </c>
      <c r="AF586" s="241">
        <v>0</v>
      </c>
      <c r="AG586" s="241">
        <v>2</v>
      </c>
      <c r="AH586" s="241">
        <v>3</v>
      </c>
      <c r="AI586" s="241">
        <v>39</v>
      </c>
      <c r="AJ586" s="240">
        <f t="shared" si="1165"/>
        <v>0</v>
      </c>
      <c r="AK586" s="241">
        <v>0</v>
      </c>
      <c r="AL586" s="241">
        <v>0</v>
      </c>
      <c r="AM586" s="240">
        <f t="shared" si="1166"/>
        <v>20</v>
      </c>
      <c r="AN586" s="241">
        <v>0</v>
      </c>
      <c r="AO586" s="241">
        <v>3</v>
      </c>
      <c r="AP586" s="241">
        <v>0</v>
      </c>
      <c r="AQ586" s="241">
        <v>0</v>
      </c>
      <c r="AR586" s="241">
        <v>0</v>
      </c>
      <c r="AS586" s="241">
        <v>0</v>
      </c>
      <c r="AT586" s="241">
        <v>0</v>
      </c>
      <c r="AU586" s="241">
        <v>15</v>
      </c>
      <c r="AV586" s="241">
        <v>2</v>
      </c>
      <c r="AW586" s="241">
        <v>0</v>
      </c>
      <c r="AX586" s="240">
        <f t="shared" si="1167"/>
        <v>73</v>
      </c>
      <c r="AY586" s="241">
        <v>0</v>
      </c>
      <c r="AZ586" s="241">
        <v>54</v>
      </c>
      <c r="BA586" s="241">
        <v>8</v>
      </c>
      <c r="BB586" s="241">
        <v>0</v>
      </c>
      <c r="BC586" s="241">
        <v>11</v>
      </c>
      <c r="BD586" s="240">
        <f t="shared" si="1168"/>
        <v>2285</v>
      </c>
      <c r="BE586" s="241">
        <v>507</v>
      </c>
      <c r="BF586" s="241">
        <v>170</v>
      </c>
      <c r="BG586" s="241">
        <v>240</v>
      </c>
      <c r="BH586" s="241">
        <v>55</v>
      </c>
      <c r="BI586" s="241">
        <v>223</v>
      </c>
      <c r="BJ586" s="241">
        <v>497</v>
      </c>
      <c r="BK586" s="241">
        <v>91</v>
      </c>
      <c r="BL586" s="241">
        <v>502</v>
      </c>
      <c r="BM586" s="240">
        <f t="shared" si="1169"/>
        <v>10</v>
      </c>
      <c r="BN586" s="241">
        <v>5</v>
      </c>
      <c r="BO586" s="241">
        <v>1</v>
      </c>
      <c r="BP586" s="241">
        <v>0</v>
      </c>
      <c r="BQ586" s="241">
        <v>1</v>
      </c>
      <c r="BR586" s="241">
        <v>3</v>
      </c>
      <c r="BS586" s="240">
        <f t="shared" si="1170"/>
        <v>66</v>
      </c>
      <c r="BT586" s="242">
        <v>0</v>
      </c>
      <c r="BU586" s="241">
        <v>10</v>
      </c>
      <c r="BV586" s="241">
        <v>0</v>
      </c>
      <c r="BW586" s="241">
        <v>0</v>
      </c>
      <c r="BX586" s="241">
        <v>0</v>
      </c>
      <c r="BY586" s="241">
        <v>42</v>
      </c>
      <c r="BZ586" s="241">
        <v>0</v>
      </c>
      <c r="CA586" s="241">
        <v>0</v>
      </c>
      <c r="CB586" s="241">
        <v>11</v>
      </c>
      <c r="CC586" s="241">
        <v>3</v>
      </c>
      <c r="CD586" s="241">
        <v>0</v>
      </c>
      <c r="CE586" s="241">
        <v>0</v>
      </c>
      <c r="CF586" s="240">
        <f t="shared" si="1171"/>
        <v>169</v>
      </c>
      <c r="CG586" s="241">
        <v>0</v>
      </c>
      <c r="CH586" s="241">
        <v>1</v>
      </c>
      <c r="CI586" s="241">
        <v>0</v>
      </c>
      <c r="CJ586" s="241">
        <v>18</v>
      </c>
      <c r="CK586" s="241">
        <v>104</v>
      </c>
      <c r="CL586" s="241">
        <v>0</v>
      </c>
      <c r="CM586" s="241">
        <v>46</v>
      </c>
      <c r="CN586" s="241">
        <v>0</v>
      </c>
      <c r="CO586" s="241">
        <v>0</v>
      </c>
      <c r="CP586" s="241">
        <v>0</v>
      </c>
      <c r="CQ586" s="241">
        <v>0</v>
      </c>
      <c r="CR586" s="241">
        <v>0</v>
      </c>
      <c r="CS586" s="241">
        <v>0</v>
      </c>
      <c r="CT586" s="240">
        <f t="shared" si="1172"/>
        <v>80</v>
      </c>
      <c r="CU586" s="241">
        <v>43</v>
      </c>
      <c r="CV586" s="241">
        <v>25</v>
      </c>
      <c r="CW586" s="241">
        <v>0</v>
      </c>
      <c r="CX586" s="241">
        <v>11</v>
      </c>
      <c r="CY586" s="241">
        <v>1</v>
      </c>
      <c r="CZ586" s="240">
        <f t="shared" si="1173"/>
        <v>565</v>
      </c>
      <c r="DA586" s="241">
        <v>0</v>
      </c>
      <c r="DB586" s="241">
        <v>0</v>
      </c>
      <c r="DC586" s="241">
        <v>90</v>
      </c>
      <c r="DD586" s="241">
        <v>454</v>
      </c>
      <c r="DE586" s="241">
        <v>18</v>
      </c>
      <c r="DF586" s="241">
        <v>3</v>
      </c>
      <c r="DG586" s="240">
        <f t="shared" si="1174"/>
        <v>4210</v>
      </c>
      <c r="DH586" s="392">
        <f t="shared" si="1175"/>
        <v>0</v>
      </c>
      <c r="DI586" s="310">
        <v>0</v>
      </c>
      <c r="DJ586" s="310">
        <v>0</v>
      </c>
      <c r="DK586" s="310">
        <v>0</v>
      </c>
      <c r="DL586" s="392" t="s">
        <v>607</v>
      </c>
      <c r="DM586" s="285">
        <v>2</v>
      </c>
      <c r="DN586" s="244" t="s">
        <v>607</v>
      </c>
      <c r="DO586" s="240">
        <f t="shared" si="1176"/>
        <v>4212</v>
      </c>
    </row>
    <row r="587" spans="1:137" s="109" customFormat="1" ht="16.5" customHeight="1" x14ac:dyDescent="0.15">
      <c r="A587" s="133" t="s">
        <v>117</v>
      </c>
      <c r="B587" s="240">
        <f t="shared" si="1161"/>
        <v>461</v>
      </c>
      <c r="C587" s="241">
        <v>2</v>
      </c>
      <c r="D587" s="241">
        <v>0</v>
      </c>
      <c r="E587" s="241">
        <v>1</v>
      </c>
      <c r="F587" s="241">
        <v>0</v>
      </c>
      <c r="G587" s="241">
        <v>14</v>
      </c>
      <c r="H587" s="241">
        <v>128</v>
      </c>
      <c r="I587" s="241">
        <v>0</v>
      </c>
      <c r="J587" s="241">
        <v>0</v>
      </c>
      <c r="K587" s="241">
        <v>3</v>
      </c>
      <c r="L587" s="241">
        <v>271</v>
      </c>
      <c r="M587" s="241">
        <v>3</v>
      </c>
      <c r="N587" s="241">
        <v>39</v>
      </c>
      <c r="O587" s="240">
        <f t="shared" si="1162"/>
        <v>7</v>
      </c>
      <c r="P587" s="241">
        <v>0</v>
      </c>
      <c r="Q587" s="241">
        <v>3</v>
      </c>
      <c r="R587" s="241">
        <v>0</v>
      </c>
      <c r="S587" s="241">
        <v>0</v>
      </c>
      <c r="T587" s="241">
        <v>0</v>
      </c>
      <c r="U587" s="241">
        <v>3</v>
      </c>
      <c r="V587" s="241">
        <v>0</v>
      </c>
      <c r="W587" s="241">
        <v>1</v>
      </c>
      <c r="X587" s="240">
        <f t="shared" si="1163"/>
        <v>15</v>
      </c>
      <c r="Y587" s="241">
        <v>5</v>
      </c>
      <c r="Z587" s="241">
        <v>9</v>
      </c>
      <c r="AA587" s="241">
        <v>1</v>
      </c>
      <c r="AB587" s="241">
        <v>0</v>
      </c>
      <c r="AC587" s="240">
        <f t="shared" si="1164"/>
        <v>35</v>
      </c>
      <c r="AD587" s="241">
        <v>2</v>
      </c>
      <c r="AE587" s="241">
        <v>5</v>
      </c>
      <c r="AF587" s="241">
        <v>0</v>
      </c>
      <c r="AG587" s="241">
        <v>1</v>
      </c>
      <c r="AH587" s="241">
        <v>2</v>
      </c>
      <c r="AI587" s="241">
        <v>25</v>
      </c>
      <c r="AJ587" s="240">
        <f t="shared" si="1165"/>
        <v>0</v>
      </c>
      <c r="AK587" s="241">
        <v>0</v>
      </c>
      <c r="AL587" s="241">
        <v>0</v>
      </c>
      <c r="AM587" s="240">
        <f t="shared" si="1166"/>
        <v>23</v>
      </c>
      <c r="AN587" s="241">
        <v>0</v>
      </c>
      <c r="AO587" s="241">
        <v>3</v>
      </c>
      <c r="AP587" s="241">
        <v>2</v>
      </c>
      <c r="AQ587" s="241">
        <v>0</v>
      </c>
      <c r="AR587" s="241">
        <v>5</v>
      </c>
      <c r="AS587" s="241">
        <v>0</v>
      </c>
      <c r="AT587" s="241">
        <v>0</v>
      </c>
      <c r="AU587" s="241">
        <v>13</v>
      </c>
      <c r="AV587" s="241">
        <v>0</v>
      </c>
      <c r="AW587" s="241">
        <v>0</v>
      </c>
      <c r="AX587" s="240">
        <f t="shared" si="1167"/>
        <v>51</v>
      </c>
      <c r="AY587" s="241">
        <v>0</v>
      </c>
      <c r="AZ587" s="241">
        <v>41</v>
      </c>
      <c r="BA587" s="241">
        <v>9</v>
      </c>
      <c r="BB587" s="241">
        <v>0</v>
      </c>
      <c r="BC587" s="241">
        <v>1</v>
      </c>
      <c r="BD587" s="240">
        <f t="shared" si="1168"/>
        <v>1655</v>
      </c>
      <c r="BE587" s="241">
        <v>364</v>
      </c>
      <c r="BF587" s="241">
        <v>105</v>
      </c>
      <c r="BG587" s="241">
        <v>77</v>
      </c>
      <c r="BH587" s="241">
        <v>153</v>
      </c>
      <c r="BI587" s="241">
        <v>148</v>
      </c>
      <c r="BJ587" s="241">
        <v>433</v>
      </c>
      <c r="BK587" s="241">
        <v>129</v>
      </c>
      <c r="BL587" s="241">
        <v>246</v>
      </c>
      <c r="BM587" s="240">
        <f t="shared" si="1169"/>
        <v>19</v>
      </c>
      <c r="BN587" s="241">
        <v>4</v>
      </c>
      <c r="BO587" s="241">
        <v>1</v>
      </c>
      <c r="BP587" s="241">
        <v>0</v>
      </c>
      <c r="BQ587" s="241">
        <v>0</v>
      </c>
      <c r="BR587" s="241">
        <v>14</v>
      </c>
      <c r="BS587" s="240">
        <f t="shared" si="1170"/>
        <v>40</v>
      </c>
      <c r="BT587" s="242">
        <v>0</v>
      </c>
      <c r="BU587" s="241">
        <v>10</v>
      </c>
      <c r="BV587" s="241">
        <v>0</v>
      </c>
      <c r="BW587" s="241">
        <v>0</v>
      </c>
      <c r="BX587" s="241">
        <v>0</v>
      </c>
      <c r="BY587" s="241">
        <v>20</v>
      </c>
      <c r="BZ587" s="241">
        <v>0</v>
      </c>
      <c r="CA587" s="241">
        <v>0</v>
      </c>
      <c r="CB587" s="241">
        <v>4</v>
      </c>
      <c r="CC587" s="241">
        <v>0</v>
      </c>
      <c r="CD587" s="241">
        <v>1</v>
      </c>
      <c r="CE587" s="241">
        <v>5</v>
      </c>
      <c r="CF587" s="240">
        <f t="shared" si="1171"/>
        <v>160</v>
      </c>
      <c r="CG587" s="241">
        <v>0</v>
      </c>
      <c r="CH587" s="241">
        <v>1</v>
      </c>
      <c r="CI587" s="241">
        <v>0</v>
      </c>
      <c r="CJ587" s="241">
        <v>18</v>
      </c>
      <c r="CK587" s="241">
        <v>84</v>
      </c>
      <c r="CL587" s="241">
        <v>0</v>
      </c>
      <c r="CM587" s="241">
        <v>56</v>
      </c>
      <c r="CN587" s="241">
        <v>0</v>
      </c>
      <c r="CO587" s="241">
        <v>0</v>
      </c>
      <c r="CP587" s="241">
        <v>0</v>
      </c>
      <c r="CQ587" s="241">
        <v>1</v>
      </c>
      <c r="CR587" s="241">
        <v>0</v>
      </c>
      <c r="CS587" s="241">
        <v>0</v>
      </c>
      <c r="CT587" s="240">
        <f t="shared" si="1172"/>
        <v>64</v>
      </c>
      <c r="CU587" s="241">
        <v>40</v>
      </c>
      <c r="CV587" s="241">
        <v>20</v>
      </c>
      <c r="CW587" s="241">
        <v>0</v>
      </c>
      <c r="CX587" s="241">
        <v>1</v>
      </c>
      <c r="CY587" s="241">
        <v>3</v>
      </c>
      <c r="CZ587" s="240">
        <f t="shared" si="1173"/>
        <v>252</v>
      </c>
      <c r="DA587" s="241">
        <v>0</v>
      </c>
      <c r="DB587" s="241">
        <v>4</v>
      </c>
      <c r="DC587" s="241">
        <v>12</v>
      </c>
      <c r="DD587" s="241">
        <v>214</v>
      </c>
      <c r="DE587" s="241">
        <v>12</v>
      </c>
      <c r="DF587" s="241">
        <v>10</v>
      </c>
      <c r="DG587" s="240">
        <f t="shared" si="1174"/>
        <v>2782</v>
      </c>
      <c r="DH587" s="392">
        <f t="shared" si="1175"/>
        <v>0</v>
      </c>
      <c r="DI587" s="310">
        <v>0</v>
      </c>
      <c r="DJ587" s="310">
        <v>0</v>
      </c>
      <c r="DK587" s="310">
        <v>0</v>
      </c>
      <c r="DL587" s="392" t="s">
        <v>607</v>
      </c>
      <c r="DM587" s="285">
        <v>5</v>
      </c>
      <c r="DN587" s="244" t="s">
        <v>607</v>
      </c>
      <c r="DO587" s="240">
        <f t="shared" si="1176"/>
        <v>2787</v>
      </c>
    </row>
    <row r="588" spans="1:137" s="109" customFormat="1" ht="16.5" customHeight="1" x14ac:dyDescent="0.15">
      <c r="A588" s="133" t="s">
        <v>113</v>
      </c>
      <c r="B588" s="240">
        <f t="shared" si="1161"/>
        <v>53</v>
      </c>
      <c r="C588" s="241">
        <v>0</v>
      </c>
      <c r="D588" s="241">
        <v>0</v>
      </c>
      <c r="E588" s="241">
        <v>0</v>
      </c>
      <c r="F588" s="241">
        <v>0</v>
      </c>
      <c r="G588" s="241">
        <v>5</v>
      </c>
      <c r="H588" s="241">
        <v>26</v>
      </c>
      <c r="I588" s="241">
        <v>1</v>
      </c>
      <c r="J588" s="241">
        <v>0</v>
      </c>
      <c r="K588" s="241">
        <v>2</v>
      </c>
      <c r="L588" s="241">
        <v>15</v>
      </c>
      <c r="M588" s="241">
        <v>1</v>
      </c>
      <c r="N588" s="241">
        <v>3</v>
      </c>
      <c r="O588" s="240">
        <f t="shared" si="1162"/>
        <v>1</v>
      </c>
      <c r="P588" s="241">
        <v>0</v>
      </c>
      <c r="Q588" s="241">
        <v>0</v>
      </c>
      <c r="R588" s="241">
        <v>0</v>
      </c>
      <c r="S588" s="241">
        <v>0</v>
      </c>
      <c r="T588" s="241">
        <v>0</v>
      </c>
      <c r="U588" s="241">
        <v>1</v>
      </c>
      <c r="V588" s="241">
        <v>0</v>
      </c>
      <c r="W588" s="241">
        <v>0</v>
      </c>
      <c r="X588" s="240">
        <f t="shared" si="1163"/>
        <v>10</v>
      </c>
      <c r="Y588" s="241">
        <v>9</v>
      </c>
      <c r="Z588" s="241">
        <v>1</v>
      </c>
      <c r="AA588" s="241">
        <v>0</v>
      </c>
      <c r="AB588" s="241">
        <v>0</v>
      </c>
      <c r="AC588" s="240">
        <f t="shared" si="1164"/>
        <v>7</v>
      </c>
      <c r="AD588" s="241">
        <v>0</v>
      </c>
      <c r="AE588" s="241">
        <v>3</v>
      </c>
      <c r="AF588" s="241">
        <v>0</v>
      </c>
      <c r="AG588" s="241">
        <v>0</v>
      </c>
      <c r="AH588" s="241">
        <v>1</v>
      </c>
      <c r="AI588" s="241">
        <v>3</v>
      </c>
      <c r="AJ588" s="240">
        <f t="shared" si="1165"/>
        <v>0</v>
      </c>
      <c r="AK588" s="241">
        <v>0</v>
      </c>
      <c r="AL588" s="241">
        <v>0</v>
      </c>
      <c r="AM588" s="240">
        <f t="shared" si="1166"/>
        <v>3</v>
      </c>
      <c r="AN588" s="241">
        <v>0</v>
      </c>
      <c r="AO588" s="241">
        <v>0</v>
      </c>
      <c r="AP588" s="241">
        <v>0</v>
      </c>
      <c r="AQ588" s="241">
        <v>0</v>
      </c>
      <c r="AR588" s="241">
        <v>1</v>
      </c>
      <c r="AS588" s="241">
        <v>0</v>
      </c>
      <c r="AT588" s="241">
        <v>0</v>
      </c>
      <c r="AU588" s="241">
        <v>1</v>
      </c>
      <c r="AV588" s="241">
        <v>1</v>
      </c>
      <c r="AW588" s="241">
        <v>0</v>
      </c>
      <c r="AX588" s="240">
        <f t="shared" si="1167"/>
        <v>15</v>
      </c>
      <c r="AY588" s="241">
        <v>0</v>
      </c>
      <c r="AZ588" s="241">
        <v>13</v>
      </c>
      <c r="BA588" s="241">
        <v>2</v>
      </c>
      <c r="BB588" s="241">
        <v>0</v>
      </c>
      <c r="BC588" s="241">
        <v>0</v>
      </c>
      <c r="BD588" s="240">
        <f t="shared" si="1168"/>
        <v>113</v>
      </c>
      <c r="BE588" s="241">
        <v>19</v>
      </c>
      <c r="BF588" s="241">
        <v>24</v>
      </c>
      <c r="BG588" s="241">
        <v>15</v>
      </c>
      <c r="BH588" s="241">
        <v>8</v>
      </c>
      <c r="BI588" s="241">
        <v>14</v>
      </c>
      <c r="BJ588" s="241">
        <v>1</v>
      </c>
      <c r="BK588" s="241">
        <v>0</v>
      </c>
      <c r="BL588" s="241">
        <v>32</v>
      </c>
      <c r="BM588" s="240">
        <f t="shared" si="1169"/>
        <v>1</v>
      </c>
      <c r="BN588" s="241">
        <v>1</v>
      </c>
      <c r="BO588" s="241">
        <v>0</v>
      </c>
      <c r="BP588" s="241">
        <v>0</v>
      </c>
      <c r="BQ588" s="241">
        <v>0</v>
      </c>
      <c r="BR588" s="241">
        <v>0</v>
      </c>
      <c r="BS588" s="240">
        <f t="shared" si="1170"/>
        <v>8</v>
      </c>
      <c r="BT588" s="242">
        <v>0</v>
      </c>
      <c r="BU588" s="241">
        <v>5</v>
      </c>
      <c r="BV588" s="241">
        <v>0</v>
      </c>
      <c r="BW588" s="241">
        <v>0</v>
      </c>
      <c r="BX588" s="241">
        <v>0</v>
      </c>
      <c r="BY588" s="241">
        <v>0</v>
      </c>
      <c r="BZ588" s="241">
        <v>0</v>
      </c>
      <c r="CA588" s="241">
        <v>0</v>
      </c>
      <c r="CB588" s="241">
        <v>1</v>
      </c>
      <c r="CC588" s="241">
        <v>0</v>
      </c>
      <c r="CD588" s="241">
        <v>0</v>
      </c>
      <c r="CE588" s="241">
        <v>2</v>
      </c>
      <c r="CF588" s="240">
        <f t="shared" si="1171"/>
        <v>29</v>
      </c>
      <c r="CG588" s="241">
        <v>0</v>
      </c>
      <c r="CH588" s="241">
        <v>0</v>
      </c>
      <c r="CI588" s="241">
        <v>0</v>
      </c>
      <c r="CJ588" s="241">
        <v>9</v>
      </c>
      <c r="CK588" s="241">
        <v>13</v>
      </c>
      <c r="CL588" s="241">
        <v>0</v>
      </c>
      <c r="CM588" s="241">
        <v>6</v>
      </c>
      <c r="CN588" s="241">
        <v>0</v>
      </c>
      <c r="CO588" s="241">
        <v>0</v>
      </c>
      <c r="CP588" s="241">
        <v>0</v>
      </c>
      <c r="CQ588" s="241">
        <v>0</v>
      </c>
      <c r="CR588" s="241">
        <v>1</v>
      </c>
      <c r="CS588" s="241">
        <v>0</v>
      </c>
      <c r="CT588" s="240">
        <f t="shared" si="1172"/>
        <v>16</v>
      </c>
      <c r="CU588" s="241">
        <v>7</v>
      </c>
      <c r="CV588" s="241">
        <v>6</v>
      </c>
      <c r="CW588" s="241">
        <v>0</v>
      </c>
      <c r="CX588" s="241">
        <v>0</v>
      </c>
      <c r="CY588" s="241">
        <v>3</v>
      </c>
      <c r="CZ588" s="240">
        <f t="shared" si="1173"/>
        <v>22</v>
      </c>
      <c r="DA588" s="241">
        <v>0</v>
      </c>
      <c r="DB588" s="241">
        <v>0</v>
      </c>
      <c r="DC588" s="241">
        <v>6</v>
      </c>
      <c r="DD588" s="241">
        <v>13</v>
      </c>
      <c r="DE588" s="241">
        <v>3</v>
      </c>
      <c r="DF588" s="241">
        <v>0</v>
      </c>
      <c r="DG588" s="240">
        <f t="shared" si="1174"/>
        <v>278</v>
      </c>
      <c r="DH588" s="392">
        <f t="shared" si="1175"/>
        <v>0</v>
      </c>
      <c r="DI588" s="310">
        <v>0</v>
      </c>
      <c r="DJ588" s="310">
        <v>0</v>
      </c>
      <c r="DK588" s="310">
        <v>0</v>
      </c>
      <c r="DL588" s="392" t="s">
        <v>607</v>
      </c>
      <c r="DM588" s="285">
        <v>0</v>
      </c>
      <c r="DN588" s="244" t="s">
        <v>607</v>
      </c>
      <c r="DO588" s="240">
        <f t="shared" si="1176"/>
        <v>278</v>
      </c>
    </row>
    <row r="589" spans="1:137" s="109" customFormat="1" ht="16.5" customHeight="1" x14ac:dyDescent="0.15">
      <c r="A589" s="207" t="s">
        <v>120</v>
      </c>
      <c r="B589" s="240">
        <f t="shared" si="1161"/>
        <v>164</v>
      </c>
      <c r="C589" s="241">
        <v>4</v>
      </c>
      <c r="D589" s="241">
        <v>2</v>
      </c>
      <c r="E589" s="241">
        <v>3</v>
      </c>
      <c r="F589" s="241">
        <v>0</v>
      </c>
      <c r="G589" s="241">
        <v>10</v>
      </c>
      <c r="H589" s="241">
        <v>14</v>
      </c>
      <c r="I589" s="241">
        <v>10</v>
      </c>
      <c r="J589" s="241">
        <v>0</v>
      </c>
      <c r="K589" s="241">
        <v>15</v>
      </c>
      <c r="L589" s="241">
        <v>59</v>
      </c>
      <c r="M589" s="241">
        <v>29</v>
      </c>
      <c r="N589" s="241">
        <v>18</v>
      </c>
      <c r="O589" s="240">
        <f t="shared" si="1162"/>
        <v>34</v>
      </c>
      <c r="P589" s="241">
        <v>6</v>
      </c>
      <c r="Q589" s="241">
        <v>7</v>
      </c>
      <c r="R589" s="241">
        <v>8</v>
      </c>
      <c r="S589" s="241">
        <v>0</v>
      </c>
      <c r="T589" s="241">
        <v>0</v>
      </c>
      <c r="U589" s="241">
        <v>10</v>
      </c>
      <c r="V589" s="241">
        <v>1</v>
      </c>
      <c r="W589" s="241">
        <v>2</v>
      </c>
      <c r="X589" s="240">
        <f t="shared" si="1163"/>
        <v>30</v>
      </c>
      <c r="Y589" s="241">
        <v>8</v>
      </c>
      <c r="Z589" s="241">
        <v>21</v>
      </c>
      <c r="AA589" s="241">
        <v>0</v>
      </c>
      <c r="AB589" s="241">
        <v>1</v>
      </c>
      <c r="AC589" s="240">
        <f t="shared" si="1164"/>
        <v>71</v>
      </c>
      <c r="AD589" s="241">
        <v>10</v>
      </c>
      <c r="AE589" s="241">
        <v>29</v>
      </c>
      <c r="AF589" s="241">
        <v>2</v>
      </c>
      <c r="AG589" s="241">
        <v>2</v>
      </c>
      <c r="AH589" s="241">
        <v>15</v>
      </c>
      <c r="AI589" s="241">
        <v>13</v>
      </c>
      <c r="AJ589" s="240">
        <f t="shared" si="1165"/>
        <v>0</v>
      </c>
      <c r="AK589" s="241">
        <v>0</v>
      </c>
      <c r="AL589" s="241">
        <v>0</v>
      </c>
      <c r="AM589" s="240">
        <f t="shared" si="1166"/>
        <v>95</v>
      </c>
      <c r="AN589" s="241">
        <v>1</v>
      </c>
      <c r="AO589" s="241">
        <v>1</v>
      </c>
      <c r="AP589" s="241">
        <v>20</v>
      </c>
      <c r="AQ589" s="241">
        <v>0</v>
      </c>
      <c r="AR589" s="241">
        <v>5</v>
      </c>
      <c r="AS589" s="241">
        <v>0</v>
      </c>
      <c r="AT589" s="241">
        <v>41</v>
      </c>
      <c r="AU589" s="241">
        <v>14</v>
      </c>
      <c r="AV589" s="241">
        <v>13</v>
      </c>
      <c r="AW589" s="241">
        <v>0</v>
      </c>
      <c r="AX589" s="240">
        <f t="shared" si="1167"/>
        <v>128</v>
      </c>
      <c r="AY589" s="241">
        <v>1</v>
      </c>
      <c r="AZ589" s="241">
        <v>20</v>
      </c>
      <c r="BA589" s="241">
        <v>14</v>
      </c>
      <c r="BB589" s="241">
        <v>21</v>
      </c>
      <c r="BC589" s="241">
        <v>72</v>
      </c>
      <c r="BD589" s="240">
        <f t="shared" si="1168"/>
        <v>542</v>
      </c>
      <c r="BE589" s="241">
        <v>50</v>
      </c>
      <c r="BF589" s="241">
        <v>60</v>
      </c>
      <c r="BG589" s="241">
        <v>245</v>
      </c>
      <c r="BH589" s="241">
        <v>12</v>
      </c>
      <c r="BI589" s="241">
        <v>79</v>
      </c>
      <c r="BJ589" s="241">
        <v>5</v>
      </c>
      <c r="BK589" s="241">
        <v>36</v>
      </c>
      <c r="BL589" s="241">
        <v>55</v>
      </c>
      <c r="BM589" s="240">
        <f t="shared" si="1169"/>
        <v>84</v>
      </c>
      <c r="BN589" s="241">
        <v>52</v>
      </c>
      <c r="BO589" s="241">
        <v>17</v>
      </c>
      <c r="BP589" s="241">
        <v>4</v>
      </c>
      <c r="BQ589" s="241">
        <v>1</v>
      </c>
      <c r="BR589" s="241">
        <v>10</v>
      </c>
      <c r="BS589" s="240">
        <f t="shared" si="1170"/>
        <v>106</v>
      </c>
      <c r="BT589" s="242">
        <v>11</v>
      </c>
      <c r="BU589" s="241">
        <v>37</v>
      </c>
      <c r="BV589" s="241">
        <v>0</v>
      </c>
      <c r="BW589" s="241">
        <v>0</v>
      </c>
      <c r="BX589" s="241">
        <v>0</v>
      </c>
      <c r="BY589" s="241">
        <v>26</v>
      </c>
      <c r="BZ589" s="241">
        <v>1</v>
      </c>
      <c r="CA589" s="241">
        <v>5</v>
      </c>
      <c r="CB589" s="241">
        <v>20</v>
      </c>
      <c r="CC589" s="241">
        <v>3</v>
      </c>
      <c r="CD589" s="241">
        <v>3</v>
      </c>
      <c r="CE589" s="241">
        <v>0</v>
      </c>
      <c r="CF589" s="240">
        <f t="shared" si="1171"/>
        <v>25</v>
      </c>
      <c r="CG589" s="241">
        <v>0</v>
      </c>
      <c r="CH589" s="241">
        <v>0</v>
      </c>
      <c r="CI589" s="241">
        <v>0</v>
      </c>
      <c r="CJ589" s="241">
        <v>13</v>
      </c>
      <c r="CK589" s="241">
        <v>4</v>
      </c>
      <c r="CL589" s="241">
        <v>0</v>
      </c>
      <c r="CM589" s="241">
        <v>5</v>
      </c>
      <c r="CN589" s="241">
        <v>0</v>
      </c>
      <c r="CO589" s="241">
        <v>0</v>
      </c>
      <c r="CP589" s="241">
        <v>0</v>
      </c>
      <c r="CQ589" s="241">
        <v>2</v>
      </c>
      <c r="CR589" s="241">
        <v>1</v>
      </c>
      <c r="CS589" s="241">
        <v>0</v>
      </c>
      <c r="CT589" s="240">
        <f t="shared" si="1172"/>
        <v>67</v>
      </c>
      <c r="CU589" s="241">
        <v>41</v>
      </c>
      <c r="CV589" s="241">
        <v>11</v>
      </c>
      <c r="CW589" s="241">
        <v>7</v>
      </c>
      <c r="CX589" s="241">
        <v>8</v>
      </c>
      <c r="CY589" s="241">
        <v>0</v>
      </c>
      <c r="CZ589" s="240">
        <f t="shared" si="1173"/>
        <v>133</v>
      </c>
      <c r="DA589" s="241">
        <v>0</v>
      </c>
      <c r="DB589" s="241">
        <v>0</v>
      </c>
      <c r="DC589" s="241">
        <v>67</v>
      </c>
      <c r="DD589" s="241">
        <v>0</v>
      </c>
      <c r="DE589" s="241">
        <v>63</v>
      </c>
      <c r="DF589" s="241">
        <v>3</v>
      </c>
      <c r="DG589" s="240">
        <f t="shared" si="1174"/>
        <v>1479</v>
      </c>
      <c r="DH589" s="392">
        <f t="shared" si="1175"/>
        <v>20</v>
      </c>
      <c r="DI589" s="310">
        <v>8</v>
      </c>
      <c r="DJ589" s="310">
        <v>5</v>
      </c>
      <c r="DK589" s="310">
        <v>7</v>
      </c>
      <c r="DL589" s="392" t="s">
        <v>607</v>
      </c>
      <c r="DM589" s="285">
        <v>1</v>
      </c>
      <c r="DN589" s="244" t="s">
        <v>607</v>
      </c>
      <c r="DO589" s="240">
        <f t="shared" si="1176"/>
        <v>1500</v>
      </c>
    </row>
    <row r="590" spans="1:137" s="4" customFormat="1" ht="16.5" customHeight="1" x14ac:dyDescent="0.15">
      <c r="A590" s="73" t="s">
        <v>757</v>
      </c>
      <c r="B590" s="240">
        <f>B576+B583</f>
        <v>9460</v>
      </c>
      <c r="C590" s="241">
        <f t="shared" ref="C590:BN595" si="1177">C576+C583</f>
        <v>128</v>
      </c>
      <c r="D590" s="241">
        <f t="shared" si="1177"/>
        <v>32</v>
      </c>
      <c r="E590" s="241">
        <f t="shared" si="1177"/>
        <v>48</v>
      </c>
      <c r="F590" s="241">
        <f t="shared" si="1177"/>
        <v>0</v>
      </c>
      <c r="G590" s="241">
        <f t="shared" si="1177"/>
        <v>235</v>
      </c>
      <c r="H590" s="241">
        <f t="shared" si="1177"/>
        <v>1152</v>
      </c>
      <c r="I590" s="241">
        <f t="shared" si="1177"/>
        <v>80</v>
      </c>
      <c r="J590" s="241">
        <f t="shared" si="1177"/>
        <v>2</v>
      </c>
      <c r="K590" s="241">
        <f t="shared" si="1177"/>
        <v>217</v>
      </c>
      <c r="L590" s="241">
        <f t="shared" si="1177"/>
        <v>4694</v>
      </c>
      <c r="M590" s="241">
        <f t="shared" si="1177"/>
        <v>338</v>
      </c>
      <c r="N590" s="241">
        <f t="shared" si="1177"/>
        <v>2534</v>
      </c>
      <c r="O590" s="240">
        <f t="shared" si="1177"/>
        <v>691</v>
      </c>
      <c r="P590" s="241">
        <f t="shared" si="1177"/>
        <v>361</v>
      </c>
      <c r="Q590" s="241">
        <f t="shared" si="1177"/>
        <v>166</v>
      </c>
      <c r="R590" s="241">
        <f t="shared" si="1177"/>
        <v>43</v>
      </c>
      <c r="S590" s="241">
        <f t="shared" si="1177"/>
        <v>0</v>
      </c>
      <c r="T590" s="241">
        <f t="shared" si="1177"/>
        <v>0</v>
      </c>
      <c r="U590" s="241">
        <f t="shared" si="1177"/>
        <v>52</v>
      </c>
      <c r="V590" s="241">
        <f t="shared" si="1177"/>
        <v>29</v>
      </c>
      <c r="W590" s="241">
        <f t="shared" si="1177"/>
        <v>40</v>
      </c>
      <c r="X590" s="240">
        <f t="shared" si="1177"/>
        <v>841</v>
      </c>
      <c r="Y590" s="241">
        <f t="shared" si="1177"/>
        <v>325</v>
      </c>
      <c r="Z590" s="241">
        <f t="shared" si="1177"/>
        <v>193</v>
      </c>
      <c r="AA590" s="241">
        <f t="shared" si="1177"/>
        <v>2</v>
      </c>
      <c r="AB590" s="241">
        <f t="shared" si="1177"/>
        <v>321</v>
      </c>
      <c r="AC590" s="240">
        <f t="shared" si="1177"/>
        <v>1015</v>
      </c>
      <c r="AD590" s="241">
        <f t="shared" si="1177"/>
        <v>62</v>
      </c>
      <c r="AE590" s="241">
        <f t="shared" si="1177"/>
        <v>364</v>
      </c>
      <c r="AF590" s="241">
        <f t="shared" si="1177"/>
        <v>12</v>
      </c>
      <c r="AG590" s="241">
        <f t="shared" si="1177"/>
        <v>133</v>
      </c>
      <c r="AH590" s="241">
        <f t="shared" si="1177"/>
        <v>91</v>
      </c>
      <c r="AI590" s="241">
        <f t="shared" si="1177"/>
        <v>353</v>
      </c>
      <c r="AJ590" s="240">
        <f t="shared" si="1177"/>
        <v>480</v>
      </c>
      <c r="AK590" s="241">
        <f t="shared" si="1177"/>
        <v>312</v>
      </c>
      <c r="AL590" s="241">
        <f t="shared" si="1177"/>
        <v>168</v>
      </c>
      <c r="AM590" s="240">
        <f t="shared" si="1177"/>
        <v>1625</v>
      </c>
      <c r="AN590" s="241">
        <f t="shared" si="1177"/>
        <v>11</v>
      </c>
      <c r="AO590" s="241">
        <f t="shared" si="1177"/>
        <v>177</v>
      </c>
      <c r="AP590" s="241">
        <f t="shared" si="1177"/>
        <v>240</v>
      </c>
      <c r="AQ590" s="241">
        <f t="shared" si="1177"/>
        <v>4</v>
      </c>
      <c r="AR590" s="241">
        <f t="shared" si="1177"/>
        <v>93</v>
      </c>
      <c r="AS590" s="241">
        <f t="shared" si="1177"/>
        <v>0</v>
      </c>
      <c r="AT590" s="241">
        <f t="shared" si="1177"/>
        <v>245</v>
      </c>
      <c r="AU590" s="241">
        <f t="shared" si="1177"/>
        <v>699</v>
      </c>
      <c r="AV590" s="241">
        <f t="shared" si="1177"/>
        <v>156</v>
      </c>
      <c r="AW590" s="241">
        <f t="shared" si="1177"/>
        <v>0</v>
      </c>
      <c r="AX590" s="240">
        <f t="shared" si="1177"/>
        <v>3721</v>
      </c>
      <c r="AY590" s="241">
        <f t="shared" si="1177"/>
        <v>74</v>
      </c>
      <c r="AZ590" s="241">
        <f t="shared" si="1177"/>
        <v>1600</v>
      </c>
      <c r="BA590" s="241">
        <f t="shared" si="1177"/>
        <v>1090</v>
      </c>
      <c r="BB590" s="241">
        <f t="shared" si="1177"/>
        <v>461</v>
      </c>
      <c r="BC590" s="241">
        <f t="shared" si="1177"/>
        <v>496</v>
      </c>
      <c r="BD590" s="240">
        <f t="shared" si="1177"/>
        <v>63989</v>
      </c>
      <c r="BE590" s="241">
        <f t="shared" si="1177"/>
        <v>13242</v>
      </c>
      <c r="BF590" s="241">
        <f t="shared" si="1177"/>
        <v>4593</v>
      </c>
      <c r="BG590" s="241">
        <f t="shared" si="1177"/>
        <v>5541</v>
      </c>
      <c r="BH590" s="241">
        <f t="shared" si="1177"/>
        <v>4408</v>
      </c>
      <c r="BI590" s="241">
        <f t="shared" si="1177"/>
        <v>7747</v>
      </c>
      <c r="BJ590" s="241">
        <f t="shared" si="1177"/>
        <v>13894</v>
      </c>
      <c r="BK590" s="241">
        <f t="shared" si="1177"/>
        <v>7531</v>
      </c>
      <c r="BL590" s="241">
        <f t="shared" si="1177"/>
        <v>7033</v>
      </c>
      <c r="BM590" s="240">
        <f t="shared" si="1177"/>
        <v>1152</v>
      </c>
      <c r="BN590" s="241">
        <f t="shared" si="1177"/>
        <v>490</v>
      </c>
      <c r="BO590" s="241">
        <f t="shared" ref="BO590:DK595" si="1178">BO576+BO583</f>
        <v>234</v>
      </c>
      <c r="BP590" s="241">
        <f t="shared" si="1178"/>
        <v>53</v>
      </c>
      <c r="BQ590" s="241">
        <f t="shared" si="1178"/>
        <v>74</v>
      </c>
      <c r="BR590" s="241">
        <f t="shared" si="1178"/>
        <v>301</v>
      </c>
      <c r="BS590" s="240">
        <f t="shared" si="1178"/>
        <v>3239</v>
      </c>
      <c r="BT590" s="242">
        <f t="shared" si="1178"/>
        <v>64</v>
      </c>
      <c r="BU590" s="241">
        <f t="shared" si="1178"/>
        <v>388</v>
      </c>
      <c r="BV590" s="241">
        <f t="shared" si="1178"/>
        <v>25</v>
      </c>
      <c r="BW590" s="241">
        <f t="shared" si="1178"/>
        <v>0</v>
      </c>
      <c r="BX590" s="241">
        <f t="shared" si="1178"/>
        <v>69</v>
      </c>
      <c r="BY590" s="241">
        <f t="shared" si="1178"/>
        <v>1828</v>
      </c>
      <c r="BZ590" s="241">
        <f t="shared" si="1178"/>
        <v>137</v>
      </c>
      <c r="CA590" s="241">
        <f t="shared" si="1178"/>
        <v>84</v>
      </c>
      <c r="CB590" s="241">
        <f t="shared" si="1178"/>
        <v>381</v>
      </c>
      <c r="CC590" s="241">
        <f t="shared" si="1178"/>
        <v>50</v>
      </c>
      <c r="CD590" s="241">
        <f t="shared" si="1178"/>
        <v>136</v>
      </c>
      <c r="CE590" s="241">
        <f t="shared" si="1178"/>
        <v>77</v>
      </c>
      <c r="CF590" s="240">
        <f t="shared" si="1178"/>
        <v>5322</v>
      </c>
      <c r="CG590" s="241">
        <f t="shared" si="1178"/>
        <v>13</v>
      </c>
      <c r="CH590" s="241">
        <f t="shared" si="1178"/>
        <v>296</v>
      </c>
      <c r="CI590" s="241">
        <f t="shared" si="1178"/>
        <v>1</v>
      </c>
      <c r="CJ590" s="241">
        <f t="shared" si="1178"/>
        <v>849</v>
      </c>
      <c r="CK590" s="241">
        <f t="shared" si="1178"/>
        <v>2048</v>
      </c>
      <c r="CL590" s="241">
        <f t="shared" si="1178"/>
        <v>0</v>
      </c>
      <c r="CM590" s="241">
        <f t="shared" si="1178"/>
        <v>1770</v>
      </c>
      <c r="CN590" s="241">
        <f t="shared" si="1178"/>
        <v>1</v>
      </c>
      <c r="CO590" s="241">
        <f t="shared" si="1178"/>
        <v>0</v>
      </c>
      <c r="CP590" s="241">
        <f t="shared" si="1178"/>
        <v>26</v>
      </c>
      <c r="CQ590" s="241">
        <f t="shared" si="1178"/>
        <v>220</v>
      </c>
      <c r="CR590" s="241">
        <f t="shared" si="1178"/>
        <v>63</v>
      </c>
      <c r="CS590" s="241">
        <f t="shared" si="1178"/>
        <v>35</v>
      </c>
      <c r="CT590" s="240">
        <f t="shared" si="1178"/>
        <v>2677</v>
      </c>
      <c r="CU590" s="241">
        <f t="shared" si="1178"/>
        <v>1918</v>
      </c>
      <c r="CV590" s="241">
        <f t="shared" si="1178"/>
        <v>301</v>
      </c>
      <c r="CW590" s="241">
        <f t="shared" si="1178"/>
        <v>35</v>
      </c>
      <c r="CX590" s="241">
        <f t="shared" si="1178"/>
        <v>93</v>
      </c>
      <c r="CY590" s="241">
        <f t="shared" si="1178"/>
        <v>330</v>
      </c>
      <c r="CZ590" s="240">
        <f t="shared" si="1178"/>
        <v>17215</v>
      </c>
      <c r="DA590" s="241">
        <f t="shared" si="1178"/>
        <v>14</v>
      </c>
      <c r="DB590" s="241">
        <f t="shared" si="1178"/>
        <v>10</v>
      </c>
      <c r="DC590" s="241">
        <f t="shared" si="1178"/>
        <v>3399</v>
      </c>
      <c r="DD590" s="241">
        <f t="shared" si="1178"/>
        <v>9889</v>
      </c>
      <c r="DE590" s="241">
        <f t="shared" si="1178"/>
        <v>3112</v>
      </c>
      <c r="DF590" s="241">
        <f t="shared" si="1178"/>
        <v>791</v>
      </c>
      <c r="DG590" s="240">
        <f t="shared" si="1174"/>
        <v>111427</v>
      </c>
      <c r="DH590" s="243">
        <f t="shared" si="1178"/>
        <v>615</v>
      </c>
      <c r="DI590" s="310">
        <f t="shared" si="1178"/>
        <v>91</v>
      </c>
      <c r="DJ590" s="310">
        <f t="shared" si="1178"/>
        <v>117</v>
      </c>
      <c r="DK590" s="310">
        <f t="shared" si="1178"/>
        <v>407</v>
      </c>
      <c r="DL590" s="243" t="s">
        <v>607</v>
      </c>
      <c r="DM590" s="285">
        <f t="shared" ref="DM590:DM595" si="1179">DM576+DM583</f>
        <v>1456</v>
      </c>
      <c r="DN590" s="244" t="s">
        <v>607</v>
      </c>
      <c r="DO590" s="240">
        <f t="shared" ref="DO590:DO595" si="1180">DO576+DO583</f>
        <v>113498</v>
      </c>
    </row>
    <row r="591" spans="1:137" s="109" customFormat="1" ht="16.5" customHeight="1" x14ac:dyDescent="0.15">
      <c r="A591" s="423" t="s">
        <v>114</v>
      </c>
      <c r="B591" s="240">
        <f t="shared" ref="B591:Q595" si="1181">B577+B584</f>
        <v>732</v>
      </c>
      <c r="C591" s="241">
        <f t="shared" si="1181"/>
        <v>0</v>
      </c>
      <c r="D591" s="241">
        <f t="shared" si="1181"/>
        <v>3</v>
      </c>
      <c r="E591" s="241">
        <f t="shared" si="1181"/>
        <v>0</v>
      </c>
      <c r="F591" s="241">
        <f t="shared" si="1181"/>
        <v>0</v>
      </c>
      <c r="G591" s="241">
        <f t="shared" si="1181"/>
        <v>5</v>
      </c>
      <c r="H591" s="241">
        <f t="shared" si="1181"/>
        <v>19</v>
      </c>
      <c r="I591" s="241">
        <f t="shared" si="1181"/>
        <v>2</v>
      </c>
      <c r="J591" s="241">
        <f t="shared" si="1181"/>
        <v>1</v>
      </c>
      <c r="K591" s="241">
        <f t="shared" si="1181"/>
        <v>1</v>
      </c>
      <c r="L591" s="241">
        <f t="shared" si="1181"/>
        <v>700</v>
      </c>
      <c r="M591" s="241">
        <f t="shared" si="1181"/>
        <v>0</v>
      </c>
      <c r="N591" s="241">
        <f t="shared" si="1181"/>
        <v>1</v>
      </c>
      <c r="O591" s="240">
        <f t="shared" si="1181"/>
        <v>33</v>
      </c>
      <c r="P591" s="241">
        <f t="shared" si="1181"/>
        <v>23</v>
      </c>
      <c r="Q591" s="241">
        <f t="shared" si="1181"/>
        <v>0</v>
      </c>
      <c r="R591" s="241">
        <f t="shared" si="1177"/>
        <v>0</v>
      </c>
      <c r="S591" s="241">
        <f t="shared" si="1177"/>
        <v>0</v>
      </c>
      <c r="T591" s="241">
        <f t="shared" si="1177"/>
        <v>0</v>
      </c>
      <c r="U591" s="241">
        <f t="shared" si="1177"/>
        <v>3</v>
      </c>
      <c r="V591" s="241">
        <f t="shared" si="1177"/>
        <v>4</v>
      </c>
      <c r="W591" s="241">
        <f t="shared" si="1177"/>
        <v>3</v>
      </c>
      <c r="X591" s="240">
        <f t="shared" si="1177"/>
        <v>237</v>
      </c>
      <c r="Y591" s="241">
        <f t="shared" si="1177"/>
        <v>1</v>
      </c>
      <c r="Z591" s="241">
        <f t="shared" si="1177"/>
        <v>0</v>
      </c>
      <c r="AA591" s="241">
        <f t="shared" si="1177"/>
        <v>0</v>
      </c>
      <c r="AB591" s="241">
        <f t="shared" si="1177"/>
        <v>236</v>
      </c>
      <c r="AC591" s="240">
        <f t="shared" si="1177"/>
        <v>4</v>
      </c>
      <c r="AD591" s="241">
        <f t="shared" si="1177"/>
        <v>0</v>
      </c>
      <c r="AE591" s="241">
        <f t="shared" si="1177"/>
        <v>3</v>
      </c>
      <c r="AF591" s="241">
        <f t="shared" si="1177"/>
        <v>0</v>
      </c>
      <c r="AG591" s="241">
        <f t="shared" si="1177"/>
        <v>1</v>
      </c>
      <c r="AH591" s="241">
        <f t="shared" si="1177"/>
        <v>0</v>
      </c>
      <c r="AI591" s="241">
        <f t="shared" si="1177"/>
        <v>0</v>
      </c>
      <c r="AJ591" s="240">
        <f t="shared" si="1177"/>
        <v>2</v>
      </c>
      <c r="AK591" s="241">
        <f t="shared" si="1177"/>
        <v>2</v>
      </c>
      <c r="AL591" s="241">
        <f t="shared" si="1177"/>
        <v>0</v>
      </c>
      <c r="AM591" s="240">
        <f t="shared" si="1177"/>
        <v>30</v>
      </c>
      <c r="AN591" s="241">
        <f t="shared" si="1177"/>
        <v>0</v>
      </c>
      <c r="AO591" s="241">
        <f t="shared" si="1177"/>
        <v>1</v>
      </c>
      <c r="AP591" s="241">
        <f t="shared" si="1177"/>
        <v>0</v>
      </c>
      <c r="AQ591" s="241">
        <f t="shared" si="1177"/>
        <v>0</v>
      </c>
      <c r="AR591" s="241">
        <f t="shared" si="1177"/>
        <v>0</v>
      </c>
      <c r="AS591" s="241">
        <f t="shared" si="1177"/>
        <v>0</v>
      </c>
      <c r="AT591" s="241">
        <f t="shared" si="1177"/>
        <v>27</v>
      </c>
      <c r="AU591" s="241">
        <f t="shared" si="1177"/>
        <v>1</v>
      </c>
      <c r="AV591" s="241">
        <f t="shared" si="1177"/>
        <v>1</v>
      </c>
      <c r="AW591" s="241">
        <f t="shared" si="1177"/>
        <v>0</v>
      </c>
      <c r="AX591" s="240">
        <f t="shared" si="1177"/>
        <v>140</v>
      </c>
      <c r="AY591" s="241">
        <f t="shared" si="1177"/>
        <v>0</v>
      </c>
      <c r="AZ591" s="241">
        <f t="shared" si="1177"/>
        <v>1</v>
      </c>
      <c r="BA591" s="241">
        <f t="shared" si="1177"/>
        <v>137</v>
      </c>
      <c r="BB591" s="241">
        <f t="shared" si="1177"/>
        <v>0</v>
      </c>
      <c r="BC591" s="241">
        <f t="shared" si="1177"/>
        <v>2</v>
      </c>
      <c r="BD591" s="240">
        <f t="shared" si="1177"/>
        <v>63</v>
      </c>
      <c r="BE591" s="241">
        <f t="shared" si="1177"/>
        <v>20</v>
      </c>
      <c r="BF591" s="241">
        <f t="shared" si="1177"/>
        <v>4</v>
      </c>
      <c r="BG591" s="241">
        <f t="shared" si="1177"/>
        <v>3</v>
      </c>
      <c r="BH591" s="241">
        <f t="shared" si="1177"/>
        <v>2</v>
      </c>
      <c r="BI591" s="241">
        <f t="shared" si="1177"/>
        <v>1</v>
      </c>
      <c r="BJ591" s="241">
        <f t="shared" si="1177"/>
        <v>22</v>
      </c>
      <c r="BK591" s="241">
        <f t="shared" si="1177"/>
        <v>3</v>
      </c>
      <c r="BL591" s="241">
        <f t="shared" si="1177"/>
        <v>8</v>
      </c>
      <c r="BM591" s="240">
        <f t="shared" si="1177"/>
        <v>21</v>
      </c>
      <c r="BN591" s="241">
        <f t="shared" si="1177"/>
        <v>0</v>
      </c>
      <c r="BO591" s="241">
        <f t="shared" si="1178"/>
        <v>4</v>
      </c>
      <c r="BP591" s="241">
        <f t="shared" si="1178"/>
        <v>10</v>
      </c>
      <c r="BQ591" s="241">
        <f t="shared" si="1178"/>
        <v>7</v>
      </c>
      <c r="BR591" s="241">
        <f t="shared" si="1178"/>
        <v>0</v>
      </c>
      <c r="BS591" s="240">
        <f t="shared" si="1178"/>
        <v>61</v>
      </c>
      <c r="BT591" s="242">
        <f t="shared" si="1178"/>
        <v>4</v>
      </c>
      <c r="BU591" s="241">
        <f t="shared" si="1178"/>
        <v>3</v>
      </c>
      <c r="BV591" s="241">
        <f t="shared" si="1178"/>
        <v>1</v>
      </c>
      <c r="BW591" s="241">
        <f t="shared" si="1178"/>
        <v>0</v>
      </c>
      <c r="BX591" s="241">
        <f t="shared" si="1178"/>
        <v>0</v>
      </c>
      <c r="BY591" s="241">
        <f t="shared" si="1178"/>
        <v>1</v>
      </c>
      <c r="BZ591" s="241">
        <f t="shared" si="1178"/>
        <v>46</v>
      </c>
      <c r="CA591" s="241">
        <f t="shared" si="1178"/>
        <v>0</v>
      </c>
      <c r="CB591" s="241">
        <f t="shared" si="1178"/>
        <v>2</v>
      </c>
      <c r="CC591" s="241">
        <f t="shared" si="1178"/>
        <v>0</v>
      </c>
      <c r="CD591" s="241">
        <f t="shared" si="1178"/>
        <v>1</v>
      </c>
      <c r="CE591" s="241">
        <f t="shared" si="1178"/>
        <v>3</v>
      </c>
      <c r="CF591" s="240">
        <f t="shared" si="1178"/>
        <v>177</v>
      </c>
      <c r="CG591" s="241">
        <f t="shared" si="1178"/>
        <v>0</v>
      </c>
      <c r="CH591" s="241">
        <f t="shared" si="1178"/>
        <v>0</v>
      </c>
      <c r="CI591" s="241">
        <f t="shared" si="1178"/>
        <v>1</v>
      </c>
      <c r="CJ591" s="241">
        <f t="shared" si="1178"/>
        <v>1</v>
      </c>
      <c r="CK591" s="241">
        <f t="shared" si="1178"/>
        <v>18</v>
      </c>
      <c r="CL591" s="241">
        <f t="shared" si="1178"/>
        <v>0</v>
      </c>
      <c r="CM591" s="241">
        <f t="shared" si="1178"/>
        <v>129</v>
      </c>
      <c r="CN591" s="241">
        <f t="shared" si="1178"/>
        <v>1</v>
      </c>
      <c r="CO591" s="241">
        <f t="shared" si="1178"/>
        <v>0</v>
      </c>
      <c r="CP591" s="241">
        <f t="shared" si="1178"/>
        <v>26</v>
      </c>
      <c r="CQ591" s="241">
        <f t="shared" si="1178"/>
        <v>0</v>
      </c>
      <c r="CR591" s="241">
        <f t="shared" si="1178"/>
        <v>1</v>
      </c>
      <c r="CS591" s="241">
        <f t="shared" si="1178"/>
        <v>0</v>
      </c>
      <c r="CT591" s="240">
        <f t="shared" si="1178"/>
        <v>503</v>
      </c>
      <c r="CU591" s="241">
        <f t="shared" si="1178"/>
        <v>498</v>
      </c>
      <c r="CV591" s="241">
        <f t="shared" si="1178"/>
        <v>0</v>
      </c>
      <c r="CW591" s="241">
        <f t="shared" si="1178"/>
        <v>1</v>
      </c>
      <c r="CX591" s="241">
        <f t="shared" si="1178"/>
        <v>1</v>
      </c>
      <c r="CY591" s="241">
        <f t="shared" si="1178"/>
        <v>3</v>
      </c>
      <c r="CZ591" s="240">
        <f t="shared" si="1178"/>
        <v>7</v>
      </c>
      <c r="DA591" s="241">
        <f t="shared" si="1178"/>
        <v>0</v>
      </c>
      <c r="DB591" s="241">
        <f t="shared" si="1178"/>
        <v>0</v>
      </c>
      <c r="DC591" s="241">
        <f t="shared" si="1178"/>
        <v>2</v>
      </c>
      <c r="DD591" s="241">
        <f t="shared" si="1178"/>
        <v>4</v>
      </c>
      <c r="DE591" s="241">
        <f t="shared" si="1178"/>
        <v>1</v>
      </c>
      <c r="DF591" s="241">
        <f t="shared" si="1178"/>
        <v>0</v>
      </c>
      <c r="DG591" s="240">
        <f t="shared" si="1174"/>
        <v>2010</v>
      </c>
      <c r="DH591" s="243">
        <f t="shared" si="1178"/>
        <v>17</v>
      </c>
      <c r="DI591" s="310">
        <f t="shared" si="1178"/>
        <v>4</v>
      </c>
      <c r="DJ591" s="310">
        <f t="shared" si="1178"/>
        <v>1</v>
      </c>
      <c r="DK591" s="310">
        <f t="shared" si="1178"/>
        <v>12</v>
      </c>
      <c r="DL591" s="243" t="s">
        <v>607</v>
      </c>
      <c r="DM591" s="285">
        <f t="shared" si="1179"/>
        <v>289</v>
      </c>
      <c r="DN591" s="244" t="s">
        <v>607</v>
      </c>
      <c r="DO591" s="240">
        <f t="shared" si="1180"/>
        <v>2316</v>
      </c>
    </row>
    <row r="592" spans="1:137" s="109" customFormat="1" ht="16.5" customHeight="1" x14ac:dyDescent="0.15">
      <c r="A592" s="423" t="s">
        <v>121</v>
      </c>
      <c r="B592" s="240">
        <f t="shared" si="1181"/>
        <v>8728</v>
      </c>
      <c r="C592" s="241">
        <f t="shared" si="1181"/>
        <v>128</v>
      </c>
      <c r="D592" s="241">
        <f t="shared" si="1181"/>
        <v>29</v>
      </c>
      <c r="E592" s="241">
        <f t="shared" si="1181"/>
        <v>48</v>
      </c>
      <c r="F592" s="241">
        <f t="shared" si="1181"/>
        <v>0</v>
      </c>
      <c r="G592" s="241">
        <f t="shared" si="1181"/>
        <v>230</v>
      </c>
      <c r="H592" s="241">
        <f t="shared" si="1181"/>
        <v>1133</v>
      </c>
      <c r="I592" s="241">
        <f t="shared" si="1181"/>
        <v>78</v>
      </c>
      <c r="J592" s="241">
        <f t="shared" si="1181"/>
        <v>1</v>
      </c>
      <c r="K592" s="241">
        <f t="shared" si="1181"/>
        <v>216</v>
      </c>
      <c r="L592" s="241">
        <f t="shared" si="1181"/>
        <v>3994</v>
      </c>
      <c r="M592" s="241">
        <f t="shared" si="1181"/>
        <v>338</v>
      </c>
      <c r="N592" s="241">
        <f t="shared" si="1181"/>
        <v>2533</v>
      </c>
      <c r="O592" s="240">
        <f t="shared" si="1181"/>
        <v>658</v>
      </c>
      <c r="P592" s="241">
        <f t="shared" si="1181"/>
        <v>338</v>
      </c>
      <c r="Q592" s="241">
        <f t="shared" si="1181"/>
        <v>166</v>
      </c>
      <c r="R592" s="241">
        <f t="shared" si="1177"/>
        <v>43</v>
      </c>
      <c r="S592" s="241">
        <f t="shared" si="1177"/>
        <v>0</v>
      </c>
      <c r="T592" s="241">
        <f t="shared" si="1177"/>
        <v>0</v>
      </c>
      <c r="U592" s="241">
        <f t="shared" si="1177"/>
        <v>49</v>
      </c>
      <c r="V592" s="241">
        <f t="shared" si="1177"/>
        <v>25</v>
      </c>
      <c r="W592" s="241">
        <f t="shared" si="1177"/>
        <v>37</v>
      </c>
      <c r="X592" s="240">
        <f t="shared" si="1177"/>
        <v>604</v>
      </c>
      <c r="Y592" s="241">
        <f t="shared" si="1177"/>
        <v>324</v>
      </c>
      <c r="Z592" s="241">
        <f t="shared" si="1177"/>
        <v>193</v>
      </c>
      <c r="AA592" s="241">
        <f t="shared" si="1177"/>
        <v>2</v>
      </c>
      <c r="AB592" s="241">
        <f t="shared" si="1177"/>
        <v>85</v>
      </c>
      <c r="AC592" s="240">
        <f t="shared" si="1177"/>
        <v>1011</v>
      </c>
      <c r="AD592" s="241">
        <f t="shared" si="1177"/>
        <v>62</v>
      </c>
      <c r="AE592" s="241">
        <f t="shared" si="1177"/>
        <v>361</v>
      </c>
      <c r="AF592" s="241">
        <f t="shared" si="1177"/>
        <v>12</v>
      </c>
      <c r="AG592" s="241">
        <f t="shared" si="1177"/>
        <v>132</v>
      </c>
      <c r="AH592" s="241">
        <f t="shared" si="1177"/>
        <v>91</v>
      </c>
      <c r="AI592" s="241">
        <f t="shared" si="1177"/>
        <v>353</v>
      </c>
      <c r="AJ592" s="240">
        <f t="shared" si="1177"/>
        <v>478</v>
      </c>
      <c r="AK592" s="241">
        <f t="shared" si="1177"/>
        <v>310</v>
      </c>
      <c r="AL592" s="241">
        <f t="shared" si="1177"/>
        <v>168</v>
      </c>
      <c r="AM592" s="240">
        <f t="shared" si="1177"/>
        <v>1595</v>
      </c>
      <c r="AN592" s="241">
        <f t="shared" si="1177"/>
        <v>11</v>
      </c>
      <c r="AO592" s="241">
        <f t="shared" si="1177"/>
        <v>176</v>
      </c>
      <c r="AP592" s="241">
        <f t="shared" si="1177"/>
        <v>240</v>
      </c>
      <c r="AQ592" s="241">
        <f t="shared" si="1177"/>
        <v>4</v>
      </c>
      <c r="AR592" s="241">
        <f t="shared" si="1177"/>
        <v>93</v>
      </c>
      <c r="AS592" s="241">
        <f t="shared" si="1177"/>
        <v>0</v>
      </c>
      <c r="AT592" s="241">
        <f t="shared" si="1177"/>
        <v>218</v>
      </c>
      <c r="AU592" s="241">
        <f t="shared" si="1177"/>
        <v>698</v>
      </c>
      <c r="AV592" s="241">
        <f t="shared" si="1177"/>
        <v>155</v>
      </c>
      <c r="AW592" s="241">
        <f t="shared" si="1177"/>
        <v>0</v>
      </c>
      <c r="AX592" s="240">
        <f t="shared" si="1177"/>
        <v>3581</v>
      </c>
      <c r="AY592" s="241">
        <f t="shared" si="1177"/>
        <v>74</v>
      </c>
      <c r="AZ592" s="241">
        <f t="shared" si="1177"/>
        <v>1599</v>
      </c>
      <c r="BA592" s="241">
        <f t="shared" si="1177"/>
        <v>953</v>
      </c>
      <c r="BB592" s="241">
        <f t="shared" si="1177"/>
        <v>461</v>
      </c>
      <c r="BC592" s="241">
        <f t="shared" si="1177"/>
        <v>494</v>
      </c>
      <c r="BD592" s="240">
        <f t="shared" si="1177"/>
        <v>63926</v>
      </c>
      <c r="BE592" s="241">
        <f t="shared" si="1177"/>
        <v>13222</v>
      </c>
      <c r="BF592" s="241">
        <f t="shared" si="1177"/>
        <v>4589</v>
      </c>
      <c r="BG592" s="241">
        <f t="shared" si="1177"/>
        <v>5538</v>
      </c>
      <c r="BH592" s="241">
        <f t="shared" si="1177"/>
        <v>4406</v>
      </c>
      <c r="BI592" s="241">
        <f t="shared" si="1177"/>
        <v>7746</v>
      </c>
      <c r="BJ592" s="241">
        <f t="shared" si="1177"/>
        <v>13872</v>
      </c>
      <c r="BK592" s="241">
        <f t="shared" si="1177"/>
        <v>7528</v>
      </c>
      <c r="BL592" s="241">
        <f t="shared" si="1177"/>
        <v>7025</v>
      </c>
      <c r="BM592" s="240">
        <f t="shared" si="1177"/>
        <v>1131</v>
      </c>
      <c r="BN592" s="241">
        <f t="shared" si="1177"/>
        <v>490</v>
      </c>
      <c r="BO592" s="241">
        <f t="shared" si="1178"/>
        <v>230</v>
      </c>
      <c r="BP592" s="241">
        <f t="shared" si="1178"/>
        <v>43</v>
      </c>
      <c r="BQ592" s="241">
        <f t="shared" si="1178"/>
        <v>67</v>
      </c>
      <c r="BR592" s="241">
        <f t="shared" si="1178"/>
        <v>301</v>
      </c>
      <c r="BS592" s="240">
        <f t="shared" si="1178"/>
        <v>3178</v>
      </c>
      <c r="BT592" s="242">
        <f t="shared" si="1178"/>
        <v>60</v>
      </c>
      <c r="BU592" s="241">
        <f t="shared" si="1178"/>
        <v>385</v>
      </c>
      <c r="BV592" s="241">
        <f t="shared" si="1178"/>
        <v>24</v>
      </c>
      <c r="BW592" s="241">
        <f t="shared" si="1178"/>
        <v>0</v>
      </c>
      <c r="BX592" s="241">
        <f t="shared" si="1178"/>
        <v>69</v>
      </c>
      <c r="BY592" s="241">
        <f t="shared" si="1178"/>
        <v>1827</v>
      </c>
      <c r="BZ592" s="241">
        <f t="shared" si="1178"/>
        <v>91</v>
      </c>
      <c r="CA592" s="241">
        <f t="shared" si="1178"/>
        <v>84</v>
      </c>
      <c r="CB592" s="241">
        <f t="shared" si="1178"/>
        <v>379</v>
      </c>
      <c r="CC592" s="241">
        <f t="shared" si="1178"/>
        <v>50</v>
      </c>
      <c r="CD592" s="241">
        <f t="shared" si="1178"/>
        <v>135</v>
      </c>
      <c r="CE592" s="241">
        <f t="shared" si="1178"/>
        <v>74</v>
      </c>
      <c r="CF592" s="240">
        <f t="shared" si="1178"/>
        <v>5145</v>
      </c>
      <c r="CG592" s="241">
        <f t="shared" si="1178"/>
        <v>13</v>
      </c>
      <c r="CH592" s="241">
        <f t="shared" si="1178"/>
        <v>296</v>
      </c>
      <c r="CI592" s="241">
        <f t="shared" si="1178"/>
        <v>0</v>
      </c>
      <c r="CJ592" s="241">
        <f t="shared" si="1178"/>
        <v>848</v>
      </c>
      <c r="CK592" s="241">
        <f t="shared" si="1178"/>
        <v>2030</v>
      </c>
      <c r="CL592" s="241">
        <f t="shared" si="1178"/>
        <v>0</v>
      </c>
      <c r="CM592" s="241">
        <f t="shared" si="1178"/>
        <v>1641</v>
      </c>
      <c r="CN592" s="241">
        <f t="shared" si="1178"/>
        <v>0</v>
      </c>
      <c r="CO592" s="241">
        <f t="shared" si="1178"/>
        <v>0</v>
      </c>
      <c r="CP592" s="241">
        <f t="shared" si="1178"/>
        <v>0</v>
      </c>
      <c r="CQ592" s="241">
        <f t="shared" si="1178"/>
        <v>220</v>
      </c>
      <c r="CR592" s="241">
        <f t="shared" si="1178"/>
        <v>62</v>
      </c>
      <c r="CS592" s="241">
        <f t="shared" si="1178"/>
        <v>35</v>
      </c>
      <c r="CT592" s="240">
        <f t="shared" si="1178"/>
        <v>2174</v>
      </c>
      <c r="CU592" s="241">
        <f t="shared" si="1178"/>
        <v>1420</v>
      </c>
      <c r="CV592" s="241">
        <f t="shared" si="1178"/>
        <v>301</v>
      </c>
      <c r="CW592" s="241">
        <f t="shared" si="1178"/>
        <v>34</v>
      </c>
      <c r="CX592" s="241">
        <f t="shared" si="1178"/>
        <v>92</v>
      </c>
      <c r="CY592" s="241">
        <f t="shared" si="1178"/>
        <v>327</v>
      </c>
      <c r="CZ592" s="240">
        <f t="shared" si="1178"/>
        <v>17208</v>
      </c>
      <c r="DA592" s="241">
        <f t="shared" si="1178"/>
        <v>14</v>
      </c>
      <c r="DB592" s="241">
        <f t="shared" si="1178"/>
        <v>10</v>
      </c>
      <c r="DC592" s="241">
        <f t="shared" si="1178"/>
        <v>3397</v>
      </c>
      <c r="DD592" s="241">
        <f t="shared" si="1178"/>
        <v>9885</v>
      </c>
      <c r="DE592" s="241">
        <f t="shared" si="1178"/>
        <v>3111</v>
      </c>
      <c r="DF592" s="241">
        <f t="shared" si="1178"/>
        <v>791</v>
      </c>
      <c r="DG592" s="240">
        <f t="shared" si="1174"/>
        <v>109417</v>
      </c>
      <c r="DH592" s="340">
        <f t="shared" si="1178"/>
        <v>598</v>
      </c>
      <c r="DI592" s="310">
        <f t="shared" si="1178"/>
        <v>87</v>
      </c>
      <c r="DJ592" s="310">
        <f t="shared" si="1178"/>
        <v>116</v>
      </c>
      <c r="DK592" s="310">
        <f t="shared" si="1178"/>
        <v>395</v>
      </c>
      <c r="DL592" s="243" t="s">
        <v>607</v>
      </c>
      <c r="DM592" s="285">
        <f t="shared" si="1179"/>
        <v>1167</v>
      </c>
      <c r="DN592" s="244" t="s">
        <v>607</v>
      </c>
      <c r="DO592" s="240">
        <f t="shared" si="1180"/>
        <v>111182</v>
      </c>
    </row>
    <row r="593" spans="1:133" s="109" customFormat="1" ht="16.5" customHeight="1" x14ac:dyDescent="0.15">
      <c r="A593" s="207" t="s">
        <v>758</v>
      </c>
      <c r="B593" s="240">
        <f t="shared" si="1181"/>
        <v>3623</v>
      </c>
      <c r="C593" s="241">
        <f t="shared" si="1181"/>
        <v>29</v>
      </c>
      <c r="D593" s="241">
        <f t="shared" si="1181"/>
        <v>19</v>
      </c>
      <c r="E593" s="241">
        <f t="shared" si="1181"/>
        <v>25</v>
      </c>
      <c r="F593" s="241">
        <f t="shared" si="1181"/>
        <v>0</v>
      </c>
      <c r="G593" s="241">
        <f t="shared" si="1181"/>
        <v>98</v>
      </c>
      <c r="H593" s="241">
        <f t="shared" si="1181"/>
        <v>629</v>
      </c>
      <c r="I593" s="241">
        <f t="shared" si="1181"/>
        <v>38</v>
      </c>
      <c r="J593" s="241">
        <f t="shared" si="1181"/>
        <v>0</v>
      </c>
      <c r="K593" s="241">
        <f t="shared" si="1181"/>
        <v>76</v>
      </c>
      <c r="L593" s="241">
        <f t="shared" si="1181"/>
        <v>1743</v>
      </c>
      <c r="M593" s="241">
        <f t="shared" si="1181"/>
        <v>121</v>
      </c>
      <c r="N593" s="241">
        <f t="shared" si="1181"/>
        <v>845</v>
      </c>
      <c r="O593" s="240">
        <f t="shared" si="1181"/>
        <v>298</v>
      </c>
      <c r="P593" s="241">
        <f t="shared" si="1181"/>
        <v>152</v>
      </c>
      <c r="Q593" s="241">
        <f t="shared" si="1181"/>
        <v>64</v>
      </c>
      <c r="R593" s="241">
        <f t="shared" ref="R593:BN593" si="1182">R579+R586</f>
        <v>28</v>
      </c>
      <c r="S593" s="241">
        <f t="shared" si="1182"/>
        <v>0</v>
      </c>
      <c r="T593" s="241">
        <f t="shared" si="1182"/>
        <v>0</v>
      </c>
      <c r="U593" s="241">
        <f t="shared" si="1182"/>
        <v>16</v>
      </c>
      <c r="V593" s="241">
        <f t="shared" si="1182"/>
        <v>13</v>
      </c>
      <c r="W593" s="241">
        <f t="shared" si="1182"/>
        <v>25</v>
      </c>
      <c r="X593" s="240">
        <f t="shared" si="1182"/>
        <v>258</v>
      </c>
      <c r="Y593" s="241">
        <f t="shared" si="1182"/>
        <v>149</v>
      </c>
      <c r="Z593" s="241">
        <f t="shared" si="1182"/>
        <v>81</v>
      </c>
      <c r="AA593" s="241">
        <f t="shared" si="1182"/>
        <v>1</v>
      </c>
      <c r="AB593" s="241">
        <f t="shared" si="1182"/>
        <v>27</v>
      </c>
      <c r="AC593" s="240">
        <f t="shared" si="1182"/>
        <v>331</v>
      </c>
      <c r="AD593" s="241">
        <f t="shared" si="1182"/>
        <v>14</v>
      </c>
      <c r="AE593" s="241">
        <f t="shared" si="1182"/>
        <v>136</v>
      </c>
      <c r="AF593" s="241">
        <f t="shared" si="1182"/>
        <v>4</v>
      </c>
      <c r="AG593" s="241">
        <f t="shared" si="1182"/>
        <v>31</v>
      </c>
      <c r="AH593" s="241">
        <f t="shared" si="1182"/>
        <v>29</v>
      </c>
      <c r="AI593" s="241">
        <f t="shared" si="1182"/>
        <v>117</v>
      </c>
      <c r="AJ593" s="240">
        <f t="shared" si="1182"/>
        <v>220</v>
      </c>
      <c r="AK593" s="241">
        <f t="shared" si="1182"/>
        <v>120</v>
      </c>
      <c r="AL593" s="241">
        <f t="shared" si="1182"/>
        <v>100</v>
      </c>
      <c r="AM593" s="240">
        <f t="shared" si="1182"/>
        <v>539</v>
      </c>
      <c r="AN593" s="241">
        <f t="shared" si="1182"/>
        <v>4</v>
      </c>
      <c r="AO593" s="241">
        <f t="shared" si="1182"/>
        <v>106</v>
      </c>
      <c r="AP593" s="241">
        <f t="shared" si="1182"/>
        <v>92</v>
      </c>
      <c r="AQ593" s="241">
        <f t="shared" si="1182"/>
        <v>1</v>
      </c>
      <c r="AR593" s="241">
        <f t="shared" si="1182"/>
        <v>37</v>
      </c>
      <c r="AS593" s="241">
        <f t="shared" si="1182"/>
        <v>0</v>
      </c>
      <c r="AT593" s="241">
        <f t="shared" si="1182"/>
        <v>77</v>
      </c>
      <c r="AU593" s="241">
        <f t="shared" si="1182"/>
        <v>134</v>
      </c>
      <c r="AV593" s="241">
        <f t="shared" si="1182"/>
        <v>88</v>
      </c>
      <c r="AW593" s="241">
        <f t="shared" si="1182"/>
        <v>0</v>
      </c>
      <c r="AX593" s="240">
        <f t="shared" si="1182"/>
        <v>1221</v>
      </c>
      <c r="AY593" s="241">
        <f t="shared" si="1182"/>
        <v>55</v>
      </c>
      <c r="AZ593" s="241">
        <f t="shared" si="1182"/>
        <v>480</v>
      </c>
      <c r="BA593" s="241">
        <f t="shared" si="1182"/>
        <v>302</v>
      </c>
      <c r="BB593" s="241">
        <f t="shared" si="1182"/>
        <v>140</v>
      </c>
      <c r="BC593" s="241">
        <f t="shared" si="1182"/>
        <v>244</v>
      </c>
      <c r="BD593" s="240">
        <f t="shared" si="1182"/>
        <v>23317</v>
      </c>
      <c r="BE593" s="241">
        <f t="shared" si="1182"/>
        <v>6633</v>
      </c>
      <c r="BF593" s="241">
        <f t="shared" si="1182"/>
        <v>1547</v>
      </c>
      <c r="BG593" s="241">
        <f t="shared" si="1182"/>
        <v>1403</v>
      </c>
      <c r="BH593" s="241">
        <f t="shared" si="1182"/>
        <v>699</v>
      </c>
      <c r="BI593" s="241">
        <f t="shared" si="1182"/>
        <v>3165</v>
      </c>
      <c r="BJ593" s="241">
        <f t="shared" si="1182"/>
        <v>5017</v>
      </c>
      <c r="BK593" s="241">
        <f t="shared" si="1182"/>
        <v>2172</v>
      </c>
      <c r="BL593" s="241">
        <f t="shared" si="1182"/>
        <v>2681</v>
      </c>
      <c r="BM593" s="240">
        <f t="shared" si="1182"/>
        <v>396</v>
      </c>
      <c r="BN593" s="241">
        <f t="shared" si="1182"/>
        <v>202</v>
      </c>
      <c r="BO593" s="241">
        <f t="shared" si="1178"/>
        <v>65</v>
      </c>
      <c r="BP593" s="241">
        <f t="shared" si="1178"/>
        <v>5</v>
      </c>
      <c r="BQ593" s="241">
        <f t="shared" si="1178"/>
        <v>37</v>
      </c>
      <c r="BR593" s="241">
        <f t="shared" si="1178"/>
        <v>87</v>
      </c>
      <c r="BS593" s="240">
        <f t="shared" si="1178"/>
        <v>995</v>
      </c>
      <c r="BT593" s="242">
        <f t="shared" si="1178"/>
        <v>36</v>
      </c>
      <c r="BU593" s="241">
        <f t="shared" si="1178"/>
        <v>79</v>
      </c>
      <c r="BV593" s="241">
        <f t="shared" si="1178"/>
        <v>8</v>
      </c>
      <c r="BW593" s="241">
        <f t="shared" si="1178"/>
        <v>0</v>
      </c>
      <c r="BX593" s="241">
        <f t="shared" si="1178"/>
        <v>35</v>
      </c>
      <c r="BY593" s="241">
        <f t="shared" si="1178"/>
        <v>486</v>
      </c>
      <c r="BZ593" s="241">
        <f t="shared" si="1178"/>
        <v>42</v>
      </c>
      <c r="CA593" s="241">
        <f t="shared" si="1178"/>
        <v>40</v>
      </c>
      <c r="CB593" s="241">
        <f t="shared" si="1178"/>
        <v>106</v>
      </c>
      <c r="CC593" s="241">
        <f t="shared" si="1178"/>
        <v>28</v>
      </c>
      <c r="CD593" s="241">
        <f t="shared" si="1178"/>
        <v>83</v>
      </c>
      <c r="CE593" s="241">
        <f t="shared" si="1178"/>
        <v>52</v>
      </c>
      <c r="CF593" s="240">
        <f t="shared" si="1178"/>
        <v>1152</v>
      </c>
      <c r="CG593" s="241">
        <f t="shared" si="1178"/>
        <v>4</v>
      </c>
      <c r="CH593" s="241">
        <f t="shared" si="1178"/>
        <v>70</v>
      </c>
      <c r="CI593" s="241">
        <f t="shared" si="1178"/>
        <v>0</v>
      </c>
      <c r="CJ593" s="241">
        <f t="shared" si="1178"/>
        <v>140</v>
      </c>
      <c r="CK593" s="241">
        <f t="shared" si="1178"/>
        <v>616</v>
      </c>
      <c r="CL593" s="241">
        <f t="shared" si="1178"/>
        <v>0</v>
      </c>
      <c r="CM593" s="241">
        <f t="shared" si="1178"/>
        <v>224</v>
      </c>
      <c r="CN593" s="241">
        <f t="shared" si="1178"/>
        <v>0</v>
      </c>
      <c r="CO593" s="241">
        <f t="shared" si="1178"/>
        <v>0</v>
      </c>
      <c r="CP593" s="241">
        <f t="shared" si="1178"/>
        <v>0</v>
      </c>
      <c r="CQ593" s="241">
        <f t="shared" si="1178"/>
        <v>50</v>
      </c>
      <c r="CR593" s="241">
        <f t="shared" si="1178"/>
        <v>39</v>
      </c>
      <c r="CS593" s="241">
        <f t="shared" si="1178"/>
        <v>9</v>
      </c>
      <c r="CT593" s="240">
        <f t="shared" si="1178"/>
        <v>535</v>
      </c>
      <c r="CU593" s="241">
        <f t="shared" si="1178"/>
        <v>334</v>
      </c>
      <c r="CV593" s="241">
        <f t="shared" si="1178"/>
        <v>83</v>
      </c>
      <c r="CW593" s="241">
        <f t="shared" si="1178"/>
        <v>16</v>
      </c>
      <c r="CX593" s="241">
        <f t="shared" si="1178"/>
        <v>42</v>
      </c>
      <c r="CY593" s="241">
        <f t="shared" si="1178"/>
        <v>60</v>
      </c>
      <c r="CZ593" s="240">
        <f t="shared" si="1178"/>
        <v>5646</v>
      </c>
      <c r="DA593" s="241">
        <f t="shared" si="1178"/>
        <v>3</v>
      </c>
      <c r="DB593" s="241">
        <f t="shared" si="1178"/>
        <v>2</v>
      </c>
      <c r="DC593" s="241">
        <f t="shared" si="1178"/>
        <v>827</v>
      </c>
      <c r="DD593" s="241">
        <f t="shared" si="1178"/>
        <v>3709</v>
      </c>
      <c r="DE593" s="241">
        <f t="shared" si="1178"/>
        <v>837</v>
      </c>
      <c r="DF593" s="241">
        <f t="shared" si="1178"/>
        <v>268</v>
      </c>
      <c r="DG593" s="240">
        <f t="shared" ref="DG593" si="1183">AM593+BS593+B593+O593+X593+AC593+AJ593+BD593+CF593+AX593+BM593+CT593+CZ593</f>
        <v>38531</v>
      </c>
      <c r="DH593" s="340">
        <f t="shared" ref="DH593:DK593" si="1184">DH579+DH586</f>
        <v>350</v>
      </c>
      <c r="DI593" s="310">
        <f t="shared" si="1184"/>
        <v>59</v>
      </c>
      <c r="DJ593" s="310">
        <f t="shared" si="1184"/>
        <v>45</v>
      </c>
      <c r="DK593" s="310">
        <f t="shared" si="1184"/>
        <v>246</v>
      </c>
      <c r="DL593" s="392" t="s">
        <v>607</v>
      </c>
      <c r="DM593" s="285">
        <f t="shared" si="1179"/>
        <v>532</v>
      </c>
      <c r="DN593" s="244" t="s">
        <v>607</v>
      </c>
      <c r="DO593" s="240">
        <f t="shared" si="1180"/>
        <v>39413</v>
      </c>
    </row>
    <row r="594" spans="1:133" s="109" customFormat="1" ht="16.5" customHeight="1" x14ac:dyDescent="0.15">
      <c r="A594" s="207" t="s">
        <v>117</v>
      </c>
      <c r="B594" s="240">
        <f t="shared" si="1181"/>
        <v>4182</v>
      </c>
      <c r="C594" s="241">
        <f t="shared" si="1177"/>
        <v>75</v>
      </c>
      <c r="D594" s="241">
        <f t="shared" si="1177"/>
        <v>6</v>
      </c>
      <c r="E594" s="241">
        <f t="shared" si="1177"/>
        <v>16</v>
      </c>
      <c r="F594" s="241">
        <f t="shared" si="1177"/>
        <v>0</v>
      </c>
      <c r="G594" s="241">
        <f t="shared" si="1177"/>
        <v>105</v>
      </c>
      <c r="H594" s="241">
        <f t="shared" si="1177"/>
        <v>369</v>
      </c>
      <c r="I594" s="241">
        <f t="shared" si="1177"/>
        <v>23</v>
      </c>
      <c r="J594" s="241">
        <f t="shared" si="1177"/>
        <v>1</v>
      </c>
      <c r="K594" s="241">
        <f t="shared" si="1177"/>
        <v>94</v>
      </c>
      <c r="L594" s="241">
        <f t="shared" si="1177"/>
        <v>1782</v>
      </c>
      <c r="M594" s="241">
        <f t="shared" si="1177"/>
        <v>161</v>
      </c>
      <c r="N594" s="241">
        <f t="shared" si="1177"/>
        <v>1550</v>
      </c>
      <c r="O594" s="240">
        <f t="shared" si="1177"/>
        <v>251</v>
      </c>
      <c r="P594" s="241">
        <f t="shared" si="1177"/>
        <v>140</v>
      </c>
      <c r="Q594" s="241">
        <f t="shared" si="1177"/>
        <v>79</v>
      </c>
      <c r="R594" s="241">
        <f t="shared" si="1177"/>
        <v>6</v>
      </c>
      <c r="S594" s="241">
        <f t="shared" si="1177"/>
        <v>0</v>
      </c>
      <c r="T594" s="241">
        <f t="shared" si="1177"/>
        <v>0</v>
      </c>
      <c r="U594" s="241">
        <f t="shared" si="1177"/>
        <v>14</v>
      </c>
      <c r="V594" s="241">
        <f t="shared" si="1177"/>
        <v>6</v>
      </c>
      <c r="W594" s="241">
        <f t="shared" si="1177"/>
        <v>6</v>
      </c>
      <c r="X594" s="240">
        <f t="shared" si="1177"/>
        <v>204</v>
      </c>
      <c r="Y594" s="241">
        <f t="shared" si="1177"/>
        <v>99</v>
      </c>
      <c r="Z594" s="241">
        <f t="shared" si="1177"/>
        <v>72</v>
      </c>
      <c r="AA594" s="241">
        <f t="shared" si="1177"/>
        <v>1</v>
      </c>
      <c r="AB594" s="241">
        <f t="shared" si="1177"/>
        <v>32</v>
      </c>
      <c r="AC594" s="240">
        <f t="shared" si="1177"/>
        <v>471</v>
      </c>
      <c r="AD594" s="241">
        <f t="shared" si="1177"/>
        <v>22</v>
      </c>
      <c r="AE594" s="241">
        <f t="shared" si="1177"/>
        <v>148</v>
      </c>
      <c r="AF594" s="241">
        <f t="shared" si="1177"/>
        <v>5</v>
      </c>
      <c r="AG594" s="241">
        <f t="shared" si="1177"/>
        <v>93</v>
      </c>
      <c r="AH594" s="241">
        <f t="shared" si="1177"/>
        <v>31</v>
      </c>
      <c r="AI594" s="241">
        <f t="shared" si="1177"/>
        <v>172</v>
      </c>
      <c r="AJ594" s="240">
        <f t="shared" si="1177"/>
        <v>211</v>
      </c>
      <c r="AK594" s="241">
        <f t="shared" si="1177"/>
        <v>159</v>
      </c>
      <c r="AL594" s="241">
        <f t="shared" si="1177"/>
        <v>52</v>
      </c>
      <c r="AM594" s="240">
        <f t="shared" si="1177"/>
        <v>784</v>
      </c>
      <c r="AN594" s="241">
        <f t="shared" si="1177"/>
        <v>0</v>
      </c>
      <c r="AO594" s="241">
        <f t="shared" si="1177"/>
        <v>38</v>
      </c>
      <c r="AP594" s="241">
        <f t="shared" si="1177"/>
        <v>100</v>
      </c>
      <c r="AQ594" s="241">
        <f t="shared" si="1177"/>
        <v>2</v>
      </c>
      <c r="AR594" s="241">
        <f t="shared" si="1177"/>
        <v>33</v>
      </c>
      <c r="AS594" s="241">
        <f t="shared" si="1177"/>
        <v>0</v>
      </c>
      <c r="AT594" s="241">
        <f t="shared" si="1177"/>
        <v>88</v>
      </c>
      <c r="AU594" s="241">
        <f t="shared" si="1177"/>
        <v>493</v>
      </c>
      <c r="AV594" s="241">
        <f t="shared" si="1177"/>
        <v>30</v>
      </c>
      <c r="AW594" s="241">
        <f t="shared" si="1177"/>
        <v>0</v>
      </c>
      <c r="AX594" s="240">
        <f t="shared" si="1177"/>
        <v>1799</v>
      </c>
      <c r="AY594" s="241">
        <f t="shared" si="1177"/>
        <v>14</v>
      </c>
      <c r="AZ594" s="241">
        <f t="shared" si="1177"/>
        <v>943</v>
      </c>
      <c r="BA594" s="241">
        <f t="shared" si="1177"/>
        <v>458</v>
      </c>
      <c r="BB594" s="241">
        <f t="shared" si="1177"/>
        <v>253</v>
      </c>
      <c r="BC594" s="241">
        <f t="shared" si="1177"/>
        <v>131</v>
      </c>
      <c r="BD594" s="240">
        <f t="shared" si="1177"/>
        <v>37451</v>
      </c>
      <c r="BE594" s="241">
        <f t="shared" si="1177"/>
        <v>5914</v>
      </c>
      <c r="BF594" s="241">
        <f t="shared" si="1177"/>
        <v>2756</v>
      </c>
      <c r="BG594" s="241">
        <f t="shared" si="1177"/>
        <v>3679</v>
      </c>
      <c r="BH594" s="241">
        <f t="shared" si="1177"/>
        <v>3514</v>
      </c>
      <c r="BI594" s="241">
        <f t="shared" si="1177"/>
        <v>4094</v>
      </c>
      <c r="BJ594" s="241">
        <f t="shared" si="1177"/>
        <v>8402</v>
      </c>
      <c r="BK594" s="241">
        <f t="shared" si="1177"/>
        <v>5057</v>
      </c>
      <c r="BL594" s="241">
        <f t="shared" si="1177"/>
        <v>4035</v>
      </c>
      <c r="BM594" s="240">
        <f t="shared" si="1177"/>
        <v>462</v>
      </c>
      <c r="BN594" s="241">
        <f t="shared" si="1177"/>
        <v>136</v>
      </c>
      <c r="BO594" s="241">
        <f t="shared" si="1178"/>
        <v>120</v>
      </c>
      <c r="BP594" s="241">
        <f t="shared" si="1178"/>
        <v>26</v>
      </c>
      <c r="BQ594" s="241">
        <f t="shared" si="1178"/>
        <v>21</v>
      </c>
      <c r="BR594" s="241">
        <f t="shared" si="1178"/>
        <v>159</v>
      </c>
      <c r="BS594" s="240">
        <f t="shared" si="1178"/>
        <v>1814</v>
      </c>
      <c r="BT594" s="242">
        <f t="shared" si="1178"/>
        <v>11</v>
      </c>
      <c r="BU594" s="241">
        <f t="shared" si="1178"/>
        <v>229</v>
      </c>
      <c r="BV594" s="241">
        <f t="shared" si="1178"/>
        <v>14</v>
      </c>
      <c r="BW594" s="241">
        <f t="shared" si="1178"/>
        <v>0</v>
      </c>
      <c r="BX594" s="241">
        <f t="shared" si="1178"/>
        <v>24</v>
      </c>
      <c r="BY594" s="241">
        <f t="shared" si="1178"/>
        <v>1196</v>
      </c>
      <c r="BZ594" s="241">
        <f t="shared" si="1178"/>
        <v>40</v>
      </c>
      <c r="CA594" s="241">
        <f t="shared" si="1178"/>
        <v>18</v>
      </c>
      <c r="CB594" s="241">
        <f t="shared" si="1178"/>
        <v>219</v>
      </c>
      <c r="CC594" s="241">
        <f t="shared" si="1178"/>
        <v>10</v>
      </c>
      <c r="CD594" s="241">
        <f t="shared" si="1178"/>
        <v>38</v>
      </c>
      <c r="CE594" s="241">
        <f t="shared" si="1178"/>
        <v>15</v>
      </c>
      <c r="CF594" s="240">
        <f t="shared" si="1178"/>
        <v>3238</v>
      </c>
      <c r="CG594" s="241">
        <f t="shared" si="1178"/>
        <v>7</v>
      </c>
      <c r="CH594" s="241">
        <f t="shared" si="1178"/>
        <v>156</v>
      </c>
      <c r="CI594" s="241">
        <f t="shared" si="1178"/>
        <v>0</v>
      </c>
      <c r="CJ594" s="241">
        <f t="shared" si="1178"/>
        <v>450</v>
      </c>
      <c r="CK594" s="241">
        <f t="shared" si="1178"/>
        <v>1181</v>
      </c>
      <c r="CL594" s="241">
        <f t="shared" si="1178"/>
        <v>0</v>
      </c>
      <c r="CM594" s="241">
        <f t="shared" si="1178"/>
        <v>1261</v>
      </c>
      <c r="CN594" s="241">
        <f t="shared" si="1178"/>
        <v>0</v>
      </c>
      <c r="CO594" s="241">
        <f t="shared" si="1178"/>
        <v>0</v>
      </c>
      <c r="CP594" s="241">
        <f t="shared" si="1178"/>
        <v>0</v>
      </c>
      <c r="CQ594" s="241">
        <f t="shared" si="1178"/>
        <v>147</v>
      </c>
      <c r="CR594" s="241">
        <f t="shared" si="1178"/>
        <v>17</v>
      </c>
      <c r="CS594" s="241">
        <f t="shared" si="1178"/>
        <v>19</v>
      </c>
      <c r="CT594" s="240">
        <f t="shared" si="1178"/>
        <v>936</v>
      </c>
      <c r="CU594" s="241">
        <f t="shared" si="1178"/>
        <v>517</v>
      </c>
      <c r="CV594" s="241">
        <f t="shared" si="1178"/>
        <v>147</v>
      </c>
      <c r="CW594" s="241">
        <f t="shared" si="1178"/>
        <v>5</v>
      </c>
      <c r="CX594" s="241">
        <f t="shared" si="1178"/>
        <v>35</v>
      </c>
      <c r="CY594" s="241">
        <f t="shared" si="1178"/>
        <v>232</v>
      </c>
      <c r="CZ594" s="240">
        <f t="shared" si="1178"/>
        <v>10667</v>
      </c>
      <c r="DA594" s="241">
        <f t="shared" si="1178"/>
        <v>7</v>
      </c>
      <c r="DB594" s="241">
        <f t="shared" si="1178"/>
        <v>6</v>
      </c>
      <c r="DC594" s="241">
        <f t="shared" si="1178"/>
        <v>2416</v>
      </c>
      <c r="DD594" s="241">
        <f t="shared" si="1178"/>
        <v>5773</v>
      </c>
      <c r="DE594" s="241">
        <f t="shared" si="1178"/>
        <v>2024</v>
      </c>
      <c r="DF594" s="241">
        <f t="shared" si="1178"/>
        <v>441</v>
      </c>
      <c r="DG594" s="240">
        <f t="shared" si="1174"/>
        <v>62470</v>
      </c>
      <c r="DH594" s="243">
        <f t="shared" si="1178"/>
        <v>154</v>
      </c>
      <c r="DI594" s="310">
        <f t="shared" si="1178"/>
        <v>6</v>
      </c>
      <c r="DJ594" s="310">
        <f t="shared" si="1178"/>
        <v>39</v>
      </c>
      <c r="DK594" s="310">
        <f t="shared" si="1178"/>
        <v>109</v>
      </c>
      <c r="DL594" s="243" t="s">
        <v>607</v>
      </c>
      <c r="DM594" s="285">
        <f t="shared" si="1179"/>
        <v>262</v>
      </c>
      <c r="DN594" s="244" t="s">
        <v>607</v>
      </c>
      <c r="DO594" s="240">
        <f t="shared" si="1180"/>
        <v>62886</v>
      </c>
    </row>
    <row r="595" spans="1:133" s="109" customFormat="1" ht="16.5" customHeight="1" x14ac:dyDescent="0.15">
      <c r="A595" s="208" t="s">
        <v>113</v>
      </c>
      <c r="B595" s="246">
        <f t="shared" si="1181"/>
        <v>749</v>
      </c>
      <c r="C595" s="352">
        <f t="shared" si="1181"/>
        <v>20</v>
      </c>
      <c r="D595" s="352">
        <f t="shared" si="1181"/>
        <v>2</v>
      </c>
      <c r="E595" s="352">
        <f t="shared" si="1181"/>
        <v>4</v>
      </c>
      <c r="F595" s="352">
        <f t="shared" si="1181"/>
        <v>0</v>
      </c>
      <c r="G595" s="352">
        <f t="shared" si="1181"/>
        <v>17</v>
      </c>
      <c r="H595" s="352">
        <f t="shared" si="1181"/>
        <v>118</v>
      </c>
      <c r="I595" s="352">
        <f t="shared" si="1181"/>
        <v>7</v>
      </c>
      <c r="J595" s="352">
        <f t="shared" si="1181"/>
        <v>0</v>
      </c>
      <c r="K595" s="352">
        <f t="shared" si="1181"/>
        <v>31</v>
      </c>
      <c r="L595" s="352">
        <f t="shared" si="1181"/>
        <v>404</v>
      </c>
      <c r="M595" s="352">
        <f t="shared" si="1181"/>
        <v>27</v>
      </c>
      <c r="N595" s="352">
        <f t="shared" si="1181"/>
        <v>119</v>
      </c>
      <c r="O595" s="246">
        <f t="shared" si="1181"/>
        <v>75</v>
      </c>
      <c r="P595" s="352">
        <f t="shared" si="1181"/>
        <v>40</v>
      </c>
      <c r="Q595" s="352">
        <f t="shared" si="1181"/>
        <v>16</v>
      </c>
      <c r="R595" s="352">
        <f t="shared" si="1177"/>
        <v>1</v>
      </c>
      <c r="S595" s="352">
        <f t="shared" si="1177"/>
        <v>0</v>
      </c>
      <c r="T595" s="352">
        <f t="shared" si="1177"/>
        <v>0</v>
      </c>
      <c r="U595" s="352">
        <f t="shared" si="1177"/>
        <v>9</v>
      </c>
      <c r="V595" s="352">
        <f t="shared" si="1177"/>
        <v>5</v>
      </c>
      <c r="W595" s="352">
        <f t="shared" si="1177"/>
        <v>4</v>
      </c>
      <c r="X595" s="246">
        <f t="shared" si="1177"/>
        <v>107</v>
      </c>
      <c r="Y595" s="352">
        <f t="shared" si="1177"/>
        <v>67</v>
      </c>
      <c r="Z595" s="352">
        <f t="shared" si="1177"/>
        <v>18</v>
      </c>
      <c r="AA595" s="352">
        <f t="shared" si="1177"/>
        <v>0</v>
      </c>
      <c r="AB595" s="352">
        <f t="shared" si="1177"/>
        <v>22</v>
      </c>
      <c r="AC595" s="246">
        <f t="shared" si="1177"/>
        <v>133</v>
      </c>
      <c r="AD595" s="352">
        <f t="shared" si="1177"/>
        <v>16</v>
      </c>
      <c r="AE595" s="352">
        <f t="shared" si="1177"/>
        <v>46</v>
      </c>
      <c r="AF595" s="352">
        <f t="shared" si="1177"/>
        <v>1</v>
      </c>
      <c r="AG595" s="352">
        <f t="shared" si="1177"/>
        <v>6</v>
      </c>
      <c r="AH595" s="352">
        <f t="shared" si="1177"/>
        <v>16</v>
      </c>
      <c r="AI595" s="352">
        <f t="shared" si="1177"/>
        <v>48</v>
      </c>
      <c r="AJ595" s="246">
        <f t="shared" si="1177"/>
        <v>47</v>
      </c>
      <c r="AK595" s="352">
        <f t="shared" si="1177"/>
        <v>31</v>
      </c>
      <c r="AL595" s="352">
        <f t="shared" si="1177"/>
        <v>16</v>
      </c>
      <c r="AM595" s="246">
        <f t="shared" si="1177"/>
        <v>174</v>
      </c>
      <c r="AN595" s="352">
        <f t="shared" si="1177"/>
        <v>6</v>
      </c>
      <c r="AO595" s="352">
        <f t="shared" si="1177"/>
        <v>30</v>
      </c>
      <c r="AP595" s="352">
        <f t="shared" si="1177"/>
        <v>28</v>
      </c>
      <c r="AQ595" s="352">
        <f t="shared" si="1177"/>
        <v>1</v>
      </c>
      <c r="AR595" s="352">
        <f t="shared" si="1177"/>
        <v>18</v>
      </c>
      <c r="AS595" s="352">
        <f t="shared" si="1177"/>
        <v>0</v>
      </c>
      <c r="AT595" s="352">
        <f t="shared" si="1177"/>
        <v>12</v>
      </c>
      <c r="AU595" s="352">
        <f t="shared" ref="AU595:CQ595" si="1185">AU581+AU588</f>
        <v>55</v>
      </c>
      <c r="AV595" s="352">
        <f t="shared" si="1185"/>
        <v>24</v>
      </c>
      <c r="AW595" s="352">
        <f t="shared" si="1185"/>
        <v>0</v>
      </c>
      <c r="AX595" s="246">
        <f t="shared" si="1185"/>
        <v>433</v>
      </c>
      <c r="AY595" s="352">
        <f t="shared" si="1185"/>
        <v>4</v>
      </c>
      <c r="AZ595" s="352">
        <f t="shared" si="1185"/>
        <v>156</v>
      </c>
      <c r="BA595" s="352">
        <f t="shared" si="1185"/>
        <v>179</v>
      </c>
      <c r="BB595" s="352">
        <f t="shared" si="1185"/>
        <v>47</v>
      </c>
      <c r="BC595" s="352">
        <f t="shared" si="1185"/>
        <v>47</v>
      </c>
      <c r="BD595" s="246">
        <f t="shared" si="1185"/>
        <v>2584</v>
      </c>
      <c r="BE595" s="352">
        <f t="shared" si="1185"/>
        <v>618</v>
      </c>
      <c r="BF595" s="352">
        <f t="shared" si="1185"/>
        <v>223</v>
      </c>
      <c r="BG595" s="352">
        <f t="shared" si="1185"/>
        <v>209</v>
      </c>
      <c r="BH595" s="352">
        <f t="shared" si="1185"/>
        <v>180</v>
      </c>
      <c r="BI595" s="352">
        <f t="shared" si="1185"/>
        <v>397</v>
      </c>
      <c r="BJ595" s="352">
        <f t="shared" si="1185"/>
        <v>447</v>
      </c>
      <c r="BK595" s="352">
        <f t="shared" si="1185"/>
        <v>263</v>
      </c>
      <c r="BL595" s="352">
        <f t="shared" si="1185"/>
        <v>247</v>
      </c>
      <c r="BM595" s="246">
        <f t="shared" si="1185"/>
        <v>189</v>
      </c>
      <c r="BN595" s="352">
        <f t="shared" si="1185"/>
        <v>100</v>
      </c>
      <c r="BO595" s="352">
        <f t="shared" si="1185"/>
        <v>28</v>
      </c>
      <c r="BP595" s="352">
        <f t="shared" si="1185"/>
        <v>8</v>
      </c>
      <c r="BQ595" s="352">
        <f t="shared" si="1185"/>
        <v>8</v>
      </c>
      <c r="BR595" s="352">
        <f t="shared" si="1185"/>
        <v>45</v>
      </c>
      <c r="BS595" s="246">
        <f t="shared" si="1185"/>
        <v>262</v>
      </c>
      <c r="BT595" s="353">
        <f t="shared" si="1185"/>
        <v>2</v>
      </c>
      <c r="BU595" s="352">
        <f t="shared" si="1185"/>
        <v>40</v>
      </c>
      <c r="BV595" s="352">
        <f t="shared" si="1185"/>
        <v>2</v>
      </c>
      <c r="BW595" s="352">
        <f t="shared" si="1185"/>
        <v>0</v>
      </c>
      <c r="BX595" s="352">
        <f t="shared" si="1185"/>
        <v>10</v>
      </c>
      <c r="BY595" s="352">
        <f t="shared" si="1185"/>
        <v>119</v>
      </c>
      <c r="BZ595" s="352">
        <f t="shared" si="1185"/>
        <v>8</v>
      </c>
      <c r="CA595" s="352">
        <f t="shared" si="1185"/>
        <v>21</v>
      </c>
      <c r="CB595" s="352">
        <f t="shared" si="1185"/>
        <v>33</v>
      </c>
      <c r="CC595" s="352">
        <f t="shared" si="1185"/>
        <v>9</v>
      </c>
      <c r="CD595" s="352">
        <f t="shared" si="1185"/>
        <v>11</v>
      </c>
      <c r="CE595" s="352">
        <f t="shared" si="1185"/>
        <v>7</v>
      </c>
      <c r="CF595" s="246">
        <f t="shared" si="1185"/>
        <v>730</v>
      </c>
      <c r="CG595" s="352">
        <f t="shared" si="1185"/>
        <v>2</v>
      </c>
      <c r="CH595" s="352">
        <f t="shared" si="1185"/>
        <v>70</v>
      </c>
      <c r="CI595" s="352">
        <f t="shared" si="1185"/>
        <v>0</v>
      </c>
      <c r="CJ595" s="352">
        <f t="shared" si="1185"/>
        <v>245</v>
      </c>
      <c r="CK595" s="352">
        <f t="shared" si="1185"/>
        <v>229</v>
      </c>
      <c r="CL595" s="352">
        <f t="shared" si="1185"/>
        <v>0</v>
      </c>
      <c r="CM595" s="352">
        <f t="shared" si="1185"/>
        <v>151</v>
      </c>
      <c r="CN595" s="352">
        <f t="shared" si="1185"/>
        <v>0</v>
      </c>
      <c r="CO595" s="352">
        <f t="shared" si="1185"/>
        <v>0</v>
      </c>
      <c r="CP595" s="352">
        <f t="shared" si="1185"/>
        <v>0</v>
      </c>
      <c r="CQ595" s="352">
        <f t="shared" si="1185"/>
        <v>21</v>
      </c>
      <c r="CR595" s="352">
        <f t="shared" si="1178"/>
        <v>5</v>
      </c>
      <c r="CS595" s="352">
        <f t="shared" si="1178"/>
        <v>7</v>
      </c>
      <c r="CT595" s="246">
        <f t="shared" si="1178"/>
        <v>636</v>
      </c>
      <c r="CU595" s="352">
        <f t="shared" si="1178"/>
        <v>528</v>
      </c>
      <c r="CV595" s="352">
        <f t="shared" si="1178"/>
        <v>60</v>
      </c>
      <c r="CW595" s="352">
        <f t="shared" si="1178"/>
        <v>6</v>
      </c>
      <c r="CX595" s="352">
        <f t="shared" si="1178"/>
        <v>7</v>
      </c>
      <c r="CY595" s="352">
        <f t="shared" si="1178"/>
        <v>35</v>
      </c>
      <c r="CZ595" s="246">
        <f t="shared" si="1178"/>
        <v>760</v>
      </c>
      <c r="DA595" s="352">
        <f t="shared" si="1178"/>
        <v>4</v>
      </c>
      <c r="DB595" s="352">
        <f t="shared" si="1178"/>
        <v>2</v>
      </c>
      <c r="DC595" s="352">
        <f t="shared" si="1178"/>
        <v>87</v>
      </c>
      <c r="DD595" s="352">
        <f t="shared" si="1178"/>
        <v>403</v>
      </c>
      <c r="DE595" s="352">
        <f t="shared" si="1178"/>
        <v>186</v>
      </c>
      <c r="DF595" s="352">
        <f t="shared" si="1178"/>
        <v>78</v>
      </c>
      <c r="DG595" s="246">
        <f t="shared" si="1174"/>
        <v>6879</v>
      </c>
      <c r="DH595" s="247">
        <f t="shared" si="1178"/>
        <v>74</v>
      </c>
      <c r="DI595" s="354">
        <f t="shared" si="1178"/>
        <v>14</v>
      </c>
      <c r="DJ595" s="355">
        <f t="shared" si="1178"/>
        <v>27</v>
      </c>
      <c r="DK595" s="355">
        <f t="shared" si="1178"/>
        <v>33</v>
      </c>
      <c r="DL595" s="247" t="s">
        <v>607</v>
      </c>
      <c r="DM595" s="354">
        <f t="shared" si="1179"/>
        <v>371</v>
      </c>
      <c r="DN595" s="356" t="s">
        <v>607</v>
      </c>
      <c r="DO595" s="246">
        <f t="shared" si="1180"/>
        <v>7324</v>
      </c>
    </row>
    <row r="596" spans="1:133" ht="23.1" customHeight="1" x14ac:dyDescent="0.2">
      <c r="A596" s="499" t="s">
        <v>756</v>
      </c>
    </row>
    <row r="597" spans="1:133" s="29" customFormat="1" ht="16.5" customHeight="1" x14ac:dyDescent="0.2">
      <c r="A597" s="134"/>
    </row>
    <row r="598" spans="1:133" s="10" customFormat="1" ht="16.5" customHeight="1" x14ac:dyDescent="0.2">
      <c r="A598" s="26" t="s">
        <v>243</v>
      </c>
    </row>
    <row r="599" spans="1:133" ht="15.75" customHeight="1" x14ac:dyDescent="0.2">
      <c r="A599" s="31" t="s">
        <v>329</v>
      </c>
    </row>
    <row r="600" spans="1:133" s="5" customFormat="1" ht="16.5" customHeight="1" x14ac:dyDescent="0.2">
      <c r="A600" s="421" t="s">
        <v>660</v>
      </c>
    </row>
    <row r="601" spans="1:133" s="442" customFormat="1" ht="32.25" customHeight="1" x14ac:dyDescent="0.15">
      <c r="A601" s="437"/>
      <c r="B601" s="438" t="s">
        <v>489</v>
      </c>
      <c r="C601" s="439" t="s">
        <v>490</v>
      </c>
      <c r="D601" s="439" t="s">
        <v>491</v>
      </c>
      <c r="E601" s="439" t="s">
        <v>492</v>
      </c>
      <c r="F601" s="439" t="s">
        <v>493</v>
      </c>
      <c r="G601" s="439" t="s">
        <v>494</v>
      </c>
      <c r="H601" s="439" t="s">
        <v>495</v>
      </c>
      <c r="I601" s="439" t="s">
        <v>496</v>
      </c>
      <c r="J601" s="439" t="s">
        <v>497</v>
      </c>
      <c r="K601" s="439" t="s">
        <v>498</v>
      </c>
      <c r="L601" s="439" t="s">
        <v>499</v>
      </c>
      <c r="M601" s="439" t="s">
        <v>500</v>
      </c>
      <c r="N601" s="439" t="s">
        <v>501</v>
      </c>
      <c r="O601" s="438" t="s">
        <v>502</v>
      </c>
      <c r="P601" s="439" t="s">
        <v>503</v>
      </c>
      <c r="Q601" s="439" t="s">
        <v>504</v>
      </c>
      <c r="R601" s="439" t="s">
        <v>505</v>
      </c>
      <c r="S601" s="439" t="s">
        <v>506</v>
      </c>
      <c r="T601" s="439" t="s">
        <v>507</v>
      </c>
      <c r="U601" s="439" t="s">
        <v>508</v>
      </c>
      <c r="V601" s="439" t="s">
        <v>509</v>
      </c>
      <c r="W601" s="439" t="s">
        <v>510</v>
      </c>
      <c r="X601" s="438" t="s">
        <v>511</v>
      </c>
      <c r="Y601" s="439" t="s">
        <v>512</v>
      </c>
      <c r="Z601" s="439" t="s">
        <v>513</v>
      </c>
      <c r="AA601" s="439" t="s">
        <v>514</v>
      </c>
      <c r="AB601" s="439" t="s">
        <v>515</v>
      </c>
      <c r="AC601" s="438" t="s">
        <v>516</v>
      </c>
      <c r="AD601" s="439" t="s">
        <v>517</v>
      </c>
      <c r="AE601" s="439" t="s">
        <v>518</v>
      </c>
      <c r="AF601" s="439" t="s">
        <v>519</v>
      </c>
      <c r="AG601" s="439" t="s">
        <v>520</v>
      </c>
      <c r="AH601" s="439" t="s">
        <v>521</v>
      </c>
      <c r="AI601" s="439" t="s">
        <v>522</v>
      </c>
      <c r="AJ601" s="438" t="s">
        <v>523</v>
      </c>
      <c r="AK601" s="439" t="s">
        <v>524</v>
      </c>
      <c r="AL601" s="439" t="s">
        <v>525</v>
      </c>
      <c r="AM601" s="438" t="s">
        <v>526</v>
      </c>
      <c r="AN601" s="439" t="s">
        <v>527</v>
      </c>
      <c r="AO601" s="439" t="s">
        <v>528</v>
      </c>
      <c r="AP601" s="439" t="s">
        <v>529</v>
      </c>
      <c r="AQ601" s="439" t="s">
        <v>530</v>
      </c>
      <c r="AR601" s="439" t="s">
        <v>531</v>
      </c>
      <c r="AS601" s="439" t="s">
        <v>532</v>
      </c>
      <c r="AT601" s="439" t="s">
        <v>533</v>
      </c>
      <c r="AU601" s="439" t="s">
        <v>534</v>
      </c>
      <c r="AV601" s="439" t="s">
        <v>535</v>
      </c>
      <c r="AW601" s="439" t="s">
        <v>536</v>
      </c>
      <c r="AX601" s="438" t="s">
        <v>537</v>
      </c>
      <c r="AY601" s="439" t="s">
        <v>538</v>
      </c>
      <c r="AZ601" s="439" t="s">
        <v>539</v>
      </c>
      <c r="BA601" s="439" t="s">
        <v>540</v>
      </c>
      <c r="BB601" s="439" t="s">
        <v>541</v>
      </c>
      <c r="BC601" s="439" t="s">
        <v>542</v>
      </c>
      <c r="BD601" s="440" t="s">
        <v>543</v>
      </c>
      <c r="BE601" s="439" t="s">
        <v>544</v>
      </c>
      <c r="BF601" s="439" t="s">
        <v>545</v>
      </c>
      <c r="BG601" s="439" t="s">
        <v>546</v>
      </c>
      <c r="BH601" s="439" t="s">
        <v>547</v>
      </c>
      <c r="BI601" s="439" t="s">
        <v>548</v>
      </c>
      <c r="BJ601" s="439" t="s">
        <v>549</v>
      </c>
      <c r="BK601" s="439" t="s">
        <v>550</v>
      </c>
      <c r="BL601" s="439" t="s">
        <v>551</v>
      </c>
      <c r="BM601" s="438" t="s">
        <v>552</v>
      </c>
      <c r="BN601" s="439" t="s">
        <v>553</v>
      </c>
      <c r="BO601" s="439" t="s">
        <v>554</v>
      </c>
      <c r="BP601" s="439" t="s">
        <v>555</v>
      </c>
      <c r="BQ601" s="439" t="s">
        <v>556</v>
      </c>
      <c r="BR601" s="439" t="s">
        <v>557</v>
      </c>
      <c r="BS601" s="438" t="s">
        <v>558</v>
      </c>
      <c r="BT601" s="439" t="s">
        <v>559</v>
      </c>
      <c r="BU601" s="439" t="s">
        <v>560</v>
      </c>
      <c r="BV601" s="439" t="s">
        <v>561</v>
      </c>
      <c r="BW601" s="439" t="s">
        <v>562</v>
      </c>
      <c r="BX601" s="439" t="s">
        <v>563</v>
      </c>
      <c r="BY601" s="439" t="s">
        <v>564</v>
      </c>
      <c r="BZ601" s="439" t="s">
        <v>565</v>
      </c>
      <c r="CA601" s="439" t="s">
        <v>566</v>
      </c>
      <c r="CB601" s="439" t="s">
        <v>567</v>
      </c>
      <c r="CC601" s="439" t="s">
        <v>568</v>
      </c>
      <c r="CD601" s="439" t="s">
        <v>569</v>
      </c>
      <c r="CE601" s="439" t="s">
        <v>570</v>
      </c>
      <c r="CF601" s="438" t="s">
        <v>571</v>
      </c>
      <c r="CG601" s="439" t="s">
        <v>572</v>
      </c>
      <c r="CH601" s="439" t="s">
        <v>573</v>
      </c>
      <c r="CI601" s="439" t="s">
        <v>574</v>
      </c>
      <c r="CJ601" s="439" t="s">
        <v>575</v>
      </c>
      <c r="CK601" s="439" t="s">
        <v>576</v>
      </c>
      <c r="CL601" s="439" t="s">
        <v>577</v>
      </c>
      <c r="CM601" s="439" t="s">
        <v>578</v>
      </c>
      <c r="CN601" s="439" t="s">
        <v>579</v>
      </c>
      <c r="CO601" s="439" t="s">
        <v>580</v>
      </c>
      <c r="CP601" s="439" t="s">
        <v>581</v>
      </c>
      <c r="CQ601" s="439" t="s">
        <v>582</v>
      </c>
      <c r="CR601" s="439" t="s">
        <v>583</v>
      </c>
      <c r="CS601" s="439" t="s">
        <v>584</v>
      </c>
      <c r="CT601" s="438" t="s">
        <v>585</v>
      </c>
      <c r="CU601" s="439" t="s">
        <v>586</v>
      </c>
      <c r="CV601" s="439" t="s">
        <v>587</v>
      </c>
      <c r="CW601" s="439" t="s">
        <v>588</v>
      </c>
      <c r="CX601" s="439" t="s">
        <v>589</v>
      </c>
      <c r="CY601" s="439" t="s">
        <v>590</v>
      </c>
      <c r="CZ601" s="438" t="s">
        <v>591</v>
      </c>
      <c r="DA601" s="439" t="s">
        <v>592</v>
      </c>
      <c r="DB601" s="439" t="s">
        <v>593</v>
      </c>
      <c r="DC601" s="439" t="s">
        <v>594</v>
      </c>
      <c r="DD601" s="439" t="s">
        <v>595</v>
      </c>
      <c r="DE601" s="439" t="s">
        <v>596</v>
      </c>
      <c r="DF601" s="439" t="s">
        <v>597</v>
      </c>
      <c r="DG601" s="438" t="s">
        <v>598</v>
      </c>
      <c r="DH601" s="438" t="s">
        <v>599</v>
      </c>
      <c r="DI601" s="439" t="s">
        <v>600</v>
      </c>
      <c r="DJ601" s="439" t="s">
        <v>601</v>
      </c>
      <c r="DK601" s="439" t="s">
        <v>602</v>
      </c>
      <c r="DL601" s="438" t="s">
        <v>603</v>
      </c>
      <c r="DM601" s="439" t="s">
        <v>604</v>
      </c>
      <c r="DN601" s="441" t="s">
        <v>605</v>
      </c>
      <c r="DO601" s="438" t="s">
        <v>606</v>
      </c>
    </row>
    <row r="602" spans="1:133" s="128" customFormat="1" ht="16.5" customHeight="1" x14ac:dyDescent="0.2">
      <c r="A602" s="71" t="s">
        <v>810</v>
      </c>
      <c r="B602" s="261"/>
      <c r="C602" s="274"/>
      <c r="D602" s="274"/>
      <c r="E602" s="274"/>
      <c r="F602" s="274"/>
      <c r="G602" s="274"/>
      <c r="H602" s="274"/>
      <c r="I602" s="274"/>
      <c r="J602" s="274"/>
      <c r="K602" s="274"/>
      <c r="L602" s="274"/>
      <c r="M602" s="274"/>
      <c r="N602" s="274"/>
      <c r="O602" s="261"/>
      <c r="P602" s="274"/>
      <c r="Q602" s="274"/>
      <c r="R602" s="274"/>
      <c r="S602" s="274"/>
      <c r="T602" s="274"/>
      <c r="U602" s="274"/>
      <c r="V602" s="274"/>
      <c r="W602" s="274"/>
      <c r="X602" s="261"/>
      <c r="Y602" s="274"/>
      <c r="Z602" s="274"/>
      <c r="AA602" s="274"/>
      <c r="AB602" s="274"/>
      <c r="AC602" s="261"/>
      <c r="AD602" s="274"/>
      <c r="AE602" s="274"/>
      <c r="AF602" s="274"/>
      <c r="AG602" s="274"/>
      <c r="AH602" s="274"/>
      <c r="AI602" s="274"/>
      <c r="AJ602" s="261"/>
      <c r="AK602" s="274"/>
      <c r="AL602" s="274"/>
      <c r="AM602" s="261"/>
      <c r="AN602" s="274"/>
      <c r="AO602" s="274"/>
      <c r="AP602" s="274"/>
      <c r="AQ602" s="274"/>
      <c r="AR602" s="274"/>
      <c r="AS602" s="274"/>
      <c r="AT602" s="274"/>
      <c r="AU602" s="274"/>
      <c r="AV602" s="274"/>
      <c r="AW602" s="274"/>
      <c r="AX602" s="261"/>
      <c r="AY602" s="274"/>
      <c r="AZ602" s="274"/>
      <c r="BA602" s="274"/>
      <c r="BB602" s="274"/>
      <c r="BC602" s="274"/>
      <c r="BD602" s="261"/>
      <c r="BE602" s="274"/>
      <c r="BF602" s="274"/>
      <c r="BG602" s="274"/>
      <c r="BH602" s="274"/>
      <c r="BI602" s="274"/>
      <c r="BJ602" s="274"/>
      <c r="BK602" s="274"/>
      <c r="BL602" s="274"/>
      <c r="BM602" s="261"/>
      <c r="BN602" s="274"/>
      <c r="BO602" s="274"/>
      <c r="BP602" s="274"/>
      <c r="BQ602" s="274"/>
      <c r="BR602" s="274"/>
      <c r="BS602" s="261"/>
      <c r="BT602" s="274"/>
      <c r="BU602" s="274"/>
      <c r="BV602" s="274"/>
      <c r="BW602" s="274"/>
      <c r="BX602" s="274"/>
      <c r="BY602" s="274"/>
      <c r="BZ602" s="274"/>
      <c r="CA602" s="274"/>
      <c r="CB602" s="274"/>
      <c r="CC602" s="274"/>
      <c r="CD602" s="274"/>
      <c r="CE602" s="274"/>
      <c r="CF602" s="261"/>
      <c r="CG602" s="274"/>
      <c r="CH602" s="274"/>
      <c r="CI602" s="274"/>
      <c r="CJ602" s="274"/>
      <c r="CK602" s="274"/>
      <c r="CL602" s="274"/>
      <c r="CM602" s="274"/>
      <c r="CN602" s="274"/>
      <c r="CO602" s="274"/>
      <c r="CP602" s="274"/>
      <c r="CQ602" s="274"/>
      <c r="CR602" s="274"/>
      <c r="CS602" s="274"/>
      <c r="CT602" s="261"/>
      <c r="CU602" s="274"/>
      <c r="CV602" s="274"/>
      <c r="CW602" s="274"/>
      <c r="CX602" s="274"/>
      <c r="CY602" s="274"/>
      <c r="CZ602" s="261"/>
      <c r="DA602" s="274"/>
      <c r="DB602" s="274"/>
      <c r="DC602" s="274"/>
      <c r="DD602" s="274"/>
      <c r="DE602" s="274"/>
      <c r="DF602" s="274"/>
      <c r="DG602" s="261"/>
      <c r="DH602" s="261"/>
      <c r="DI602" s="274"/>
      <c r="DJ602" s="274"/>
      <c r="DK602" s="274"/>
      <c r="DL602" s="300"/>
      <c r="DM602" s="274"/>
      <c r="DN602" s="274"/>
      <c r="DO602" s="261"/>
      <c r="DP602" s="4"/>
      <c r="DQ602" s="4"/>
      <c r="DR602" s="4"/>
      <c r="DS602" s="4"/>
      <c r="DT602" s="4"/>
      <c r="DU602" s="4"/>
      <c r="DV602" s="4"/>
      <c r="DW602" s="4"/>
      <c r="DX602" s="4"/>
      <c r="DY602" s="4"/>
      <c r="DZ602" s="4"/>
      <c r="EA602" s="4"/>
      <c r="EB602" s="4"/>
    </row>
    <row r="603" spans="1:133" s="38" customFormat="1" ht="16.5" customHeight="1" x14ac:dyDescent="0.15">
      <c r="A603" s="154" t="s">
        <v>154</v>
      </c>
      <c r="B603" s="240">
        <f t="shared" ref="B603" si="1186">SUM(C603:N603)</f>
        <v>14384</v>
      </c>
      <c r="C603" s="275">
        <v>1091</v>
      </c>
      <c r="D603" s="275">
        <v>502</v>
      </c>
      <c r="E603" s="275">
        <v>362</v>
      </c>
      <c r="F603" s="275">
        <v>142</v>
      </c>
      <c r="G603" s="275">
        <v>989</v>
      </c>
      <c r="H603" s="275">
        <v>2258</v>
      </c>
      <c r="I603" s="275">
        <v>1274</v>
      </c>
      <c r="J603" s="275">
        <v>196</v>
      </c>
      <c r="K603" s="275">
        <v>691</v>
      </c>
      <c r="L603" s="275">
        <v>4466</v>
      </c>
      <c r="M603" s="275">
        <v>639</v>
      </c>
      <c r="N603" s="275">
        <v>1774</v>
      </c>
      <c r="O603" s="240">
        <f t="shared" ref="O603" si="1187">SUM(P603:W603)</f>
        <v>4720</v>
      </c>
      <c r="P603" s="275">
        <v>886</v>
      </c>
      <c r="Q603" s="275">
        <v>833</v>
      </c>
      <c r="R603" s="275">
        <v>306</v>
      </c>
      <c r="S603" s="275">
        <v>282</v>
      </c>
      <c r="T603" s="275">
        <v>288</v>
      </c>
      <c r="U603" s="275">
        <v>1157</v>
      </c>
      <c r="V603" s="275">
        <v>681</v>
      </c>
      <c r="W603" s="275">
        <v>287</v>
      </c>
      <c r="X603" s="240">
        <f t="shared" ref="X603" si="1188">SUM(Y603:AB603)</f>
        <v>3352</v>
      </c>
      <c r="Y603" s="275">
        <v>623</v>
      </c>
      <c r="Z603" s="275">
        <v>892</v>
      </c>
      <c r="AA603" s="275">
        <v>1198</v>
      </c>
      <c r="AB603" s="275">
        <v>639</v>
      </c>
      <c r="AC603" s="240">
        <f t="shared" ref="AC603" si="1189">SUM(AD603:AI603)</f>
        <v>4634</v>
      </c>
      <c r="AD603" s="275">
        <v>452</v>
      </c>
      <c r="AE603" s="275">
        <v>820</v>
      </c>
      <c r="AF603" s="275">
        <v>383</v>
      </c>
      <c r="AG603" s="275">
        <v>956</v>
      </c>
      <c r="AH603" s="275">
        <v>570</v>
      </c>
      <c r="AI603" s="275">
        <v>1453</v>
      </c>
      <c r="AJ603" s="240">
        <v>175</v>
      </c>
      <c r="AK603" s="365" t="s">
        <v>607</v>
      </c>
      <c r="AL603" s="365" t="s">
        <v>607</v>
      </c>
      <c r="AM603" s="240">
        <f t="shared" ref="AM603" si="1190">SUM(AN603:AW603)</f>
        <v>9820</v>
      </c>
      <c r="AN603" s="275">
        <v>504</v>
      </c>
      <c r="AO603" s="275">
        <v>772</v>
      </c>
      <c r="AP603" s="275">
        <v>1401</v>
      </c>
      <c r="AQ603" s="275">
        <v>268</v>
      </c>
      <c r="AR603" s="275">
        <v>1344</v>
      </c>
      <c r="AS603" s="275">
        <v>174</v>
      </c>
      <c r="AT603" s="275">
        <v>1630</v>
      </c>
      <c r="AU603" s="275">
        <v>1729</v>
      </c>
      <c r="AV603" s="275">
        <v>1469</v>
      </c>
      <c r="AW603" s="275">
        <v>529</v>
      </c>
      <c r="AX603" s="240">
        <f t="shared" ref="AX603" si="1191">SUM(AY603:BC603)</f>
        <v>11229</v>
      </c>
      <c r="AY603" s="275">
        <v>926</v>
      </c>
      <c r="AZ603" s="275">
        <v>5276</v>
      </c>
      <c r="BA603" s="275">
        <v>1256</v>
      </c>
      <c r="BB603" s="275">
        <v>2870</v>
      </c>
      <c r="BC603" s="275">
        <v>901</v>
      </c>
      <c r="BD603" s="240">
        <f t="shared" ref="BD603" si="1192">SUM(BE603:BL603)</f>
        <v>34458</v>
      </c>
      <c r="BE603" s="275">
        <v>5877</v>
      </c>
      <c r="BF603" s="275">
        <v>3716</v>
      </c>
      <c r="BG603" s="275">
        <v>2748</v>
      </c>
      <c r="BH603" s="275">
        <v>3755</v>
      </c>
      <c r="BI603" s="275">
        <v>3696</v>
      </c>
      <c r="BJ603" s="275">
        <v>6316</v>
      </c>
      <c r="BK603" s="275">
        <v>4531</v>
      </c>
      <c r="BL603" s="275">
        <v>3819</v>
      </c>
      <c r="BM603" s="240">
        <f t="shared" ref="BM603" si="1193">SUM(BN603:BR603)</f>
        <v>6559</v>
      </c>
      <c r="BN603" s="275">
        <v>1252</v>
      </c>
      <c r="BO603" s="275">
        <v>1243</v>
      </c>
      <c r="BP603" s="275">
        <v>669</v>
      </c>
      <c r="BQ603" s="275">
        <v>550</v>
      </c>
      <c r="BR603" s="275">
        <v>2845</v>
      </c>
      <c r="BS603" s="240">
        <f t="shared" ref="BS603" si="1194">SUM(BT603:CE603)</f>
        <v>8389</v>
      </c>
      <c r="BT603" s="275">
        <v>547</v>
      </c>
      <c r="BU603" s="275">
        <v>997</v>
      </c>
      <c r="BV603" s="275">
        <v>267</v>
      </c>
      <c r="BW603" s="275">
        <v>99</v>
      </c>
      <c r="BX603" s="275">
        <v>514</v>
      </c>
      <c r="BY603" s="275">
        <v>2732</v>
      </c>
      <c r="BZ603" s="275">
        <v>500</v>
      </c>
      <c r="CA603" s="275">
        <v>461</v>
      </c>
      <c r="CB603" s="275">
        <v>793</v>
      </c>
      <c r="CC603" s="275">
        <v>373</v>
      </c>
      <c r="CD603" s="275">
        <v>591</v>
      </c>
      <c r="CE603" s="275">
        <v>515</v>
      </c>
      <c r="CF603" s="240">
        <f t="shared" ref="CF603" si="1195">SUM(CG603:CS603)</f>
        <v>10733</v>
      </c>
      <c r="CG603" s="275">
        <v>187</v>
      </c>
      <c r="CH603" s="275">
        <v>558</v>
      </c>
      <c r="CI603" s="275">
        <v>231</v>
      </c>
      <c r="CJ603" s="275">
        <v>1608</v>
      </c>
      <c r="CK603" s="275">
        <v>3186</v>
      </c>
      <c r="CL603" s="275">
        <v>185</v>
      </c>
      <c r="CM603" s="275">
        <v>2405</v>
      </c>
      <c r="CN603" s="275">
        <v>169</v>
      </c>
      <c r="CO603" s="275">
        <v>70</v>
      </c>
      <c r="CP603" s="275">
        <v>325</v>
      </c>
      <c r="CQ603" s="275">
        <v>916</v>
      </c>
      <c r="CR603" s="275">
        <v>502</v>
      </c>
      <c r="CS603" s="275">
        <v>391</v>
      </c>
      <c r="CT603" s="240">
        <f t="shared" ref="CT603" si="1196">SUM(CU603:CY603)</f>
        <v>5388</v>
      </c>
      <c r="CU603" s="275">
        <v>1956</v>
      </c>
      <c r="CV603" s="275">
        <v>1549</v>
      </c>
      <c r="CW603" s="275">
        <v>407</v>
      </c>
      <c r="CX603" s="275">
        <v>753</v>
      </c>
      <c r="CY603" s="275">
        <v>723</v>
      </c>
      <c r="CZ603" s="240">
        <f t="shared" ref="CZ603" si="1197">SUM(DA603:DF603)</f>
        <v>12744</v>
      </c>
      <c r="DA603" s="275">
        <v>274</v>
      </c>
      <c r="DB603" s="275">
        <v>205</v>
      </c>
      <c r="DC603" s="275">
        <v>3034</v>
      </c>
      <c r="DD603" s="275">
        <v>5864</v>
      </c>
      <c r="DE603" s="275">
        <v>2206</v>
      </c>
      <c r="DF603" s="275">
        <v>1161</v>
      </c>
      <c r="DG603" s="240">
        <f t="shared" ref="DG603:DG605" si="1198">AM603+BS603+B603+O603+X603+AC603+AJ603+BD603+CF603+AX603+BM603+CT603+CZ603</f>
        <v>126585</v>
      </c>
      <c r="DH603" s="240">
        <f t="shared" ref="DH603:DH605" si="1199">SUM(DI603:DK603)</f>
        <v>2357</v>
      </c>
      <c r="DI603" s="275">
        <v>951</v>
      </c>
      <c r="DJ603" s="275">
        <v>551</v>
      </c>
      <c r="DK603" s="275">
        <v>855</v>
      </c>
      <c r="DL603" s="433">
        <f>SUM(DM603:DN603)</f>
        <v>1570</v>
      </c>
      <c r="DM603" s="365">
        <v>1568</v>
      </c>
      <c r="DN603" s="365">
        <v>2</v>
      </c>
      <c r="DO603" s="240">
        <f>DG603+DH603+DL603</f>
        <v>130512</v>
      </c>
      <c r="DP603" s="4"/>
      <c r="DQ603" s="4"/>
      <c r="DR603" s="4"/>
      <c r="DS603" s="4"/>
      <c r="DT603" s="4"/>
      <c r="DU603" s="4"/>
      <c r="DV603" s="4"/>
      <c r="DW603" s="4"/>
      <c r="DX603" s="4"/>
      <c r="DY603" s="4"/>
      <c r="DZ603" s="4"/>
      <c r="EA603" s="4"/>
      <c r="EB603" s="4"/>
    </row>
    <row r="604" spans="1:133" s="38" customFormat="1" ht="16.5" customHeight="1" x14ac:dyDescent="0.15">
      <c r="A604" s="154" t="s">
        <v>155</v>
      </c>
      <c r="B604" s="240">
        <f t="shared" ref="B604:B605" si="1200">SUM(C604:N604)</f>
        <v>9058</v>
      </c>
      <c r="C604" s="275">
        <v>691</v>
      </c>
      <c r="D604" s="275">
        <v>368</v>
      </c>
      <c r="E604" s="275">
        <v>220</v>
      </c>
      <c r="F604" s="275">
        <v>88</v>
      </c>
      <c r="G604" s="275">
        <v>550</v>
      </c>
      <c r="H604" s="275">
        <v>1471</v>
      </c>
      <c r="I604" s="275">
        <v>878</v>
      </c>
      <c r="J604" s="275">
        <v>125</v>
      </c>
      <c r="K604" s="275">
        <v>494</v>
      </c>
      <c r="L604" s="275">
        <v>2578</v>
      </c>
      <c r="M604" s="275">
        <v>399</v>
      </c>
      <c r="N604" s="275">
        <v>1196</v>
      </c>
      <c r="O604" s="240">
        <f t="shared" ref="O604:O605" si="1201">SUM(P604:W604)</f>
        <v>3292</v>
      </c>
      <c r="P604" s="275">
        <v>627</v>
      </c>
      <c r="Q604" s="275">
        <v>599</v>
      </c>
      <c r="R604" s="275">
        <v>209</v>
      </c>
      <c r="S604" s="275">
        <v>208</v>
      </c>
      <c r="T604" s="275">
        <v>214</v>
      </c>
      <c r="U604" s="275">
        <v>791</v>
      </c>
      <c r="V604" s="275">
        <v>425</v>
      </c>
      <c r="W604" s="275">
        <v>219</v>
      </c>
      <c r="X604" s="240">
        <f t="shared" ref="X604:X605" si="1202">SUM(Y604:AB604)</f>
        <v>2397</v>
      </c>
      <c r="Y604" s="275">
        <v>453</v>
      </c>
      <c r="Z604" s="275">
        <v>670</v>
      </c>
      <c r="AA604" s="275">
        <v>813</v>
      </c>
      <c r="AB604" s="275">
        <v>461</v>
      </c>
      <c r="AC604" s="240">
        <f t="shared" ref="AC604:AC605" si="1203">SUM(AD604:AI604)</f>
        <v>3148</v>
      </c>
      <c r="AD604" s="275">
        <v>355</v>
      </c>
      <c r="AE604" s="275">
        <v>503</v>
      </c>
      <c r="AF604" s="275">
        <v>281</v>
      </c>
      <c r="AG604" s="275">
        <v>541</v>
      </c>
      <c r="AH604" s="275">
        <v>348</v>
      </c>
      <c r="AI604" s="275">
        <v>1120</v>
      </c>
      <c r="AJ604" s="240">
        <v>73</v>
      </c>
      <c r="AK604" s="365" t="s">
        <v>607</v>
      </c>
      <c r="AL604" s="365" t="s">
        <v>607</v>
      </c>
      <c r="AM604" s="240">
        <f t="shared" ref="AM604:AM605" si="1204">SUM(AN604:AW604)</f>
        <v>6994</v>
      </c>
      <c r="AN604" s="275">
        <v>361</v>
      </c>
      <c r="AO604" s="275">
        <v>472</v>
      </c>
      <c r="AP604" s="275">
        <v>816</v>
      </c>
      <c r="AQ604" s="275">
        <v>188</v>
      </c>
      <c r="AR604" s="275">
        <v>1061</v>
      </c>
      <c r="AS604" s="275">
        <v>124</v>
      </c>
      <c r="AT604" s="275">
        <v>1318</v>
      </c>
      <c r="AU604" s="275">
        <v>1099</v>
      </c>
      <c r="AV604" s="275">
        <v>1221</v>
      </c>
      <c r="AW604" s="275">
        <v>334</v>
      </c>
      <c r="AX604" s="240">
        <f t="shared" ref="AX604:AX605" si="1205">SUM(AY604:BC604)</f>
        <v>6165</v>
      </c>
      <c r="AY604" s="275">
        <v>554</v>
      </c>
      <c r="AZ604" s="275">
        <v>2829</v>
      </c>
      <c r="BA604" s="275">
        <v>852</v>
      </c>
      <c r="BB604" s="275">
        <v>1335</v>
      </c>
      <c r="BC604" s="275">
        <v>595</v>
      </c>
      <c r="BD604" s="240">
        <f t="shared" ref="BD604:BD605" si="1206">SUM(BE604:BL604)</f>
        <v>17915</v>
      </c>
      <c r="BE604" s="275">
        <v>3341</v>
      </c>
      <c r="BF604" s="275">
        <v>1705</v>
      </c>
      <c r="BG604" s="275">
        <v>1471</v>
      </c>
      <c r="BH604" s="275">
        <v>1928</v>
      </c>
      <c r="BI604" s="275">
        <v>2055</v>
      </c>
      <c r="BJ604" s="275">
        <v>3346</v>
      </c>
      <c r="BK604" s="275">
        <v>2177</v>
      </c>
      <c r="BL604" s="275">
        <v>1892</v>
      </c>
      <c r="BM604" s="240">
        <f t="shared" ref="BM604:BM605" si="1207">SUM(BN604:BR604)</f>
        <v>3834</v>
      </c>
      <c r="BN604" s="275">
        <v>737</v>
      </c>
      <c r="BO604" s="275">
        <v>662</v>
      </c>
      <c r="BP604" s="275">
        <v>425</v>
      </c>
      <c r="BQ604" s="275">
        <v>331</v>
      </c>
      <c r="BR604" s="275">
        <v>1679</v>
      </c>
      <c r="BS604" s="240">
        <f t="shared" ref="BS604:BS605" si="1208">SUM(BT604:CE604)</f>
        <v>5696</v>
      </c>
      <c r="BT604" s="275">
        <v>350</v>
      </c>
      <c r="BU604" s="275">
        <v>733</v>
      </c>
      <c r="BV604" s="275">
        <v>212</v>
      </c>
      <c r="BW604" s="275">
        <v>71</v>
      </c>
      <c r="BX604" s="275">
        <v>367</v>
      </c>
      <c r="BY604" s="275">
        <v>1668</v>
      </c>
      <c r="BZ604" s="275">
        <v>336</v>
      </c>
      <c r="CA604" s="275">
        <v>370</v>
      </c>
      <c r="CB604" s="275">
        <v>580</v>
      </c>
      <c r="CC604" s="275">
        <v>282</v>
      </c>
      <c r="CD604" s="275">
        <v>378</v>
      </c>
      <c r="CE604" s="275">
        <v>349</v>
      </c>
      <c r="CF604" s="240">
        <f t="shared" ref="CF604:CF605" si="1209">SUM(CG604:CS604)</f>
        <v>7415</v>
      </c>
      <c r="CG604" s="275">
        <v>169</v>
      </c>
      <c r="CH604" s="275">
        <v>427</v>
      </c>
      <c r="CI604" s="275">
        <v>191</v>
      </c>
      <c r="CJ604" s="275">
        <v>1233</v>
      </c>
      <c r="CK604" s="275">
        <v>2077</v>
      </c>
      <c r="CL604" s="275">
        <v>133</v>
      </c>
      <c r="CM604" s="275">
        <v>1484</v>
      </c>
      <c r="CN604" s="275">
        <v>122</v>
      </c>
      <c r="CO604" s="275">
        <v>43</v>
      </c>
      <c r="CP604" s="275">
        <v>225</v>
      </c>
      <c r="CQ604" s="275">
        <v>588</v>
      </c>
      <c r="CR604" s="275">
        <v>418</v>
      </c>
      <c r="CS604" s="275">
        <v>305</v>
      </c>
      <c r="CT604" s="240">
        <f t="shared" ref="CT604:CT605" si="1210">SUM(CU604:CY604)</f>
        <v>3566</v>
      </c>
      <c r="CU604" s="275">
        <v>1127</v>
      </c>
      <c r="CV604" s="275">
        <v>1093</v>
      </c>
      <c r="CW604" s="275">
        <v>306</v>
      </c>
      <c r="CX604" s="275">
        <v>561</v>
      </c>
      <c r="CY604" s="275">
        <v>479</v>
      </c>
      <c r="CZ604" s="240">
        <f t="shared" ref="CZ604:CZ605" si="1211">SUM(DA604:DF604)</f>
        <v>8033</v>
      </c>
      <c r="DA604" s="275">
        <v>137</v>
      </c>
      <c r="DB604" s="275">
        <v>113</v>
      </c>
      <c r="DC604" s="275">
        <v>2308</v>
      </c>
      <c r="DD604" s="275">
        <v>2972</v>
      </c>
      <c r="DE604" s="275">
        <v>1655</v>
      </c>
      <c r="DF604" s="275">
        <v>848</v>
      </c>
      <c r="DG604" s="240">
        <f t="shared" si="1198"/>
        <v>77586</v>
      </c>
      <c r="DH604" s="240">
        <f t="shared" si="1199"/>
        <v>1158</v>
      </c>
      <c r="DI604" s="275">
        <v>458</v>
      </c>
      <c r="DJ604" s="275">
        <v>368</v>
      </c>
      <c r="DK604" s="275">
        <v>332</v>
      </c>
      <c r="DL604" s="433">
        <f>SUM(DM604:DN604)</f>
        <v>590</v>
      </c>
      <c r="DM604" s="365">
        <v>588</v>
      </c>
      <c r="DN604" s="365">
        <v>2</v>
      </c>
      <c r="DO604" s="240">
        <f t="shared" ref="DO604:DO605" si="1212">DG604+DH604+DL604</f>
        <v>79334</v>
      </c>
      <c r="DP604" s="4"/>
      <c r="DQ604" s="4"/>
      <c r="DR604" s="4"/>
      <c r="DS604" s="4"/>
      <c r="DT604" s="4"/>
      <c r="DU604" s="4"/>
      <c r="DV604" s="4"/>
      <c r="DW604" s="4"/>
      <c r="DX604" s="4"/>
      <c r="DY604" s="4"/>
      <c r="DZ604" s="4"/>
      <c r="EA604" s="4"/>
      <c r="EB604" s="4"/>
    </row>
    <row r="605" spans="1:133" s="38" customFormat="1" ht="16.5" customHeight="1" x14ac:dyDescent="0.15">
      <c r="A605" s="154" t="s">
        <v>156</v>
      </c>
      <c r="B605" s="240">
        <f t="shared" si="1200"/>
        <v>5326</v>
      </c>
      <c r="C605" s="275">
        <v>400</v>
      </c>
      <c r="D605" s="275">
        <v>134</v>
      </c>
      <c r="E605" s="275">
        <v>142</v>
      </c>
      <c r="F605" s="275">
        <v>54</v>
      </c>
      <c r="G605" s="275">
        <v>439</v>
      </c>
      <c r="H605" s="275">
        <v>787</v>
      </c>
      <c r="I605" s="275">
        <v>396</v>
      </c>
      <c r="J605" s="275">
        <v>71</v>
      </c>
      <c r="K605" s="275">
        <v>197</v>
      </c>
      <c r="L605" s="275">
        <v>1888</v>
      </c>
      <c r="M605" s="275">
        <v>240</v>
      </c>
      <c r="N605" s="275">
        <v>578</v>
      </c>
      <c r="O605" s="240">
        <f t="shared" si="1201"/>
        <v>1428</v>
      </c>
      <c r="P605" s="275">
        <v>259</v>
      </c>
      <c r="Q605" s="275">
        <v>234</v>
      </c>
      <c r="R605" s="275">
        <v>97</v>
      </c>
      <c r="S605" s="275">
        <v>74</v>
      </c>
      <c r="T605" s="275">
        <v>74</v>
      </c>
      <c r="U605" s="275">
        <v>366</v>
      </c>
      <c r="V605" s="275">
        <v>256</v>
      </c>
      <c r="W605" s="275">
        <v>68</v>
      </c>
      <c r="X605" s="240">
        <f t="shared" si="1202"/>
        <v>955</v>
      </c>
      <c r="Y605" s="275">
        <v>170</v>
      </c>
      <c r="Z605" s="275">
        <v>222</v>
      </c>
      <c r="AA605" s="275">
        <v>385</v>
      </c>
      <c r="AB605" s="275">
        <v>178</v>
      </c>
      <c r="AC605" s="240">
        <f t="shared" si="1203"/>
        <v>1486</v>
      </c>
      <c r="AD605" s="275">
        <v>97</v>
      </c>
      <c r="AE605" s="275">
        <v>317</v>
      </c>
      <c r="AF605" s="275">
        <v>102</v>
      </c>
      <c r="AG605" s="275">
        <v>415</v>
      </c>
      <c r="AH605" s="275">
        <v>222</v>
      </c>
      <c r="AI605" s="275">
        <v>333</v>
      </c>
      <c r="AJ605" s="240">
        <v>102</v>
      </c>
      <c r="AK605" s="365" t="s">
        <v>607</v>
      </c>
      <c r="AL605" s="365" t="s">
        <v>607</v>
      </c>
      <c r="AM605" s="240">
        <f t="shared" si="1204"/>
        <v>2826</v>
      </c>
      <c r="AN605" s="275">
        <v>143</v>
      </c>
      <c r="AO605" s="275">
        <v>300</v>
      </c>
      <c r="AP605" s="275">
        <v>585</v>
      </c>
      <c r="AQ605" s="275">
        <v>80</v>
      </c>
      <c r="AR605" s="275">
        <v>283</v>
      </c>
      <c r="AS605" s="275">
        <v>50</v>
      </c>
      <c r="AT605" s="275">
        <v>312</v>
      </c>
      <c r="AU605" s="275">
        <v>630</v>
      </c>
      <c r="AV605" s="275">
        <v>248</v>
      </c>
      <c r="AW605" s="275">
        <v>195</v>
      </c>
      <c r="AX605" s="240">
        <f t="shared" si="1205"/>
        <v>5064</v>
      </c>
      <c r="AY605" s="275">
        <v>372</v>
      </c>
      <c r="AZ605" s="275">
        <v>2447</v>
      </c>
      <c r="BA605" s="275">
        <v>404</v>
      </c>
      <c r="BB605" s="275">
        <v>1535</v>
      </c>
      <c r="BC605" s="275">
        <v>306</v>
      </c>
      <c r="BD605" s="240">
        <f t="shared" si="1206"/>
        <v>16543</v>
      </c>
      <c r="BE605" s="275">
        <v>2536</v>
      </c>
      <c r="BF605" s="275">
        <v>2011</v>
      </c>
      <c r="BG605" s="275">
        <v>1277</v>
      </c>
      <c r="BH605" s="275">
        <v>1827</v>
      </c>
      <c r="BI605" s="275">
        <v>1641</v>
      </c>
      <c r="BJ605" s="275">
        <v>2970</v>
      </c>
      <c r="BK605" s="275">
        <v>2354</v>
      </c>
      <c r="BL605" s="275">
        <v>1927</v>
      </c>
      <c r="BM605" s="240">
        <f t="shared" si="1207"/>
        <v>2725</v>
      </c>
      <c r="BN605" s="275">
        <v>515</v>
      </c>
      <c r="BO605" s="275">
        <v>581</v>
      </c>
      <c r="BP605" s="275">
        <v>244</v>
      </c>
      <c r="BQ605" s="275">
        <v>219</v>
      </c>
      <c r="BR605" s="275">
        <v>1166</v>
      </c>
      <c r="BS605" s="240">
        <f t="shared" si="1208"/>
        <v>2693</v>
      </c>
      <c r="BT605" s="275">
        <v>197</v>
      </c>
      <c r="BU605" s="275">
        <v>264</v>
      </c>
      <c r="BV605" s="275">
        <v>55</v>
      </c>
      <c r="BW605" s="275">
        <v>28</v>
      </c>
      <c r="BX605" s="275">
        <v>147</v>
      </c>
      <c r="BY605" s="275">
        <v>1064</v>
      </c>
      <c r="BZ605" s="275">
        <v>164</v>
      </c>
      <c r="CA605" s="275">
        <v>91</v>
      </c>
      <c r="CB605" s="275">
        <v>213</v>
      </c>
      <c r="CC605" s="275">
        <v>91</v>
      </c>
      <c r="CD605" s="275">
        <v>213</v>
      </c>
      <c r="CE605" s="275">
        <v>166</v>
      </c>
      <c r="CF605" s="240">
        <f t="shared" si="1209"/>
        <v>3318</v>
      </c>
      <c r="CG605" s="275">
        <v>18</v>
      </c>
      <c r="CH605" s="275">
        <v>131</v>
      </c>
      <c r="CI605" s="275">
        <v>40</v>
      </c>
      <c r="CJ605" s="275">
        <v>375</v>
      </c>
      <c r="CK605" s="275">
        <v>1109</v>
      </c>
      <c r="CL605" s="275">
        <v>52</v>
      </c>
      <c r="CM605" s="275">
        <v>921</v>
      </c>
      <c r="CN605" s="275">
        <v>47</v>
      </c>
      <c r="CO605" s="275">
        <v>27</v>
      </c>
      <c r="CP605" s="275">
        <v>100</v>
      </c>
      <c r="CQ605" s="275">
        <v>328</v>
      </c>
      <c r="CR605" s="275">
        <v>84</v>
      </c>
      <c r="CS605" s="275">
        <v>86</v>
      </c>
      <c r="CT605" s="240">
        <f t="shared" si="1210"/>
        <v>1822</v>
      </c>
      <c r="CU605" s="275">
        <v>829</v>
      </c>
      <c r="CV605" s="275">
        <v>456</v>
      </c>
      <c r="CW605" s="275">
        <v>101</v>
      </c>
      <c r="CX605" s="275">
        <v>192</v>
      </c>
      <c r="CY605" s="275">
        <v>244</v>
      </c>
      <c r="CZ605" s="240">
        <f t="shared" si="1211"/>
        <v>4711</v>
      </c>
      <c r="DA605" s="275">
        <v>137</v>
      </c>
      <c r="DB605" s="275">
        <v>92</v>
      </c>
      <c r="DC605" s="275">
        <v>726</v>
      </c>
      <c r="DD605" s="275">
        <v>2892</v>
      </c>
      <c r="DE605" s="275">
        <v>551</v>
      </c>
      <c r="DF605" s="275">
        <v>313</v>
      </c>
      <c r="DG605" s="240">
        <f t="shared" si="1198"/>
        <v>48999</v>
      </c>
      <c r="DH605" s="240">
        <f t="shared" si="1199"/>
        <v>1199</v>
      </c>
      <c r="DI605" s="275">
        <v>493</v>
      </c>
      <c r="DJ605" s="275">
        <v>183</v>
      </c>
      <c r="DK605" s="275">
        <v>523</v>
      </c>
      <c r="DL605" s="433">
        <f>SUM(DM605:DN605)</f>
        <v>980</v>
      </c>
      <c r="DM605" s="365">
        <v>980</v>
      </c>
      <c r="DN605" s="365">
        <v>0</v>
      </c>
      <c r="DO605" s="240">
        <f t="shared" si="1212"/>
        <v>51178</v>
      </c>
      <c r="DP605" s="4"/>
      <c r="DQ605" s="4"/>
      <c r="DR605" s="4"/>
      <c r="DS605" s="4"/>
      <c r="DT605" s="4"/>
      <c r="DU605" s="4"/>
      <c r="DV605" s="4"/>
      <c r="DW605" s="4"/>
      <c r="DX605" s="4"/>
      <c r="DY605" s="4"/>
      <c r="DZ605" s="4"/>
      <c r="EA605" s="4"/>
      <c r="EB605" s="4"/>
    </row>
    <row r="606" spans="1:133" s="38" customFormat="1" ht="16.5" customHeight="1" x14ac:dyDescent="0.15">
      <c r="A606" s="62" t="s">
        <v>157</v>
      </c>
      <c r="B606" s="252">
        <v>10.4</v>
      </c>
      <c r="C606" s="253">
        <v>11.3</v>
      </c>
      <c r="D606" s="253">
        <v>9.3000000000000007</v>
      </c>
      <c r="E606" s="253">
        <v>8.1</v>
      </c>
      <c r="F606" s="253">
        <v>7.7</v>
      </c>
      <c r="G606" s="253">
        <v>12.2</v>
      </c>
      <c r="H606" s="253">
        <v>11.3</v>
      </c>
      <c r="I606" s="253">
        <v>9.5</v>
      </c>
      <c r="J606" s="253">
        <v>6.9</v>
      </c>
      <c r="K606" s="253">
        <v>6.2</v>
      </c>
      <c r="L606" s="253">
        <v>11</v>
      </c>
      <c r="M606" s="253">
        <v>8.8000000000000007</v>
      </c>
      <c r="N606" s="253">
        <v>13.3</v>
      </c>
      <c r="O606" s="252">
        <v>10.5</v>
      </c>
      <c r="P606" s="253">
        <v>9.4</v>
      </c>
      <c r="Q606" s="253">
        <v>8.8000000000000007</v>
      </c>
      <c r="R606" s="253">
        <v>8</v>
      </c>
      <c r="S606" s="253">
        <v>9.3000000000000007</v>
      </c>
      <c r="T606" s="253">
        <v>9.3000000000000007</v>
      </c>
      <c r="U606" s="253">
        <v>13.3</v>
      </c>
      <c r="V606" s="253">
        <v>14.8</v>
      </c>
      <c r="W606" s="253">
        <v>10.4</v>
      </c>
      <c r="X606" s="252">
        <v>6.8</v>
      </c>
      <c r="Y606" s="253">
        <v>8.1999999999999993</v>
      </c>
      <c r="Z606" s="253">
        <v>7.1</v>
      </c>
      <c r="AA606" s="253">
        <v>6.5</v>
      </c>
      <c r="AB606" s="253">
        <v>5.9</v>
      </c>
      <c r="AC606" s="252">
        <v>11.6</v>
      </c>
      <c r="AD606" s="253">
        <v>10.199999999999999</v>
      </c>
      <c r="AE606" s="253">
        <v>13.8</v>
      </c>
      <c r="AF606" s="253">
        <v>12.1</v>
      </c>
      <c r="AG606" s="253">
        <v>8.6999999999999993</v>
      </c>
      <c r="AH606" s="253">
        <v>12.7</v>
      </c>
      <c r="AI606" s="253">
        <v>13.5</v>
      </c>
      <c r="AJ606" s="252">
        <v>3</v>
      </c>
      <c r="AK606" s="253" t="s">
        <v>607</v>
      </c>
      <c r="AL606" s="253" t="s">
        <v>607</v>
      </c>
      <c r="AM606" s="252">
        <v>10.1</v>
      </c>
      <c r="AN606" s="253">
        <v>10.9</v>
      </c>
      <c r="AO606" s="253">
        <v>13.5</v>
      </c>
      <c r="AP606" s="253">
        <v>11.5</v>
      </c>
      <c r="AQ606" s="253">
        <v>10</v>
      </c>
      <c r="AR606" s="253">
        <v>9.9</v>
      </c>
      <c r="AS606" s="253">
        <v>6.8</v>
      </c>
      <c r="AT606" s="253">
        <v>9.5</v>
      </c>
      <c r="AU606" s="253">
        <v>8.5</v>
      </c>
      <c r="AV606" s="253">
        <v>11.8</v>
      </c>
      <c r="AW606" s="253">
        <v>9.1999999999999993</v>
      </c>
      <c r="AX606" s="252">
        <v>10.9</v>
      </c>
      <c r="AY606" s="253">
        <v>11</v>
      </c>
      <c r="AZ606" s="253">
        <v>10.9</v>
      </c>
      <c r="BA606" s="253">
        <v>10.199999999999999</v>
      </c>
      <c r="BB606" s="253">
        <v>11.5</v>
      </c>
      <c r="BC606" s="253">
        <v>9.6</v>
      </c>
      <c r="BD606" s="252">
        <v>13.2</v>
      </c>
      <c r="BE606" s="253">
        <v>8.3000000000000007</v>
      </c>
      <c r="BF606" s="253">
        <v>18.5</v>
      </c>
      <c r="BG606" s="253">
        <v>12.2</v>
      </c>
      <c r="BH606" s="253">
        <v>18.600000000000001</v>
      </c>
      <c r="BI606" s="253">
        <v>9.4</v>
      </c>
      <c r="BJ606" s="253">
        <v>17.100000000000001</v>
      </c>
      <c r="BK606" s="253">
        <v>14.7</v>
      </c>
      <c r="BL606" s="253">
        <v>19.399999999999999</v>
      </c>
      <c r="BM606" s="252">
        <v>11</v>
      </c>
      <c r="BN606" s="253">
        <v>9.6999999999999993</v>
      </c>
      <c r="BO606" s="253">
        <v>14.9</v>
      </c>
      <c r="BP606" s="253">
        <v>8.3000000000000007</v>
      </c>
      <c r="BQ606" s="253">
        <v>12.5</v>
      </c>
      <c r="BR606" s="253">
        <v>11</v>
      </c>
      <c r="BS606" s="252">
        <v>8.5</v>
      </c>
      <c r="BT606" s="254">
        <v>10.7</v>
      </c>
      <c r="BU606" s="253">
        <v>9.9</v>
      </c>
      <c r="BV606" s="253">
        <v>8</v>
      </c>
      <c r="BW606" s="253">
        <v>7</v>
      </c>
      <c r="BX606" s="253">
        <v>9.1999999999999993</v>
      </c>
      <c r="BY606" s="253">
        <v>8.6999999999999993</v>
      </c>
      <c r="BZ606" s="253">
        <v>8.4</v>
      </c>
      <c r="CA606" s="253">
        <v>9.1</v>
      </c>
      <c r="CB606" s="253">
        <v>6.9</v>
      </c>
      <c r="CC606" s="253">
        <v>7.6</v>
      </c>
      <c r="CD606" s="253">
        <v>7.9</v>
      </c>
      <c r="CE606" s="253">
        <v>7.9</v>
      </c>
      <c r="CF606" s="252">
        <v>10.4</v>
      </c>
      <c r="CG606" s="253">
        <v>8.5</v>
      </c>
      <c r="CH606" s="253">
        <v>9.3000000000000007</v>
      </c>
      <c r="CI606" s="253">
        <v>6.3</v>
      </c>
      <c r="CJ606" s="253">
        <v>12.6</v>
      </c>
      <c r="CK606" s="253">
        <v>11.1</v>
      </c>
      <c r="CL606" s="253">
        <v>7.5</v>
      </c>
      <c r="CM606" s="253">
        <v>10.199999999999999</v>
      </c>
      <c r="CN606" s="253">
        <v>7.4</v>
      </c>
      <c r="CO606" s="253">
        <v>6.5</v>
      </c>
      <c r="CP606" s="253">
        <v>9.3000000000000007</v>
      </c>
      <c r="CQ606" s="253">
        <v>11</v>
      </c>
      <c r="CR606" s="253">
        <v>9.1999999999999993</v>
      </c>
      <c r="CS606" s="253">
        <v>11.2</v>
      </c>
      <c r="CT606" s="252">
        <v>9.4</v>
      </c>
      <c r="CU606" s="253">
        <v>8.6</v>
      </c>
      <c r="CV606" s="253">
        <v>11.3</v>
      </c>
      <c r="CW606" s="253">
        <v>9.4</v>
      </c>
      <c r="CX606" s="253">
        <v>8.6999999999999993</v>
      </c>
      <c r="CY606" s="253">
        <v>9.1</v>
      </c>
      <c r="CZ606" s="252">
        <v>13.2</v>
      </c>
      <c r="DA606" s="253">
        <v>9.6</v>
      </c>
      <c r="DB606" s="253">
        <v>8.6</v>
      </c>
      <c r="DC606" s="253">
        <v>14.4</v>
      </c>
      <c r="DD606" s="253">
        <v>14.1</v>
      </c>
      <c r="DE606" s="253">
        <v>11.9</v>
      </c>
      <c r="DF606" s="253">
        <v>11.2</v>
      </c>
      <c r="DG606" s="252">
        <v>11</v>
      </c>
      <c r="DH606" s="252" t="s">
        <v>607</v>
      </c>
      <c r="DI606" s="254">
        <v>15.3</v>
      </c>
      <c r="DJ606" s="253">
        <v>8.6999999999999993</v>
      </c>
      <c r="DK606" s="253">
        <v>22.6</v>
      </c>
      <c r="DL606" s="252" t="s">
        <v>607</v>
      </c>
      <c r="DM606" s="253">
        <v>10.6</v>
      </c>
      <c r="DN606" s="255">
        <v>0</v>
      </c>
      <c r="DO606" s="252">
        <v>11</v>
      </c>
      <c r="DP606" s="15"/>
      <c r="DQ606" s="15"/>
      <c r="DR606" s="15"/>
      <c r="DS606" s="15"/>
      <c r="DT606" s="15"/>
      <c r="DU606" s="15"/>
      <c r="DV606" s="15"/>
      <c r="DW606" s="15"/>
      <c r="DX606" s="109"/>
      <c r="DY606" s="109"/>
      <c r="DZ606" s="109"/>
      <c r="EA606" s="109"/>
      <c r="EB606" s="109"/>
      <c r="EC606" s="109"/>
    </row>
    <row r="607" spans="1:133" s="38" customFormat="1" ht="16.5" customHeight="1" x14ac:dyDescent="0.15">
      <c r="A607" s="174" t="s">
        <v>760</v>
      </c>
      <c r="B607" s="240"/>
      <c r="C607" s="275"/>
      <c r="D607" s="275"/>
      <c r="E607" s="275"/>
      <c r="F607" s="275"/>
      <c r="G607" s="275"/>
      <c r="H607" s="275"/>
      <c r="I607" s="275"/>
      <c r="J607" s="275"/>
      <c r="K607" s="275"/>
      <c r="L607" s="275"/>
      <c r="M607" s="275"/>
      <c r="N607" s="275"/>
      <c r="O607" s="240"/>
      <c r="P607" s="275"/>
      <c r="Q607" s="275"/>
      <c r="R607" s="275"/>
      <c r="S607" s="275"/>
      <c r="T607" s="275"/>
      <c r="U607" s="275"/>
      <c r="V607" s="275"/>
      <c r="W607" s="275"/>
      <c r="X607" s="240"/>
      <c r="Y607" s="275"/>
      <c r="Z607" s="275"/>
      <c r="AA607" s="275"/>
      <c r="AB607" s="275"/>
      <c r="AC607" s="240"/>
      <c r="AD607" s="275"/>
      <c r="AE607" s="275"/>
      <c r="AF607" s="275"/>
      <c r="AG607" s="275"/>
      <c r="AH607" s="275"/>
      <c r="AI607" s="275"/>
      <c r="AJ607" s="240"/>
      <c r="AK607" s="275"/>
      <c r="AL607" s="275"/>
      <c r="AM607" s="240"/>
      <c r="AN607" s="275"/>
      <c r="AO607" s="275"/>
      <c r="AP607" s="275"/>
      <c r="AQ607" s="275"/>
      <c r="AR607" s="275"/>
      <c r="AS607" s="275"/>
      <c r="AT607" s="275"/>
      <c r="AU607" s="275"/>
      <c r="AV607" s="275"/>
      <c r="AW607" s="275"/>
      <c r="AX607" s="240"/>
      <c r="AY607" s="275"/>
      <c r="AZ607" s="275"/>
      <c r="BA607" s="275"/>
      <c r="BB607" s="275"/>
      <c r="BC607" s="275"/>
      <c r="BD607" s="240"/>
      <c r="BE607" s="275"/>
      <c r="BF607" s="275"/>
      <c r="BG607" s="275"/>
      <c r="BH607" s="275"/>
      <c r="BI607" s="275"/>
      <c r="BJ607" s="275"/>
      <c r="BK607" s="275"/>
      <c r="BL607" s="275"/>
      <c r="BM607" s="240"/>
      <c r="BN607" s="275"/>
      <c r="BO607" s="275"/>
      <c r="BP607" s="275"/>
      <c r="BQ607" s="275"/>
      <c r="BR607" s="275"/>
      <c r="BS607" s="240"/>
      <c r="BT607" s="275"/>
      <c r="BU607" s="275"/>
      <c r="BV607" s="275"/>
      <c r="BW607" s="275"/>
      <c r="BX607" s="275"/>
      <c r="BY607" s="275"/>
      <c r="BZ607" s="275"/>
      <c r="CA607" s="275"/>
      <c r="CB607" s="275"/>
      <c r="CC607" s="275"/>
      <c r="CD607" s="275"/>
      <c r="CE607" s="275"/>
      <c r="CF607" s="240"/>
      <c r="CG607" s="275"/>
      <c r="CH607" s="275"/>
      <c r="CI607" s="275"/>
      <c r="CJ607" s="275"/>
      <c r="CK607" s="275"/>
      <c r="CL607" s="275"/>
      <c r="CM607" s="275"/>
      <c r="CN607" s="275"/>
      <c r="CO607" s="275"/>
      <c r="CP607" s="275"/>
      <c r="CQ607" s="275"/>
      <c r="CR607" s="275"/>
      <c r="CS607" s="275"/>
      <c r="CT607" s="240"/>
      <c r="CU607" s="275"/>
      <c r="CV607" s="275"/>
      <c r="CW607" s="275"/>
      <c r="CX607" s="275"/>
      <c r="CY607" s="275"/>
      <c r="CZ607" s="240"/>
      <c r="DA607" s="275"/>
      <c r="DB607" s="275"/>
      <c r="DC607" s="275"/>
      <c r="DD607" s="275"/>
      <c r="DE607" s="275"/>
      <c r="DF607" s="275"/>
      <c r="DG607" s="240"/>
      <c r="DH607" s="240"/>
      <c r="DI607" s="275"/>
      <c r="DJ607" s="275"/>
      <c r="DK607" s="275"/>
      <c r="DL607" s="382"/>
      <c r="DM607" s="365"/>
      <c r="DN607" s="365"/>
      <c r="DO607" s="240"/>
      <c r="DP607" s="4"/>
      <c r="DQ607" s="4"/>
      <c r="DR607" s="4"/>
      <c r="DS607" s="4"/>
      <c r="DT607" s="4"/>
      <c r="DU607" s="4"/>
      <c r="DV607" s="4"/>
      <c r="DW607" s="4"/>
      <c r="DX607" s="4"/>
      <c r="DY607" s="4"/>
    </row>
    <row r="608" spans="1:133" s="38" customFormat="1" ht="16.5" customHeight="1" x14ac:dyDescent="0.15">
      <c r="A608" s="154" t="s">
        <v>158</v>
      </c>
      <c r="B608" s="240">
        <f t="shared" ref="B608" si="1213">SUM(C608:N608)</f>
        <v>4286.0999999999995</v>
      </c>
      <c r="C608" s="241">
        <v>392.86</v>
      </c>
      <c r="D608" s="241">
        <v>344.11</v>
      </c>
      <c r="E608" s="241">
        <v>140.78</v>
      </c>
      <c r="F608" s="241">
        <v>56.52</v>
      </c>
      <c r="G608" s="241">
        <v>243.81</v>
      </c>
      <c r="H608" s="241">
        <v>767.1</v>
      </c>
      <c r="I608" s="241">
        <v>580.52</v>
      </c>
      <c r="J608" s="241">
        <v>168.74</v>
      </c>
      <c r="K608" s="241">
        <v>366.83</v>
      </c>
      <c r="L608" s="241">
        <v>754.94</v>
      </c>
      <c r="M608" s="241">
        <v>181.53</v>
      </c>
      <c r="N608" s="241">
        <v>288.36</v>
      </c>
      <c r="O608" s="240">
        <f t="shared" ref="O608" si="1214">SUM(P608:W608)</f>
        <v>2228.63</v>
      </c>
      <c r="P608" s="241">
        <v>353.19</v>
      </c>
      <c r="Q608" s="241">
        <v>360.61</v>
      </c>
      <c r="R608" s="241">
        <v>210.87</v>
      </c>
      <c r="S608" s="241">
        <v>215.29</v>
      </c>
      <c r="T608" s="241">
        <v>132.75</v>
      </c>
      <c r="U608" s="241">
        <v>486.11</v>
      </c>
      <c r="V608" s="241">
        <v>311.37</v>
      </c>
      <c r="W608" s="241">
        <v>158.44</v>
      </c>
      <c r="X608" s="240">
        <f t="shared" ref="X608" si="1215">SUM(Y608:AB608)</f>
        <v>1902.26</v>
      </c>
      <c r="Y608" s="241">
        <v>375.97</v>
      </c>
      <c r="Z608" s="241">
        <v>433.72</v>
      </c>
      <c r="AA608" s="241">
        <v>693.51</v>
      </c>
      <c r="AB608" s="241">
        <v>399.06</v>
      </c>
      <c r="AC608" s="240">
        <f t="shared" ref="AC608" si="1216">SUM(AD608:AI608)</f>
        <v>2155.7799999999997</v>
      </c>
      <c r="AD608" s="241">
        <v>347.05</v>
      </c>
      <c r="AE608" s="241">
        <v>418.36</v>
      </c>
      <c r="AF608" s="241">
        <v>217.23</v>
      </c>
      <c r="AG608" s="241">
        <v>388.07</v>
      </c>
      <c r="AH608" s="241">
        <v>217.83</v>
      </c>
      <c r="AI608" s="241">
        <v>567.24</v>
      </c>
      <c r="AJ608" s="240">
        <f t="shared" ref="AJ608" si="1217">SUM(AK608:AL608)</f>
        <v>181.3</v>
      </c>
      <c r="AK608" s="241">
        <v>90</v>
      </c>
      <c r="AL608" s="241">
        <v>91.3</v>
      </c>
      <c r="AM608" s="240">
        <f t="shared" ref="AM608" si="1218">SUM(AN608:AW608)</f>
        <v>3879.0599999999995</v>
      </c>
      <c r="AN608" s="241">
        <v>233.17</v>
      </c>
      <c r="AO608" s="241">
        <v>236.07</v>
      </c>
      <c r="AP608" s="241">
        <v>524.02</v>
      </c>
      <c r="AQ608" s="241">
        <v>176.04</v>
      </c>
      <c r="AR608" s="241">
        <v>497.65</v>
      </c>
      <c r="AS608" s="241">
        <v>175.41</v>
      </c>
      <c r="AT608" s="241">
        <v>543.16999999999996</v>
      </c>
      <c r="AU608" s="241">
        <v>609.5</v>
      </c>
      <c r="AV608" s="241">
        <v>560.78</v>
      </c>
      <c r="AW608" s="241">
        <v>323.25</v>
      </c>
      <c r="AX608" s="240">
        <f t="shared" ref="AX608" si="1219">SUM(AY608:BC608)</f>
        <v>7211.9000000000015</v>
      </c>
      <c r="AY608" s="241">
        <v>755.07</v>
      </c>
      <c r="AZ608" s="241">
        <v>2992.4</v>
      </c>
      <c r="BA608" s="241">
        <v>641.23</v>
      </c>
      <c r="BB608" s="241">
        <v>2236.52</v>
      </c>
      <c r="BC608" s="241">
        <v>586.67999999999995</v>
      </c>
      <c r="BD608" s="240">
        <f t="shared" ref="BD608" si="1220">SUM(BE608:BL608)</f>
        <v>4336.7199999999993</v>
      </c>
      <c r="BE608" s="241">
        <v>528.39</v>
      </c>
      <c r="BF608" s="241">
        <v>711.64</v>
      </c>
      <c r="BG608" s="241">
        <v>575.9</v>
      </c>
      <c r="BH608" s="241">
        <v>566.41</v>
      </c>
      <c r="BI608" s="241">
        <v>403.18</v>
      </c>
      <c r="BJ608" s="241">
        <v>623</v>
      </c>
      <c r="BK608" s="241">
        <v>477.64</v>
      </c>
      <c r="BL608" s="241">
        <v>450.56</v>
      </c>
      <c r="BM608" s="240">
        <f t="shared" ref="BM608" si="1221">SUM(BN608:BR608)</f>
        <v>3219.71</v>
      </c>
      <c r="BN608" s="241">
        <v>473.11</v>
      </c>
      <c r="BO608" s="241">
        <v>650.75</v>
      </c>
      <c r="BP608" s="241">
        <v>391.43</v>
      </c>
      <c r="BQ608" s="241">
        <v>259.49</v>
      </c>
      <c r="BR608" s="241">
        <v>1444.93</v>
      </c>
      <c r="BS608" s="240">
        <f t="shared" ref="BS608" si="1222">SUM(BT608:CE608)</f>
        <v>4241.3100000000004</v>
      </c>
      <c r="BT608" s="242">
        <v>262.98</v>
      </c>
      <c r="BU608" s="241">
        <v>454.58</v>
      </c>
      <c r="BV608" s="241">
        <v>177.49</v>
      </c>
      <c r="BW608" s="241">
        <v>138.62</v>
      </c>
      <c r="BX608" s="241">
        <v>292.79000000000002</v>
      </c>
      <c r="BY608" s="241">
        <v>982.71</v>
      </c>
      <c r="BZ608" s="241">
        <v>285.3</v>
      </c>
      <c r="CA608" s="241">
        <v>367.96</v>
      </c>
      <c r="CB608" s="241">
        <v>339.24</v>
      </c>
      <c r="CC608" s="241">
        <v>380.94</v>
      </c>
      <c r="CD608" s="241">
        <v>310.68</v>
      </c>
      <c r="CE608" s="241">
        <v>248.02</v>
      </c>
      <c r="CF608" s="240">
        <f t="shared" ref="CF608" si="1223">SUM(CG608:CS608)</f>
        <v>3545.88</v>
      </c>
      <c r="CG608" s="241">
        <v>108.12</v>
      </c>
      <c r="CH608" s="241">
        <v>295.14999999999998</v>
      </c>
      <c r="CI608" s="241">
        <v>119.12</v>
      </c>
      <c r="CJ608" s="241">
        <v>404.33</v>
      </c>
      <c r="CK608" s="241">
        <v>804.56</v>
      </c>
      <c r="CL608" s="241">
        <v>131.41999999999999</v>
      </c>
      <c r="CM608" s="241">
        <v>589.29999999999995</v>
      </c>
      <c r="CN608" s="241">
        <v>127.69</v>
      </c>
      <c r="CO608" s="241">
        <v>32.5</v>
      </c>
      <c r="CP608" s="241">
        <v>139.02000000000001</v>
      </c>
      <c r="CQ608" s="241">
        <v>360.87</v>
      </c>
      <c r="CR608" s="241">
        <v>282.89999999999998</v>
      </c>
      <c r="CS608" s="241">
        <v>150.9</v>
      </c>
      <c r="CT608" s="240">
        <f t="shared" ref="CT608" si="1224">SUM(CU608:CY608)</f>
        <v>2137.48</v>
      </c>
      <c r="CU608" s="241">
        <v>540.33000000000004</v>
      </c>
      <c r="CV608" s="241">
        <v>383.95</v>
      </c>
      <c r="CW608" s="241">
        <v>293.26</v>
      </c>
      <c r="CX608" s="241">
        <v>570.62</v>
      </c>
      <c r="CY608" s="241">
        <v>349.32</v>
      </c>
      <c r="CZ608" s="240">
        <f t="shared" ref="CZ608" si="1225">SUM(DA608:DF608)</f>
        <v>2561.6999999999998</v>
      </c>
      <c r="DA608" s="241">
        <v>77.709999999999994</v>
      </c>
      <c r="DB608" s="241">
        <v>73.39</v>
      </c>
      <c r="DC608" s="241">
        <v>461.26</v>
      </c>
      <c r="DD608" s="241">
        <v>1073.72</v>
      </c>
      <c r="DE608" s="241">
        <v>551.5</v>
      </c>
      <c r="DF608" s="241">
        <v>324.12</v>
      </c>
      <c r="DG608" s="240">
        <f t="shared" ref="DG608" si="1226">AM608+BS608+B608+O608+X608+AC608+AJ608+BD608+CF608+AX608+BM608+CT608+CZ608</f>
        <v>41887.83</v>
      </c>
      <c r="DH608" s="392">
        <f t="shared" ref="DH608" si="1227">SUM(DI608:DK608)</f>
        <v>240.37</v>
      </c>
      <c r="DI608" s="310">
        <v>101.2</v>
      </c>
      <c r="DJ608" s="310">
        <v>48.17</v>
      </c>
      <c r="DK608" s="310">
        <v>91</v>
      </c>
      <c r="DL608" s="392" t="s">
        <v>607</v>
      </c>
      <c r="DM608" s="285">
        <v>265.49</v>
      </c>
      <c r="DN608" s="244" t="s">
        <v>607</v>
      </c>
      <c r="DO608" s="240">
        <f>DG608+DH608+DM608</f>
        <v>42393.69</v>
      </c>
      <c r="DP608" s="109"/>
      <c r="DQ608" s="109"/>
      <c r="DR608" s="109"/>
      <c r="DS608" s="109"/>
      <c r="DT608" s="109"/>
      <c r="DU608" s="109"/>
      <c r="DV608" s="109"/>
      <c r="DW608" s="109"/>
      <c r="DX608" s="109"/>
      <c r="DY608" s="109"/>
      <c r="DZ608" s="109"/>
      <c r="EA608" s="109"/>
      <c r="EB608" s="109"/>
    </row>
    <row r="609" spans="1:133" s="38" customFormat="1" ht="16.5" customHeight="1" x14ac:dyDescent="0.15">
      <c r="A609" s="62" t="s">
        <v>159</v>
      </c>
      <c r="B609" s="314">
        <v>36.200000000000003</v>
      </c>
      <c r="C609" s="315">
        <v>38.5</v>
      </c>
      <c r="D609" s="315">
        <v>42.2</v>
      </c>
      <c r="E609" s="315">
        <v>38.6</v>
      </c>
      <c r="F609" s="315">
        <v>30.7</v>
      </c>
      <c r="G609" s="315">
        <v>35.4</v>
      </c>
      <c r="H609" s="315">
        <v>37.9</v>
      </c>
      <c r="I609" s="315">
        <v>41.8</v>
      </c>
      <c r="J609" s="315">
        <v>42.9</v>
      </c>
      <c r="K609" s="315">
        <v>37.1</v>
      </c>
      <c r="L609" s="315">
        <v>31.1</v>
      </c>
      <c r="M609" s="315">
        <v>33.799999999999997</v>
      </c>
      <c r="N609" s="315">
        <v>28.3</v>
      </c>
      <c r="O609" s="314">
        <v>39.6</v>
      </c>
      <c r="P609" s="315">
        <v>35.4</v>
      </c>
      <c r="Q609" s="315">
        <v>35.5</v>
      </c>
      <c r="R609" s="315">
        <v>41.5</v>
      </c>
      <c r="S609" s="315">
        <v>42</v>
      </c>
      <c r="T609" s="315">
        <v>35.5</v>
      </c>
      <c r="U609" s="315">
        <v>45.2</v>
      </c>
      <c r="V609" s="315">
        <v>38.1</v>
      </c>
      <c r="W609" s="315">
        <v>47.6</v>
      </c>
      <c r="X609" s="314">
        <v>40.299999999999997</v>
      </c>
      <c r="Y609" s="315">
        <v>41</v>
      </c>
      <c r="Z609" s="315">
        <v>35.9</v>
      </c>
      <c r="AA609" s="315">
        <v>43.9</v>
      </c>
      <c r="AB609" s="315">
        <v>39.299999999999997</v>
      </c>
      <c r="AC609" s="314">
        <v>40.4</v>
      </c>
      <c r="AD609" s="315">
        <v>46.3</v>
      </c>
      <c r="AE609" s="315">
        <v>40.299999999999997</v>
      </c>
      <c r="AF609" s="315">
        <v>39.4</v>
      </c>
      <c r="AG609" s="315">
        <v>35.6</v>
      </c>
      <c r="AH609" s="315">
        <v>38.200000000000003</v>
      </c>
      <c r="AI609" s="315">
        <v>42.3</v>
      </c>
      <c r="AJ609" s="314">
        <v>35.700000000000003</v>
      </c>
      <c r="AK609" s="315">
        <v>34.6</v>
      </c>
      <c r="AL609" s="315">
        <v>36.799999999999997</v>
      </c>
      <c r="AM609" s="314">
        <v>42.1</v>
      </c>
      <c r="AN609" s="315">
        <v>44.6</v>
      </c>
      <c r="AO609" s="315">
        <v>41.3</v>
      </c>
      <c r="AP609" s="315">
        <v>42.8</v>
      </c>
      <c r="AQ609" s="315">
        <v>45.3</v>
      </c>
      <c r="AR609" s="315">
        <v>38.6</v>
      </c>
      <c r="AS609" s="315">
        <v>46.4</v>
      </c>
      <c r="AT609" s="315">
        <v>39.1</v>
      </c>
      <c r="AU609" s="315">
        <v>45.5</v>
      </c>
      <c r="AV609" s="315">
        <v>42.8</v>
      </c>
      <c r="AW609" s="315">
        <v>39.9</v>
      </c>
      <c r="AX609" s="314">
        <v>44.7</v>
      </c>
      <c r="AY609" s="315">
        <v>45.5</v>
      </c>
      <c r="AZ609" s="315">
        <v>43.8</v>
      </c>
      <c r="BA609" s="315">
        <v>39.6</v>
      </c>
      <c r="BB609" s="315">
        <v>48.1</v>
      </c>
      <c r="BC609" s="315">
        <v>42.4</v>
      </c>
      <c r="BD609" s="314">
        <v>25.8</v>
      </c>
      <c r="BE609" s="315">
        <v>21.4</v>
      </c>
      <c r="BF609" s="315">
        <v>30.9</v>
      </c>
      <c r="BG609" s="315">
        <v>30.3</v>
      </c>
      <c r="BH609" s="315">
        <v>27.4</v>
      </c>
      <c r="BI609" s="315">
        <v>21.8</v>
      </c>
      <c r="BJ609" s="315">
        <v>24.7</v>
      </c>
      <c r="BK609" s="315">
        <v>23.9</v>
      </c>
      <c r="BL609" s="315">
        <v>26.1</v>
      </c>
      <c r="BM609" s="314">
        <v>40.700000000000003</v>
      </c>
      <c r="BN609" s="315">
        <v>36.4</v>
      </c>
      <c r="BO609" s="315">
        <v>40.1</v>
      </c>
      <c r="BP609" s="315">
        <v>41.7</v>
      </c>
      <c r="BQ609" s="315">
        <v>41.3</v>
      </c>
      <c r="BR609" s="315">
        <v>42.2</v>
      </c>
      <c r="BS609" s="314">
        <v>38.5</v>
      </c>
      <c r="BT609" s="316">
        <v>37.700000000000003</v>
      </c>
      <c r="BU609" s="315">
        <v>35.5</v>
      </c>
      <c r="BV609" s="315">
        <v>40.700000000000003</v>
      </c>
      <c r="BW609" s="315">
        <v>46.1</v>
      </c>
      <c r="BX609" s="315">
        <v>37.9</v>
      </c>
      <c r="BY609" s="315">
        <v>35.299999999999997</v>
      </c>
      <c r="BZ609" s="315">
        <v>40.1</v>
      </c>
      <c r="CA609" s="315">
        <v>46.3</v>
      </c>
      <c r="CB609" s="315">
        <v>33</v>
      </c>
      <c r="CC609" s="315">
        <v>50.3</v>
      </c>
      <c r="CD609" s="315">
        <v>39.200000000000003</v>
      </c>
      <c r="CE609" s="315">
        <v>37.1</v>
      </c>
      <c r="CF609" s="314">
        <v>37.299999999999997</v>
      </c>
      <c r="CG609" s="315">
        <v>39.299999999999997</v>
      </c>
      <c r="CH609" s="315">
        <v>38.799999999999997</v>
      </c>
      <c r="CI609" s="315">
        <v>37.700000000000003</v>
      </c>
      <c r="CJ609" s="315">
        <v>34.799999999999997</v>
      </c>
      <c r="CK609" s="315">
        <v>39.4</v>
      </c>
      <c r="CL609" s="315">
        <v>44.4</v>
      </c>
      <c r="CM609" s="315">
        <v>31.5</v>
      </c>
      <c r="CN609" s="315">
        <v>47.1</v>
      </c>
      <c r="CO609" s="315">
        <v>42.2</v>
      </c>
      <c r="CP609" s="315">
        <v>38</v>
      </c>
      <c r="CQ609" s="315">
        <v>34.799999999999997</v>
      </c>
      <c r="CR609" s="315">
        <v>45.1</v>
      </c>
      <c r="CS609" s="315">
        <v>37</v>
      </c>
      <c r="CT609" s="314">
        <v>42.2</v>
      </c>
      <c r="CU609" s="315">
        <v>36.5</v>
      </c>
      <c r="CV609" s="315">
        <v>38.1</v>
      </c>
      <c r="CW609" s="315">
        <v>51.2</v>
      </c>
      <c r="CX609" s="315">
        <v>49.4</v>
      </c>
      <c r="CY609" s="315">
        <v>41</v>
      </c>
      <c r="CZ609" s="314">
        <v>28.3</v>
      </c>
      <c r="DA609" s="315">
        <v>28.6</v>
      </c>
      <c r="DB609" s="315">
        <v>36.200000000000003</v>
      </c>
      <c r="DC609" s="315">
        <v>23.1</v>
      </c>
      <c r="DD609" s="315">
        <v>29.2</v>
      </c>
      <c r="DE609" s="315">
        <v>27.4</v>
      </c>
      <c r="DF609" s="315">
        <v>37</v>
      </c>
      <c r="DG609" s="314">
        <v>37.1</v>
      </c>
      <c r="DH609" s="317" t="s">
        <v>607</v>
      </c>
      <c r="DI609" s="316">
        <v>26.6</v>
      </c>
      <c r="DJ609" s="315">
        <v>12.6</v>
      </c>
      <c r="DK609" s="315">
        <v>48.9</v>
      </c>
      <c r="DL609" s="317" t="s">
        <v>607</v>
      </c>
      <c r="DM609" s="315">
        <v>24.8</v>
      </c>
      <c r="DN609" s="403" t="s">
        <v>607</v>
      </c>
      <c r="DO609" s="314">
        <v>36.9</v>
      </c>
      <c r="DP609" s="4"/>
      <c r="DQ609" s="4"/>
      <c r="DR609" s="4"/>
      <c r="DS609" s="4"/>
      <c r="DT609" s="4"/>
      <c r="DU609" s="4"/>
      <c r="DV609" s="15"/>
      <c r="DW609" s="15"/>
      <c r="DX609" s="109"/>
      <c r="DY609" s="109"/>
      <c r="DZ609" s="109"/>
      <c r="EA609" s="109"/>
      <c r="EB609" s="109"/>
      <c r="EC609" s="109"/>
    </row>
    <row r="610" spans="1:133" s="38" customFormat="1" ht="16.5" customHeight="1" x14ac:dyDescent="0.15">
      <c r="A610" s="63" t="s">
        <v>160</v>
      </c>
      <c r="B610" s="372">
        <v>1.1000000000000001</v>
      </c>
      <c r="C610" s="373">
        <v>1.3</v>
      </c>
      <c r="D610" s="373">
        <v>1.8</v>
      </c>
      <c r="E610" s="373">
        <v>1</v>
      </c>
      <c r="F610" s="373">
        <v>0.9</v>
      </c>
      <c r="G610" s="373">
        <v>1</v>
      </c>
      <c r="H610" s="373">
        <v>1.1000000000000001</v>
      </c>
      <c r="I610" s="373">
        <v>1.5</v>
      </c>
      <c r="J610" s="373">
        <v>1.9</v>
      </c>
      <c r="K610" s="373">
        <v>1.2</v>
      </c>
      <c r="L610" s="373">
        <v>0.9</v>
      </c>
      <c r="M610" s="373">
        <v>1.3</v>
      </c>
      <c r="N610" s="373">
        <v>0.6</v>
      </c>
      <c r="O610" s="372">
        <v>1.3</v>
      </c>
      <c r="P610" s="373">
        <v>1.4</v>
      </c>
      <c r="Q610" s="373">
        <v>0.9</v>
      </c>
      <c r="R610" s="373">
        <v>1.3</v>
      </c>
      <c r="S610" s="373">
        <v>1.7</v>
      </c>
      <c r="T610" s="373">
        <v>1.1000000000000001</v>
      </c>
      <c r="U610" s="373">
        <v>1.7</v>
      </c>
      <c r="V610" s="373">
        <v>1.1000000000000001</v>
      </c>
      <c r="W610" s="373">
        <v>1.5</v>
      </c>
      <c r="X610" s="372">
        <v>1.3</v>
      </c>
      <c r="Y610" s="373">
        <v>1.4</v>
      </c>
      <c r="Z610" s="373">
        <v>1.1000000000000001</v>
      </c>
      <c r="AA610" s="373">
        <v>1.7</v>
      </c>
      <c r="AB610" s="373">
        <v>1.1000000000000001</v>
      </c>
      <c r="AC610" s="372">
        <v>1.3</v>
      </c>
      <c r="AD610" s="373">
        <v>2</v>
      </c>
      <c r="AE610" s="373">
        <v>1.2</v>
      </c>
      <c r="AF610" s="373">
        <v>1.7</v>
      </c>
      <c r="AG610" s="373">
        <v>1.1000000000000001</v>
      </c>
      <c r="AH610" s="373">
        <v>1.1000000000000001</v>
      </c>
      <c r="AI610" s="373">
        <v>1.3</v>
      </c>
      <c r="AJ610" s="372">
        <v>1.4</v>
      </c>
      <c r="AK610" s="373">
        <v>1.4</v>
      </c>
      <c r="AL610" s="373">
        <v>1.4</v>
      </c>
      <c r="AM610" s="372">
        <v>1.5</v>
      </c>
      <c r="AN610" s="373">
        <v>1.5</v>
      </c>
      <c r="AO610" s="373">
        <v>1.2</v>
      </c>
      <c r="AP610" s="373">
        <v>1.2</v>
      </c>
      <c r="AQ610" s="373">
        <v>1.8</v>
      </c>
      <c r="AR610" s="373">
        <v>1.4</v>
      </c>
      <c r="AS610" s="373">
        <v>1.9</v>
      </c>
      <c r="AT610" s="373">
        <v>1.4</v>
      </c>
      <c r="AU610" s="373">
        <v>1.7</v>
      </c>
      <c r="AV610" s="373">
        <v>1.5</v>
      </c>
      <c r="AW610" s="373">
        <v>1.5</v>
      </c>
      <c r="AX610" s="372">
        <v>1.9</v>
      </c>
      <c r="AY610" s="373">
        <v>1.7</v>
      </c>
      <c r="AZ610" s="373">
        <v>2.1</v>
      </c>
      <c r="BA610" s="373">
        <v>1</v>
      </c>
      <c r="BB610" s="373">
        <v>2.2999999999999998</v>
      </c>
      <c r="BC610" s="373">
        <v>1.8</v>
      </c>
      <c r="BD610" s="372">
        <v>0.6</v>
      </c>
      <c r="BE610" s="373">
        <v>0.5</v>
      </c>
      <c r="BF610" s="373">
        <v>0.7</v>
      </c>
      <c r="BG610" s="373">
        <v>0.8</v>
      </c>
      <c r="BH610" s="373">
        <v>0.6</v>
      </c>
      <c r="BI610" s="373">
        <v>0.6</v>
      </c>
      <c r="BJ610" s="373">
        <v>0.7</v>
      </c>
      <c r="BK610" s="373">
        <v>0.5</v>
      </c>
      <c r="BL610" s="373">
        <v>0.6</v>
      </c>
      <c r="BM610" s="372">
        <v>1.5</v>
      </c>
      <c r="BN610" s="373">
        <v>1.3</v>
      </c>
      <c r="BO610" s="373">
        <v>1.2</v>
      </c>
      <c r="BP610" s="373">
        <v>2.1</v>
      </c>
      <c r="BQ610" s="373">
        <v>1.4</v>
      </c>
      <c r="BR610" s="373">
        <v>1.7</v>
      </c>
      <c r="BS610" s="372">
        <v>1.3</v>
      </c>
      <c r="BT610" s="375">
        <v>1.2</v>
      </c>
      <c r="BU610" s="373">
        <v>1.2</v>
      </c>
      <c r="BV610" s="373">
        <v>1.6</v>
      </c>
      <c r="BW610" s="373">
        <v>1.9</v>
      </c>
      <c r="BX610" s="373">
        <v>1.3</v>
      </c>
      <c r="BY610" s="373">
        <v>1</v>
      </c>
      <c r="BZ610" s="373">
        <v>1.3</v>
      </c>
      <c r="CA610" s="373">
        <v>1.8</v>
      </c>
      <c r="CB610" s="373">
        <v>1.1000000000000001</v>
      </c>
      <c r="CC610" s="373">
        <v>2.2000000000000002</v>
      </c>
      <c r="CD610" s="373">
        <v>1.1000000000000001</v>
      </c>
      <c r="CE610" s="373">
        <v>1.2</v>
      </c>
      <c r="CF610" s="372">
        <v>1.1000000000000001</v>
      </c>
      <c r="CG610" s="373">
        <v>0.5</v>
      </c>
      <c r="CH610" s="373">
        <v>1.2</v>
      </c>
      <c r="CI610" s="373">
        <v>1.6</v>
      </c>
      <c r="CJ610" s="373">
        <v>1</v>
      </c>
      <c r="CK610" s="373">
        <v>1.1000000000000001</v>
      </c>
      <c r="CL610" s="373">
        <v>1.5</v>
      </c>
      <c r="CM610" s="373">
        <v>0.9</v>
      </c>
      <c r="CN610" s="373">
        <v>2</v>
      </c>
      <c r="CO610" s="373">
        <v>1.2</v>
      </c>
      <c r="CP610" s="373">
        <v>1.1000000000000001</v>
      </c>
      <c r="CQ610" s="373">
        <v>0.8</v>
      </c>
      <c r="CR610" s="373">
        <v>1.4</v>
      </c>
      <c r="CS610" s="373">
        <v>1.3</v>
      </c>
      <c r="CT610" s="372">
        <v>1.5</v>
      </c>
      <c r="CU610" s="373">
        <v>1.1000000000000001</v>
      </c>
      <c r="CV610" s="373">
        <v>1.6</v>
      </c>
      <c r="CW610" s="373">
        <v>2.4</v>
      </c>
      <c r="CX610" s="373">
        <v>1.8</v>
      </c>
      <c r="CY610" s="373">
        <v>1.4</v>
      </c>
      <c r="CZ610" s="372">
        <v>0.6</v>
      </c>
      <c r="DA610" s="373">
        <v>1</v>
      </c>
      <c r="DB610" s="373">
        <v>1.2</v>
      </c>
      <c r="DC610" s="373">
        <v>0.4</v>
      </c>
      <c r="DD610" s="373">
        <v>0.7</v>
      </c>
      <c r="DE610" s="373">
        <v>0.6</v>
      </c>
      <c r="DF610" s="373">
        <v>1</v>
      </c>
      <c r="DG610" s="372">
        <v>1.2</v>
      </c>
      <c r="DH610" s="376" t="s">
        <v>607</v>
      </c>
      <c r="DI610" s="375">
        <v>0.4</v>
      </c>
      <c r="DJ610" s="373">
        <v>0.2</v>
      </c>
      <c r="DK610" s="373">
        <v>1.5</v>
      </c>
      <c r="DL610" s="376" t="s">
        <v>607</v>
      </c>
      <c r="DM610" s="373">
        <v>0.7</v>
      </c>
      <c r="DN610" s="404" t="s">
        <v>607</v>
      </c>
      <c r="DO610" s="372">
        <v>1.2</v>
      </c>
      <c r="DP610" s="4"/>
      <c r="DQ610" s="4"/>
      <c r="DR610" s="4"/>
      <c r="DS610" s="4"/>
      <c r="DT610" s="4"/>
      <c r="DU610" s="4"/>
      <c r="DV610" s="15"/>
      <c r="DW610" s="15"/>
      <c r="DX610" s="109"/>
      <c r="DY610" s="109"/>
      <c r="DZ610" s="109"/>
      <c r="EA610" s="109"/>
      <c r="EB610" s="109"/>
      <c r="EC610" s="109"/>
    </row>
    <row r="611" spans="1:133" s="29" customFormat="1" ht="16.5" customHeight="1" x14ac:dyDescent="0.2">
      <c r="A611" s="41" t="s">
        <v>330</v>
      </c>
    </row>
    <row r="612" spans="1:133" s="29" customFormat="1" ht="16.5" customHeight="1" x14ac:dyDescent="0.2">
      <c r="A612" s="28"/>
    </row>
    <row r="613" spans="1:133" s="10" customFormat="1" ht="16.5" customHeight="1" x14ac:dyDescent="0.2">
      <c r="A613" s="26" t="s">
        <v>244</v>
      </c>
    </row>
    <row r="614" spans="1:133" s="10" customFormat="1" ht="16.5" customHeight="1" x14ac:dyDescent="0.2">
      <c r="A614" s="31" t="s">
        <v>815</v>
      </c>
      <c r="B614" s="128"/>
    </row>
    <row r="615" spans="1:133" s="10" customFormat="1" ht="16.5" customHeight="1" x14ac:dyDescent="0.2">
      <c r="A615" s="34" t="s">
        <v>816</v>
      </c>
    </row>
    <row r="616" spans="1:133" s="442" customFormat="1" ht="32.25" customHeight="1" x14ac:dyDescent="0.15">
      <c r="A616" s="437"/>
      <c r="B616" s="438" t="s">
        <v>489</v>
      </c>
      <c r="C616" s="439" t="s">
        <v>490</v>
      </c>
      <c r="D616" s="439" t="s">
        <v>491</v>
      </c>
      <c r="E616" s="439" t="s">
        <v>492</v>
      </c>
      <c r="F616" s="439" t="s">
        <v>493</v>
      </c>
      <c r="G616" s="439" t="s">
        <v>494</v>
      </c>
      <c r="H616" s="439" t="s">
        <v>495</v>
      </c>
      <c r="I616" s="439" t="s">
        <v>496</v>
      </c>
      <c r="J616" s="439" t="s">
        <v>497</v>
      </c>
      <c r="K616" s="439" t="s">
        <v>498</v>
      </c>
      <c r="L616" s="439" t="s">
        <v>499</v>
      </c>
      <c r="M616" s="439" t="s">
        <v>500</v>
      </c>
      <c r="N616" s="439" t="s">
        <v>501</v>
      </c>
      <c r="O616" s="438" t="s">
        <v>502</v>
      </c>
      <c r="P616" s="439" t="s">
        <v>503</v>
      </c>
      <c r="Q616" s="439" t="s">
        <v>504</v>
      </c>
      <c r="R616" s="439" t="s">
        <v>505</v>
      </c>
      <c r="S616" s="439" t="s">
        <v>506</v>
      </c>
      <c r="T616" s="439" t="s">
        <v>507</v>
      </c>
      <c r="U616" s="439" t="s">
        <v>508</v>
      </c>
      <c r="V616" s="439" t="s">
        <v>509</v>
      </c>
      <c r="W616" s="439" t="s">
        <v>510</v>
      </c>
      <c r="X616" s="438" t="s">
        <v>511</v>
      </c>
      <c r="Y616" s="439" t="s">
        <v>512</v>
      </c>
      <c r="Z616" s="439" t="s">
        <v>513</v>
      </c>
      <c r="AA616" s="439" t="s">
        <v>514</v>
      </c>
      <c r="AB616" s="439" t="s">
        <v>515</v>
      </c>
      <c r="AC616" s="438" t="s">
        <v>516</v>
      </c>
      <c r="AD616" s="439" t="s">
        <v>517</v>
      </c>
      <c r="AE616" s="439" t="s">
        <v>518</v>
      </c>
      <c r="AF616" s="439" t="s">
        <v>519</v>
      </c>
      <c r="AG616" s="439" t="s">
        <v>520</v>
      </c>
      <c r="AH616" s="439" t="s">
        <v>521</v>
      </c>
      <c r="AI616" s="439" t="s">
        <v>522</v>
      </c>
      <c r="AJ616" s="438" t="s">
        <v>523</v>
      </c>
      <c r="AK616" s="439" t="s">
        <v>524</v>
      </c>
      <c r="AL616" s="439" t="s">
        <v>525</v>
      </c>
      <c r="AM616" s="438" t="s">
        <v>526</v>
      </c>
      <c r="AN616" s="439" t="s">
        <v>527</v>
      </c>
      <c r="AO616" s="439" t="s">
        <v>528</v>
      </c>
      <c r="AP616" s="439" t="s">
        <v>529</v>
      </c>
      <c r="AQ616" s="439" t="s">
        <v>530</v>
      </c>
      <c r="AR616" s="439" t="s">
        <v>531</v>
      </c>
      <c r="AS616" s="439" t="s">
        <v>532</v>
      </c>
      <c r="AT616" s="439" t="s">
        <v>533</v>
      </c>
      <c r="AU616" s="439" t="s">
        <v>534</v>
      </c>
      <c r="AV616" s="439" t="s">
        <v>535</v>
      </c>
      <c r="AW616" s="439" t="s">
        <v>536</v>
      </c>
      <c r="AX616" s="438" t="s">
        <v>537</v>
      </c>
      <c r="AY616" s="439" t="s">
        <v>538</v>
      </c>
      <c r="AZ616" s="439" t="s">
        <v>539</v>
      </c>
      <c r="BA616" s="439" t="s">
        <v>540</v>
      </c>
      <c r="BB616" s="439" t="s">
        <v>541</v>
      </c>
      <c r="BC616" s="439" t="s">
        <v>542</v>
      </c>
      <c r="BD616" s="440" t="s">
        <v>543</v>
      </c>
      <c r="BE616" s="439" t="s">
        <v>544</v>
      </c>
      <c r="BF616" s="439" t="s">
        <v>545</v>
      </c>
      <c r="BG616" s="439" t="s">
        <v>546</v>
      </c>
      <c r="BH616" s="439" t="s">
        <v>547</v>
      </c>
      <c r="BI616" s="439" t="s">
        <v>548</v>
      </c>
      <c r="BJ616" s="439" t="s">
        <v>549</v>
      </c>
      <c r="BK616" s="439" t="s">
        <v>550</v>
      </c>
      <c r="BL616" s="439" t="s">
        <v>551</v>
      </c>
      <c r="BM616" s="438" t="s">
        <v>552</v>
      </c>
      <c r="BN616" s="439" t="s">
        <v>553</v>
      </c>
      <c r="BO616" s="439" t="s">
        <v>554</v>
      </c>
      <c r="BP616" s="439" t="s">
        <v>555</v>
      </c>
      <c r="BQ616" s="439" t="s">
        <v>556</v>
      </c>
      <c r="BR616" s="439" t="s">
        <v>557</v>
      </c>
      <c r="BS616" s="438" t="s">
        <v>558</v>
      </c>
      <c r="BT616" s="439" t="s">
        <v>559</v>
      </c>
      <c r="BU616" s="439" t="s">
        <v>560</v>
      </c>
      <c r="BV616" s="439" t="s">
        <v>561</v>
      </c>
      <c r="BW616" s="439" t="s">
        <v>562</v>
      </c>
      <c r="BX616" s="439" t="s">
        <v>563</v>
      </c>
      <c r="BY616" s="439" t="s">
        <v>564</v>
      </c>
      <c r="BZ616" s="439" t="s">
        <v>565</v>
      </c>
      <c r="CA616" s="439" t="s">
        <v>566</v>
      </c>
      <c r="CB616" s="439" t="s">
        <v>567</v>
      </c>
      <c r="CC616" s="439" t="s">
        <v>568</v>
      </c>
      <c r="CD616" s="439" t="s">
        <v>569</v>
      </c>
      <c r="CE616" s="439" t="s">
        <v>570</v>
      </c>
      <c r="CF616" s="438" t="s">
        <v>571</v>
      </c>
      <c r="CG616" s="439" t="s">
        <v>572</v>
      </c>
      <c r="CH616" s="439" t="s">
        <v>573</v>
      </c>
      <c r="CI616" s="439" t="s">
        <v>574</v>
      </c>
      <c r="CJ616" s="439" t="s">
        <v>575</v>
      </c>
      <c r="CK616" s="439" t="s">
        <v>576</v>
      </c>
      <c r="CL616" s="439" t="s">
        <v>577</v>
      </c>
      <c r="CM616" s="439" t="s">
        <v>578</v>
      </c>
      <c r="CN616" s="439" t="s">
        <v>579</v>
      </c>
      <c r="CO616" s="439" t="s">
        <v>580</v>
      </c>
      <c r="CP616" s="439" t="s">
        <v>581</v>
      </c>
      <c r="CQ616" s="439" t="s">
        <v>582</v>
      </c>
      <c r="CR616" s="439" t="s">
        <v>583</v>
      </c>
      <c r="CS616" s="439" t="s">
        <v>584</v>
      </c>
      <c r="CT616" s="438" t="s">
        <v>585</v>
      </c>
      <c r="CU616" s="439" t="s">
        <v>586</v>
      </c>
      <c r="CV616" s="439" t="s">
        <v>587</v>
      </c>
      <c r="CW616" s="439" t="s">
        <v>588</v>
      </c>
      <c r="CX616" s="439" t="s">
        <v>589</v>
      </c>
      <c r="CY616" s="439" t="s">
        <v>590</v>
      </c>
      <c r="CZ616" s="438" t="s">
        <v>591</v>
      </c>
      <c r="DA616" s="439" t="s">
        <v>592</v>
      </c>
      <c r="DB616" s="439" t="s">
        <v>593</v>
      </c>
      <c r="DC616" s="439" t="s">
        <v>594</v>
      </c>
      <c r="DD616" s="439" t="s">
        <v>595</v>
      </c>
      <c r="DE616" s="439" t="s">
        <v>596</v>
      </c>
      <c r="DF616" s="439" t="s">
        <v>597</v>
      </c>
      <c r="DG616" s="438" t="s">
        <v>598</v>
      </c>
      <c r="DH616" s="438" t="s">
        <v>599</v>
      </c>
      <c r="DI616" s="439" t="s">
        <v>600</v>
      </c>
      <c r="DJ616" s="439" t="s">
        <v>601</v>
      </c>
      <c r="DK616" s="439" t="s">
        <v>602</v>
      </c>
      <c r="DL616" s="438" t="s">
        <v>603</v>
      </c>
      <c r="DM616" s="439" t="s">
        <v>604</v>
      </c>
      <c r="DN616" s="441" t="s">
        <v>605</v>
      </c>
      <c r="DO616" s="438" t="s">
        <v>606</v>
      </c>
    </row>
    <row r="617" spans="1:133" ht="16.5" customHeight="1" x14ac:dyDescent="0.2">
      <c r="A617" s="74" t="s">
        <v>138</v>
      </c>
      <c r="B617" s="261"/>
      <c r="C617" s="276"/>
      <c r="D617" s="274"/>
      <c r="E617" s="274"/>
      <c r="F617" s="274"/>
      <c r="G617" s="274"/>
      <c r="H617" s="274"/>
      <c r="I617" s="274"/>
      <c r="J617" s="274"/>
      <c r="K617" s="274"/>
      <c r="L617" s="274"/>
      <c r="M617" s="274"/>
      <c r="N617" s="274"/>
      <c r="O617" s="261"/>
      <c r="P617" s="274"/>
      <c r="Q617" s="274"/>
      <c r="R617" s="274"/>
      <c r="S617" s="274"/>
      <c r="T617" s="274"/>
      <c r="U617" s="274"/>
      <c r="V617" s="274"/>
      <c r="W617" s="274"/>
      <c r="X617" s="261"/>
      <c r="Y617" s="274"/>
      <c r="Z617" s="274"/>
      <c r="AA617" s="274"/>
      <c r="AB617" s="274"/>
      <c r="AC617" s="261"/>
      <c r="AD617" s="274"/>
      <c r="AE617" s="274"/>
      <c r="AF617" s="274"/>
      <c r="AG617" s="274"/>
      <c r="AH617" s="274"/>
      <c r="AI617" s="274"/>
      <c r="AJ617" s="261"/>
      <c r="AK617" s="274"/>
      <c r="AL617" s="274"/>
      <c r="AM617" s="261"/>
      <c r="AN617" s="274"/>
      <c r="AO617" s="274"/>
      <c r="AP617" s="274"/>
      <c r="AQ617" s="274"/>
      <c r="AR617" s="274"/>
      <c r="AS617" s="274"/>
      <c r="AT617" s="274"/>
      <c r="AU617" s="274"/>
      <c r="AV617" s="274"/>
      <c r="AW617" s="274"/>
      <c r="AX617" s="261"/>
      <c r="AY617" s="274"/>
      <c r="AZ617" s="274"/>
      <c r="BA617" s="274"/>
      <c r="BB617" s="274"/>
      <c r="BC617" s="274"/>
      <c r="BD617" s="261"/>
      <c r="BE617" s="274"/>
      <c r="BF617" s="274"/>
      <c r="BG617" s="274"/>
      <c r="BH617" s="274"/>
      <c r="BI617" s="274"/>
      <c r="BJ617" s="274"/>
      <c r="BK617" s="274"/>
      <c r="BL617" s="274"/>
      <c r="BM617" s="261"/>
      <c r="BN617" s="274"/>
      <c r="BO617" s="274"/>
      <c r="BP617" s="274"/>
      <c r="BQ617" s="274"/>
      <c r="BR617" s="274"/>
      <c r="BS617" s="261"/>
      <c r="BT617" s="274"/>
      <c r="BU617" s="274"/>
      <c r="BV617" s="274"/>
      <c r="BW617" s="274"/>
      <c r="BX617" s="274"/>
      <c r="BY617" s="274"/>
      <c r="BZ617" s="274"/>
      <c r="CA617" s="274"/>
      <c r="CB617" s="274"/>
      <c r="CC617" s="274"/>
      <c r="CD617" s="274"/>
      <c r="CE617" s="274"/>
      <c r="CF617" s="261"/>
      <c r="CG617" s="274"/>
      <c r="CH617" s="274"/>
      <c r="CI617" s="274"/>
      <c r="CJ617" s="274"/>
      <c r="CK617" s="274"/>
      <c r="CL617" s="274"/>
      <c r="CM617" s="274"/>
      <c r="CN617" s="274"/>
      <c r="CO617" s="274"/>
      <c r="CP617" s="274"/>
      <c r="CQ617" s="274"/>
      <c r="CR617" s="274"/>
      <c r="CS617" s="274"/>
      <c r="CT617" s="261"/>
      <c r="CU617" s="274"/>
      <c r="CV617" s="274"/>
      <c r="CW617" s="274"/>
      <c r="CX617" s="274"/>
      <c r="CY617" s="274"/>
      <c r="CZ617" s="261"/>
      <c r="DA617" s="274"/>
      <c r="DB617" s="274"/>
      <c r="DC617" s="274"/>
      <c r="DD617" s="274"/>
      <c r="DE617" s="274"/>
      <c r="DF617" s="274"/>
      <c r="DG617" s="261"/>
      <c r="DH617" s="261"/>
      <c r="DI617" s="274"/>
      <c r="DJ617" s="274"/>
      <c r="DK617" s="274"/>
      <c r="DL617" s="273"/>
      <c r="DM617" s="274"/>
      <c r="DN617" s="274"/>
      <c r="DO617" s="261"/>
      <c r="DP617" s="4"/>
      <c r="DQ617" s="4"/>
      <c r="DR617" s="4"/>
      <c r="DS617" s="4"/>
      <c r="DT617" s="4"/>
      <c r="DU617" s="4"/>
      <c r="DV617" s="4"/>
      <c r="DW617" s="4"/>
      <c r="DX617" s="4"/>
      <c r="DY617" s="4"/>
      <c r="DZ617" s="4"/>
      <c r="EA617" s="4"/>
      <c r="EB617" s="4"/>
      <c r="EC617" s="4"/>
    </row>
    <row r="618" spans="1:133" ht="16.5" customHeight="1" x14ac:dyDescent="0.2">
      <c r="A618" s="180" t="s">
        <v>107</v>
      </c>
      <c r="B618" s="240"/>
      <c r="C618" s="245"/>
      <c r="D618" s="245"/>
      <c r="E618" s="245"/>
      <c r="F618" s="245"/>
      <c r="G618" s="245"/>
      <c r="H618" s="245"/>
      <c r="I618" s="245"/>
      <c r="J618" s="245"/>
      <c r="K618" s="245"/>
      <c r="L618" s="245"/>
      <c r="M618" s="245"/>
      <c r="N618" s="245"/>
      <c r="O618" s="240"/>
      <c r="P618" s="245"/>
      <c r="Q618" s="245"/>
      <c r="R618" s="245"/>
      <c r="S618" s="245"/>
      <c r="T618" s="245"/>
      <c r="U618" s="245"/>
      <c r="V618" s="245"/>
      <c r="W618" s="245"/>
      <c r="X618" s="240"/>
      <c r="Y618" s="245"/>
      <c r="Z618" s="245"/>
      <c r="AA618" s="245"/>
      <c r="AB618" s="245"/>
      <c r="AC618" s="240"/>
      <c r="AD618" s="245"/>
      <c r="AE618" s="245"/>
      <c r="AF618" s="245"/>
      <c r="AG618" s="245"/>
      <c r="AH618" s="245"/>
      <c r="AI618" s="245"/>
      <c r="AJ618" s="240"/>
      <c r="AK618" s="245"/>
      <c r="AL618" s="245"/>
      <c r="AM618" s="240"/>
      <c r="AN618" s="245"/>
      <c r="AO618" s="245"/>
      <c r="AP618" s="245"/>
      <c r="AQ618" s="245"/>
      <c r="AR618" s="245"/>
      <c r="AS618" s="245"/>
      <c r="AT618" s="245"/>
      <c r="AU618" s="245"/>
      <c r="AV618" s="245"/>
      <c r="AW618" s="245"/>
      <c r="AX618" s="240"/>
      <c r="AY618" s="245"/>
      <c r="AZ618" s="245"/>
      <c r="BA618" s="245"/>
      <c r="BB618" s="245"/>
      <c r="BC618" s="245"/>
      <c r="BD618" s="240"/>
      <c r="BE618" s="245"/>
      <c r="BF618" s="245"/>
      <c r="BG618" s="245"/>
      <c r="BH618" s="245"/>
      <c r="BI618" s="245"/>
      <c r="BJ618" s="245"/>
      <c r="BK618" s="245"/>
      <c r="BL618" s="245"/>
      <c r="BM618" s="240"/>
      <c r="BN618" s="245"/>
      <c r="BO618" s="245"/>
      <c r="BP618" s="245"/>
      <c r="BQ618" s="245"/>
      <c r="BR618" s="245"/>
      <c r="BS618" s="240"/>
      <c r="BT618" s="245"/>
      <c r="BU618" s="245"/>
      <c r="BV618" s="245"/>
      <c r="BW618" s="245"/>
      <c r="BX618" s="245"/>
      <c r="BY618" s="245"/>
      <c r="BZ618" s="245"/>
      <c r="CA618" s="245"/>
      <c r="CB618" s="245"/>
      <c r="CC618" s="245"/>
      <c r="CD618" s="245"/>
      <c r="CE618" s="245"/>
      <c r="CF618" s="240"/>
      <c r="CG618" s="245"/>
      <c r="CH618" s="245"/>
      <c r="CI618" s="245"/>
      <c r="CJ618" s="245"/>
      <c r="CK618" s="245"/>
      <c r="CL618" s="245"/>
      <c r="CM618" s="245"/>
      <c r="CN618" s="245"/>
      <c r="CO618" s="245"/>
      <c r="CP618" s="245"/>
      <c r="CQ618" s="245"/>
      <c r="CR618" s="245"/>
      <c r="CS618" s="245"/>
      <c r="CT618" s="240"/>
      <c r="CU618" s="245"/>
      <c r="CV618" s="245"/>
      <c r="CW618" s="245"/>
      <c r="CX618" s="245"/>
      <c r="CY618" s="245"/>
      <c r="CZ618" s="240"/>
      <c r="DA618" s="245"/>
      <c r="DB618" s="245"/>
      <c r="DC618" s="245"/>
      <c r="DD618" s="245"/>
      <c r="DE618" s="245"/>
      <c r="DF618" s="245"/>
      <c r="DG618" s="240"/>
      <c r="DH618" s="240"/>
      <c r="DI618" s="245"/>
      <c r="DJ618" s="245"/>
      <c r="DK618" s="245"/>
      <c r="DL618" s="301"/>
      <c r="DM618" s="245"/>
      <c r="DN618" s="245"/>
      <c r="DO618" s="240"/>
      <c r="DP618" s="4"/>
      <c r="DQ618" s="4"/>
      <c r="DR618" s="4"/>
      <c r="DS618" s="4"/>
      <c r="DT618" s="4"/>
      <c r="DU618" s="4"/>
      <c r="DV618" s="4"/>
      <c r="DW618" s="4"/>
      <c r="DX618" s="4"/>
      <c r="DY618" s="4"/>
      <c r="DZ618" s="4"/>
      <c r="EA618" s="4"/>
      <c r="EB618" s="4"/>
      <c r="EC618" s="4"/>
    </row>
    <row r="619" spans="1:133" s="4" customFormat="1" ht="16.5" customHeight="1" x14ac:dyDescent="0.15">
      <c r="A619" s="48" t="s">
        <v>53</v>
      </c>
      <c r="B619" s="240">
        <f t="shared" ref="B619" si="1228">SUM(C619:N619)</f>
        <v>5399</v>
      </c>
      <c r="C619" s="288">
        <v>271</v>
      </c>
      <c r="D619" s="288">
        <v>129</v>
      </c>
      <c r="E619" s="288">
        <v>190</v>
      </c>
      <c r="F619" s="288">
        <v>62</v>
      </c>
      <c r="G619" s="288">
        <v>290</v>
      </c>
      <c r="H619" s="288">
        <v>1032</v>
      </c>
      <c r="I619" s="288">
        <v>468</v>
      </c>
      <c r="J619" s="288">
        <v>124</v>
      </c>
      <c r="K619" s="288">
        <v>181</v>
      </c>
      <c r="L619" s="288">
        <v>1816</v>
      </c>
      <c r="M619" s="288">
        <v>279</v>
      </c>
      <c r="N619" s="288">
        <v>557</v>
      </c>
      <c r="O619" s="240">
        <f t="shared" ref="O619" si="1229">SUM(P619:W619)</f>
        <v>1624</v>
      </c>
      <c r="P619" s="288">
        <v>485</v>
      </c>
      <c r="Q619" s="288">
        <v>273</v>
      </c>
      <c r="R619" s="288">
        <v>114</v>
      </c>
      <c r="S619" s="288">
        <v>128</v>
      </c>
      <c r="T619" s="288">
        <v>46</v>
      </c>
      <c r="U619" s="288">
        <v>272</v>
      </c>
      <c r="V619" s="288">
        <v>178</v>
      </c>
      <c r="W619" s="288">
        <v>128</v>
      </c>
      <c r="X619" s="240">
        <f t="shared" ref="X619" si="1230">SUM(Y619:AB619)</f>
        <v>1351</v>
      </c>
      <c r="Y619" s="288">
        <v>239</v>
      </c>
      <c r="Z619" s="288">
        <v>305</v>
      </c>
      <c r="AA619" s="288">
        <v>534</v>
      </c>
      <c r="AB619" s="288">
        <v>273</v>
      </c>
      <c r="AC619" s="240">
        <f t="shared" ref="AC619" si="1231">SUM(AD619:AI619)</f>
        <v>1104</v>
      </c>
      <c r="AD619" s="288">
        <v>122</v>
      </c>
      <c r="AE619" s="288">
        <v>136</v>
      </c>
      <c r="AF619" s="288">
        <v>128</v>
      </c>
      <c r="AG619" s="288">
        <v>232</v>
      </c>
      <c r="AH619" s="288">
        <v>152</v>
      </c>
      <c r="AI619" s="288">
        <v>334</v>
      </c>
      <c r="AJ619" s="240">
        <f t="shared" ref="AJ619" si="1232">SUM(AK619:AL619)</f>
        <v>187</v>
      </c>
      <c r="AK619" s="394">
        <v>98</v>
      </c>
      <c r="AL619" s="394">
        <v>89</v>
      </c>
      <c r="AM619" s="240">
        <f t="shared" ref="AM619" si="1233">SUM(AN619:AW619)</f>
        <v>4332</v>
      </c>
      <c r="AN619" s="490">
        <v>209</v>
      </c>
      <c r="AO619" s="490">
        <v>300</v>
      </c>
      <c r="AP619" s="490">
        <v>581</v>
      </c>
      <c r="AQ619" s="490">
        <v>170</v>
      </c>
      <c r="AR619" s="490">
        <v>697</v>
      </c>
      <c r="AS619" s="490">
        <v>195</v>
      </c>
      <c r="AT619" s="490">
        <v>787</v>
      </c>
      <c r="AU619" s="490">
        <v>644</v>
      </c>
      <c r="AV619" s="490">
        <v>600</v>
      </c>
      <c r="AW619" s="490">
        <v>149</v>
      </c>
      <c r="AX619" s="240">
        <f t="shared" ref="AX619" si="1234">SUM(AY619:BC619)</f>
        <v>5710</v>
      </c>
      <c r="AY619" s="288">
        <v>492</v>
      </c>
      <c r="AZ619" s="288">
        <v>3047</v>
      </c>
      <c r="BA619" s="288">
        <v>559</v>
      </c>
      <c r="BB619" s="288">
        <v>1148</v>
      </c>
      <c r="BC619" s="288">
        <v>464</v>
      </c>
      <c r="BD619" s="240">
        <f t="shared" ref="BD619" si="1235">SUM(BE619:BL619)</f>
        <v>10673</v>
      </c>
      <c r="BE619" s="288">
        <v>4186</v>
      </c>
      <c r="BF619" s="288">
        <v>954</v>
      </c>
      <c r="BG619" s="288">
        <v>824</v>
      </c>
      <c r="BH619" s="288">
        <v>918</v>
      </c>
      <c r="BI619" s="288">
        <v>999</v>
      </c>
      <c r="BJ619" s="288">
        <v>1236</v>
      </c>
      <c r="BK619" s="288">
        <v>912</v>
      </c>
      <c r="BL619" s="288">
        <v>644</v>
      </c>
      <c r="BM619" s="240">
        <f t="shared" ref="BM619" si="1236">SUM(BN619:BR619)</f>
        <v>2229</v>
      </c>
      <c r="BN619" s="288">
        <v>308</v>
      </c>
      <c r="BO619" s="288">
        <v>459</v>
      </c>
      <c r="BP619" s="288">
        <v>152</v>
      </c>
      <c r="BQ619" s="288">
        <v>80</v>
      </c>
      <c r="BR619" s="288">
        <v>1230</v>
      </c>
      <c r="BS619" s="240">
        <f t="shared" ref="BS619" si="1237">SUM(BT619:CE619)</f>
        <v>2900</v>
      </c>
      <c r="BT619" s="288">
        <v>265</v>
      </c>
      <c r="BU619" s="288">
        <v>418</v>
      </c>
      <c r="BV619" s="288">
        <v>95</v>
      </c>
      <c r="BW619" s="288">
        <v>31</v>
      </c>
      <c r="BX619" s="288">
        <v>193</v>
      </c>
      <c r="BY619" s="288">
        <v>582</v>
      </c>
      <c r="BZ619" s="288">
        <v>98</v>
      </c>
      <c r="CA619" s="288">
        <v>181</v>
      </c>
      <c r="CB619" s="288">
        <v>345</v>
      </c>
      <c r="CC619" s="288">
        <v>164</v>
      </c>
      <c r="CD619" s="288">
        <v>345</v>
      </c>
      <c r="CE619" s="288">
        <v>183</v>
      </c>
      <c r="CF619" s="240">
        <f t="shared" ref="CF619" si="1238">SUM(CG619:CS619)</f>
        <v>2721</v>
      </c>
      <c r="CG619" s="288">
        <v>82</v>
      </c>
      <c r="CH619" s="288">
        <v>123</v>
      </c>
      <c r="CI619" s="288">
        <v>77</v>
      </c>
      <c r="CJ619" s="288">
        <v>204</v>
      </c>
      <c r="CK619" s="288">
        <v>951</v>
      </c>
      <c r="CL619" s="288">
        <v>48</v>
      </c>
      <c r="CM619" s="288">
        <v>597</v>
      </c>
      <c r="CN619" s="288">
        <v>85</v>
      </c>
      <c r="CO619" s="288">
        <v>36</v>
      </c>
      <c r="CP619" s="288">
        <v>95</v>
      </c>
      <c r="CQ619" s="288">
        <v>251</v>
      </c>
      <c r="CR619" s="288">
        <v>87</v>
      </c>
      <c r="CS619" s="288">
        <v>85</v>
      </c>
      <c r="CT619" s="240">
        <f t="shared" ref="CT619" si="1239">SUM(CU619:CY619)</f>
        <v>1763</v>
      </c>
      <c r="CU619" s="486">
        <v>788</v>
      </c>
      <c r="CV619" s="486">
        <v>372</v>
      </c>
      <c r="CW619" s="486">
        <v>119</v>
      </c>
      <c r="CX619" s="486">
        <v>253</v>
      </c>
      <c r="CY619" s="486">
        <v>231</v>
      </c>
      <c r="CZ619" s="240">
        <f t="shared" ref="CZ619" si="1240">SUM(DA619:DF619)</f>
        <v>3709</v>
      </c>
      <c r="DA619" s="288">
        <v>80</v>
      </c>
      <c r="DB619" s="288">
        <v>49</v>
      </c>
      <c r="DC619" s="288">
        <v>889</v>
      </c>
      <c r="DD619" s="288">
        <v>1850</v>
      </c>
      <c r="DE619" s="288">
        <v>574</v>
      </c>
      <c r="DF619" s="288">
        <v>267</v>
      </c>
      <c r="DG619" s="240">
        <f t="shared" ref="DG619" si="1241">AM619+BS619+B619+O619+X619+AC619+AJ619+BD619+CF619+AX619+BM619+CT619+CZ619</f>
        <v>43702</v>
      </c>
      <c r="DH619" s="240">
        <f t="shared" ref="DH619" si="1242">SUM(DI619:DK619)</f>
        <v>413</v>
      </c>
      <c r="DI619" s="288">
        <v>179</v>
      </c>
      <c r="DJ619" s="288">
        <v>114</v>
      </c>
      <c r="DK619" s="288">
        <v>120</v>
      </c>
      <c r="DL619" s="392">
        <f>DM619+DN619</f>
        <v>348</v>
      </c>
      <c r="DM619" s="470">
        <v>348</v>
      </c>
      <c r="DN619" s="469">
        <v>0</v>
      </c>
      <c r="DO619" s="240">
        <f t="shared" ref="DO619" si="1243">DG619+DH619+DL619</f>
        <v>44463</v>
      </c>
    </row>
    <row r="620" spans="1:133" s="4" customFormat="1" ht="16.5" customHeight="1" x14ac:dyDescent="0.15">
      <c r="A620" s="48" t="s">
        <v>54</v>
      </c>
      <c r="B620" s="240">
        <f t="shared" ref="B620:B631" si="1244">SUM(C620:N620)</f>
        <v>6126</v>
      </c>
      <c r="C620" s="288">
        <v>388</v>
      </c>
      <c r="D620" s="288">
        <v>460</v>
      </c>
      <c r="E620" s="288">
        <v>236</v>
      </c>
      <c r="F620" s="288">
        <v>277</v>
      </c>
      <c r="G620" s="288">
        <v>333</v>
      </c>
      <c r="H620" s="288">
        <v>946</v>
      </c>
      <c r="I620" s="288">
        <v>645</v>
      </c>
      <c r="J620" s="288">
        <v>292</v>
      </c>
      <c r="K620" s="288">
        <v>513</v>
      </c>
      <c r="L620" s="288">
        <v>1319</v>
      </c>
      <c r="M620" s="288">
        <v>250</v>
      </c>
      <c r="N620" s="288">
        <v>467</v>
      </c>
      <c r="O620" s="240">
        <f t="shared" ref="O620:O631" si="1245">SUM(P620:W620)</f>
        <v>3173</v>
      </c>
      <c r="P620" s="288">
        <v>680</v>
      </c>
      <c r="Q620" s="288">
        <v>483</v>
      </c>
      <c r="R620" s="288">
        <v>350</v>
      </c>
      <c r="S620" s="288">
        <v>313</v>
      </c>
      <c r="T620" s="288">
        <v>261</v>
      </c>
      <c r="U620" s="288">
        <v>470</v>
      </c>
      <c r="V620" s="288">
        <v>372</v>
      </c>
      <c r="W620" s="288">
        <v>244</v>
      </c>
      <c r="X620" s="240">
        <f t="shared" ref="X620:X631" si="1246">SUM(Y620:AB620)</f>
        <v>2340</v>
      </c>
      <c r="Y620" s="288">
        <v>396</v>
      </c>
      <c r="Z620" s="288">
        <v>553</v>
      </c>
      <c r="AA620" s="288">
        <v>822</v>
      </c>
      <c r="AB620" s="288">
        <v>569</v>
      </c>
      <c r="AC620" s="240">
        <f t="shared" ref="AC620:AC631" si="1247">SUM(AD620:AI620)</f>
        <v>2000</v>
      </c>
      <c r="AD620" s="288">
        <v>319</v>
      </c>
      <c r="AE620" s="288">
        <v>324</v>
      </c>
      <c r="AF620" s="288">
        <v>138</v>
      </c>
      <c r="AG620" s="288">
        <v>260</v>
      </c>
      <c r="AH620" s="288">
        <v>390</v>
      </c>
      <c r="AI620" s="288">
        <v>569</v>
      </c>
      <c r="AJ620" s="240">
        <f t="shared" ref="AJ620:AJ631" si="1248">SUM(AK620:AL620)</f>
        <v>0</v>
      </c>
      <c r="AK620" s="394">
        <v>0</v>
      </c>
      <c r="AL620" s="394">
        <v>0</v>
      </c>
      <c r="AM620" s="240">
        <f t="shared" ref="AM620:AM631" si="1249">SUM(AN620:AW620)</f>
        <v>5590</v>
      </c>
      <c r="AN620" s="490">
        <v>318</v>
      </c>
      <c r="AO620" s="490">
        <v>356</v>
      </c>
      <c r="AP620" s="490">
        <v>365</v>
      </c>
      <c r="AQ620" s="490">
        <v>325</v>
      </c>
      <c r="AR620" s="490">
        <v>639</v>
      </c>
      <c r="AS620" s="490">
        <v>241</v>
      </c>
      <c r="AT620" s="490">
        <v>871</v>
      </c>
      <c r="AU620" s="490">
        <v>1362</v>
      </c>
      <c r="AV620" s="490">
        <v>717</v>
      </c>
      <c r="AW620" s="490">
        <v>396</v>
      </c>
      <c r="AX620" s="240">
        <f t="shared" ref="AX620:AX631" si="1250">SUM(AY620:BC620)</f>
        <v>2628</v>
      </c>
      <c r="AY620" s="288">
        <v>420</v>
      </c>
      <c r="AZ620" s="288">
        <v>488</v>
      </c>
      <c r="BA620" s="288">
        <v>710</v>
      </c>
      <c r="BB620" s="288">
        <v>432</v>
      </c>
      <c r="BC620" s="288">
        <v>578</v>
      </c>
      <c r="BD620" s="240">
        <f t="shared" ref="BD620:BD631" si="1251">SUM(BE620:BL620)</f>
        <v>5746</v>
      </c>
      <c r="BE620" s="288">
        <v>726</v>
      </c>
      <c r="BF620" s="288">
        <v>820</v>
      </c>
      <c r="BG620" s="288">
        <v>704</v>
      </c>
      <c r="BH620" s="288">
        <v>997</v>
      </c>
      <c r="BI620" s="288">
        <v>452</v>
      </c>
      <c r="BJ620" s="288">
        <v>785</v>
      </c>
      <c r="BK620" s="288">
        <v>607</v>
      </c>
      <c r="BL620" s="288">
        <v>655</v>
      </c>
      <c r="BM620" s="240">
        <f t="shared" ref="BM620:BM631" si="1252">SUM(BN620:BR620)</f>
        <v>2509</v>
      </c>
      <c r="BN620" s="288">
        <v>554</v>
      </c>
      <c r="BO620" s="288">
        <v>318</v>
      </c>
      <c r="BP620" s="288">
        <v>268</v>
      </c>
      <c r="BQ620" s="288">
        <v>278</v>
      </c>
      <c r="BR620" s="288">
        <v>1091</v>
      </c>
      <c r="BS620" s="240">
        <f t="shared" ref="BS620:BS631" si="1253">SUM(BT620:CE620)</f>
        <v>4542</v>
      </c>
      <c r="BT620" s="288">
        <v>280</v>
      </c>
      <c r="BU620" s="288">
        <v>553</v>
      </c>
      <c r="BV620" s="288">
        <v>187</v>
      </c>
      <c r="BW620" s="288">
        <v>100</v>
      </c>
      <c r="BX620" s="288">
        <v>336</v>
      </c>
      <c r="BY620" s="288">
        <v>1058</v>
      </c>
      <c r="BZ620" s="288">
        <v>324</v>
      </c>
      <c r="CA620" s="288">
        <v>281</v>
      </c>
      <c r="CB620" s="288">
        <v>516</v>
      </c>
      <c r="CC620" s="288">
        <v>310</v>
      </c>
      <c r="CD620" s="288">
        <v>283</v>
      </c>
      <c r="CE620" s="288">
        <v>314</v>
      </c>
      <c r="CF620" s="240">
        <f t="shared" ref="CF620:CF631" si="1254">SUM(CG620:CS620)</f>
        <v>4436</v>
      </c>
      <c r="CG620" s="288">
        <v>202</v>
      </c>
      <c r="CH620" s="288">
        <v>320</v>
      </c>
      <c r="CI620" s="288">
        <v>204</v>
      </c>
      <c r="CJ620" s="288">
        <v>599</v>
      </c>
      <c r="CK620" s="288">
        <v>816</v>
      </c>
      <c r="CL620" s="288">
        <v>196</v>
      </c>
      <c r="CM620" s="288">
        <v>741</v>
      </c>
      <c r="CN620" s="288">
        <v>189</v>
      </c>
      <c r="CO620" s="288">
        <v>100</v>
      </c>
      <c r="CP620" s="288">
        <v>238</v>
      </c>
      <c r="CQ620" s="288">
        <v>312</v>
      </c>
      <c r="CR620" s="288">
        <v>260</v>
      </c>
      <c r="CS620" s="288">
        <v>259</v>
      </c>
      <c r="CT620" s="240">
        <f t="shared" ref="CT620:CT631" si="1255">SUM(CU620:CY620)</f>
        <v>2832</v>
      </c>
      <c r="CU620" s="486">
        <v>910</v>
      </c>
      <c r="CV620" s="486">
        <v>724</v>
      </c>
      <c r="CW620" s="486">
        <v>280</v>
      </c>
      <c r="CX620" s="486">
        <v>469</v>
      </c>
      <c r="CY620" s="486">
        <v>449</v>
      </c>
      <c r="CZ620" s="240">
        <f t="shared" ref="CZ620:CZ631" si="1256">SUM(DA620:DF620)</f>
        <v>2857</v>
      </c>
      <c r="DA620" s="288">
        <v>120</v>
      </c>
      <c r="DB620" s="288">
        <v>175</v>
      </c>
      <c r="DC620" s="288">
        <v>530</v>
      </c>
      <c r="DD620" s="288">
        <v>1549</v>
      </c>
      <c r="DE620" s="288">
        <v>308</v>
      </c>
      <c r="DF620" s="288">
        <v>175</v>
      </c>
      <c r="DG620" s="240">
        <f t="shared" ref="DG620:DG631" si="1257">AM620+BS620+B620+O620+X620+AC620+AJ620+BD620+CF620+AX620+BM620+CT620+CZ620</f>
        <v>44779</v>
      </c>
      <c r="DH620" s="240">
        <f t="shared" ref="DH620:DH631" si="1258">SUM(DI620:DK620)</f>
        <v>0</v>
      </c>
      <c r="DI620" s="288">
        <v>0</v>
      </c>
      <c r="DJ620" s="288">
        <v>0</v>
      </c>
      <c r="DK620" s="288">
        <v>0</v>
      </c>
      <c r="DL620" s="392">
        <f t="shared" ref="DL620:DL631" si="1259">DM620+DN620</f>
        <v>0</v>
      </c>
      <c r="DM620" s="470">
        <v>0</v>
      </c>
      <c r="DN620" s="469">
        <v>0</v>
      </c>
      <c r="DO620" s="240">
        <f t="shared" ref="DO620:DO631" si="1260">DG620+DH620+DL620</f>
        <v>44779</v>
      </c>
    </row>
    <row r="621" spans="1:133" s="4" customFormat="1" ht="16.5" customHeight="1" x14ac:dyDescent="0.15">
      <c r="A621" s="48" t="s">
        <v>98</v>
      </c>
      <c r="B621" s="240">
        <f t="shared" si="1244"/>
        <v>8776</v>
      </c>
      <c r="C621" s="288">
        <v>343</v>
      </c>
      <c r="D621" s="288">
        <v>9</v>
      </c>
      <c r="E621" s="288">
        <v>33</v>
      </c>
      <c r="F621" s="288">
        <v>23</v>
      </c>
      <c r="G621" s="288">
        <v>266</v>
      </c>
      <c r="H621" s="288">
        <v>1390</v>
      </c>
      <c r="I621" s="288">
        <v>413</v>
      </c>
      <c r="J621" s="288">
        <v>98</v>
      </c>
      <c r="K621" s="288">
        <v>796</v>
      </c>
      <c r="L621" s="288">
        <v>4973</v>
      </c>
      <c r="M621" s="288">
        <v>86</v>
      </c>
      <c r="N621" s="288">
        <v>346</v>
      </c>
      <c r="O621" s="240">
        <f t="shared" si="1245"/>
        <v>1779</v>
      </c>
      <c r="P621" s="288">
        <v>471</v>
      </c>
      <c r="Q621" s="288">
        <v>550</v>
      </c>
      <c r="R621" s="288">
        <v>223</v>
      </c>
      <c r="S621" s="288">
        <v>37</v>
      </c>
      <c r="T621" s="288">
        <v>101</v>
      </c>
      <c r="U621" s="288">
        <v>397</v>
      </c>
      <c r="V621" s="288">
        <v>0</v>
      </c>
      <c r="W621" s="288">
        <v>0</v>
      </c>
      <c r="X621" s="240">
        <f t="shared" si="1246"/>
        <v>810</v>
      </c>
      <c r="Y621" s="288">
        <v>122</v>
      </c>
      <c r="Z621" s="288">
        <v>229</v>
      </c>
      <c r="AA621" s="288">
        <v>324</v>
      </c>
      <c r="AB621" s="288">
        <v>135</v>
      </c>
      <c r="AC621" s="240">
        <f t="shared" si="1247"/>
        <v>1659</v>
      </c>
      <c r="AD621" s="288">
        <v>55</v>
      </c>
      <c r="AE621" s="288">
        <v>97</v>
      </c>
      <c r="AF621" s="288">
        <v>156</v>
      </c>
      <c r="AG621" s="288">
        <v>460</v>
      </c>
      <c r="AH621" s="288">
        <v>357</v>
      </c>
      <c r="AI621" s="288">
        <v>534</v>
      </c>
      <c r="AJ621" s="240">
        <f t="shared" si="1248"/>
        <v>68</v>
      </c>
      <c r="AK621" s="394">
        <v>45</v>
      </c>
      <c r="AL621" s="394">
        <v>23</v>
      </c>
      <c r="AM621" s="240">
        <f t="shared" si="1249"/>
        <v>4739</v>
      </c>
      <c r="AN621" s="490">
        <v>178</v>
      </c>
      <c r="AO621" s="490">
        <v>403</v>
      </c>
      <c r="AP621" s="490">
        <v>463</v>
      </c>
      <c r="AQ621" s="490">
        <v>132</v>
      </c>
      <c r="AR621" s="490">
        <v>956</v>
      </c>
      <c r="AS621" s="490">
        <v>137</v>
      </c>
      <c r="AT621" s="490">
        <v>520</v>
      </c>
      <c r="AU621" s="490">
        <v>781</v>
      </c>
      <c r="AV621" s="490">
        <v>938</v>
      </c>
      <c r="AW621" s="490">
        <v>231</v>
      </c>
      <c r="AX621" s="240">
        <f t="shared" si="1250"/>
        <v>4943</v>
      </c>
      <c r="AY621" s="288">
        <v>197</v>
      </c>
      <c r="AZ621" s="288">
        <v>3051</v>
      </c>
      <c r="BA621" s="288">
        <v>810</v>
      </c>
      <c r="BB621" s="288">
        <v>567</v>
      </c>
      <c r="BC621" s="288">
        <v>318</v>
      </c>
      <c r="BD621" s="240">
        <f t="shared" si="1251"/>
        <v>21804</v>
      </c>
      <c r="BE621" s="288">
        <v>8723</v>
      </c>
      <c r="BF621" s="288">
        <v>2229</v>
      </c>
      <c r="BG621" s="288">
        <v>1388</v>
      </c>
      <c r="BH621" s="288">
        <v>1652</v>
      </c>
      <c r="BI621" s="288">
        <v>1658</v>
      </c>
      <c r="BJ621" s="288">
        <v>2074</v>
      </c>
      <c r="BK621" s="288">
        <v>2578</v>
      </c>
      <c r="BL621" s="288">
        <v>1502</v>
      </c>
      <c r="BM621" s="240">
        <f t="shared" si="1252"/>
        <v>2102</v>
      </c>
      <c r="BN621" s="288">
        <v>1065</v>
      </c>
      <c r="BO621" s="288">
        <v>193</v>
      </c>
      <c r="BP621" s="288">
        <v>236</v>
      </c>
      <c r="BQ621" s="288">
        <v>63</v>
      </c>
      <c r="BR621" s="288">
        <v>545</v>
      </c>
      <c r="BS621" s="240">
        <f t="shared" si="1253"/>
        <v>1570</v>
      </c>
      <c r="BT621" s="288">
        <v>59</v>
      </c>
      <c r="BU621" s="288">
        <v>86</v>
      </c>
      <c r="BV621" s="288">
        <v>50</v>
      </c>
      <c r="BW621" s="288">
        <v>35</v>
      </c>
      <c r="BX621" s="288">
        <v>83</v>
      </c>
      <c r="BY621" s="288">
        <v>630</v>
      </c>
      <c r="BZ621" s="288">
        <v>80</v>
      </c>
      <c r="CA621" s="288">
        <v>25</v>
      </c>
      <c r="CB621" s="288">
        <v>212</v>
      </c>
      <c r="CC621" s="288">
        <v>34</v>
      </c>
      <c r="CD621" s="288">
        <v>121</v>
      </c>
      <c r="CE621" s="288">
        <v>155</v>
      </c>
      <c r="CF621" s="240">
        <f t="shared" si="1254"/>
        <v>4282</v>
      </c>
      <c r="CG621" s="288">
        <v>89</v>
      </c>
      <c r="CH621" s="288">
        <v>284</v>
      </c>
      <c r="CI621" s="288">
        <v>28</v>
      </c>
      <c r="CJ621" s="288">
        <v>523</v>
      </c>
      <c r="CK621" s="288">
        <v>1630</v>
      </c>
      <c r="CL621" s="288">
        <v>53</v>
      </c>
      <c r="CM621" s="288">
        <v>769</v>
      </c>
      <c r="CN621" s="288">
        <v>45</v>
      </c>
      <c r="CO621" s="288">
        <v>46</v>
      </c>
      <c r="CP621" s="288">
        <v>210</v>
      </c>
      <c r="CQ621" s="288">
        <v>358</v>
      </c>
      <c r="CR621" s="288">
        <v>44</v>
      </c>
      <c r="CS621" s="288">
        <v>203</v>
      </c>
      <c r="CT621" s="240">
        <f t="shared" si="1255"/>
        <v>2282</v>
      </c>
      <c r="CU621" s="477">
        <v>1248</v>
      </c>
      <c r="CV621" s="477">
        <v>466</v>
      </c>
      <c r="CW621" s="486">
        <v>181</v>
      </c>
      <c r="CX621" s="477">
        <v>307</v>
      </c>
      <c r="CY621" s="477">
        <v>80</v>
      </c>
      <c r="CZ621" s="240">
        <f t="shared" si="1256"/>
        <v>1440</v>
      </c>
      <c r="DA621" s="288">
        <v>67</v>
      </c>
      <c r="DB621" s="288">
        <v>63</v>
      </c>
      <c r="DC621" s="288">
        <v>321</v>
      </c>
      <c r="DD621" s="288">
        <v>754</v>
      </c>
      <c r="DE621" s="288">
        <v>94</v>
      </c>
      <c r="DF621" s="288">
        <v>141</v>
      </c>
      <c r="DG621" s="240">
        <f t="shared" si="1257"/>
        <v>56254</v>
      </c>
      <c r="DH621" s="240">
        <f t="shared" si="1258"/>
        <v>12</v>
      </c>
      <c r="DI621" s="288">
        <v>0</v>
      </c>
      <c r="DJ621" s="288">
        <v>0</v>
      </c>
      <c r="DK621" s="288">
        <v>12</v>
      </c>
      <c r="DL621" s="392">
        <f t="shared" si="1259"/>
        <v>412</v>
      </c>
      <c r="DM621" s="470">
        <v>412</v>
      </c>
      <c r="DN621" s="469">
        <v>0</v>
      </c>
      <c r="DO621" s="240">
        <f t="shared" si="1260"/>
        <v>56678</v>
      </c>
    </row>
    <row r="622" spans="1:133" s="4" customFormat="1" ht="16.5" customHeight="1" x14ac:dyDescent="0.15">
      <c r="A622" s="48" t="s">
        <v>55</v>
      </c>
      <c r="B622" s="240">
        <f t="shared" si="1244"/>
        <v>1075</v>
      </c>
      <c r="C622" s="288">
        <v>112</v>
      </c>
      <c r="D622" s="288">
        <v>55</v>
      </c>
      <c r="E622" s="288">
        <v>60</v>
      </c>
      <c r="F622" s="288">
        <v>60</v>
      </c>
      <c r="G622" s="288">
        <v>56</v>
      </c>
      <c r="H622" s="288">
        <v>121</v>
      </c>
      <c r="I622" s="288">
        <v>80</v>
      </c>
      <c r="J622" s="288">
        <v>60</v>
      </c>
      <c r="K622" s="288">
        <v>140</v>
      </c>
      <c r="L622" s="288">
        <v>176</v>
      </c>
      <c r="M622" s="288">
        <v>70</v>
      </c>
      <c r="N622" s="288">
        <v>85</v>
      </c>
      <c r="O622" s="240">
        <f t="shared" si="1245"/>
        <v>388</v>
      </c>
      <c r="P622" s="288">
        <v>116</v>
      </c>
      <c r="Q622" s="288">
        <v>45</v>
      </c>
      <c r="R622" s="288">
        <v>50</v>
      </c>
      <c r="S622" s="288">
        <v>40</v>
      </c>
      <c r="T622" s="288">
        <v>50</v>
      </c>
      <c r="U622" s="288">
        <v>50</v>
      </c>
      <c r="V622" s="288">
        <v>37</v>
      </c>
      <c r="W622" s="288">
        <v>0</v>
      </c>
      <c r="X622" s="240">
        <f t="shared" si="1246"/>
        <v>319</v>
      </c>
      <c r="Y622" s="288">
        <v>64</v>
      </c>
      <c r="Z622" s="288">
        <v>75</v>
      </c>
      <c r="AA622" s="288">
        <v>124</v>
      </c>
      <c r="AB622" s="288">
        <v>56</v>
      </c>
      <c r="AC622" s="240">
        <f t="shared" si="1247"/>
        <v>331</v>
      </c>
      <c r="AD622" s="288">
        <v>57</v>
      </c>
      <c r="AE622" s="288">
        <v>40</v>
      </c>
      <c r="AF622" s="288">
        <v>40</v>
      </c>
      <c r="AG622" s="288">
        <v>84</v>
      </c>
      <c r="AH622" s="288">
        <v>50</v>
      </c>
      <c r="AI622" s="288">
        <v>60</v>
      </c>
      <c r="AJ622" s="240">
        <f t="shared" si="1248"/>
        <v>0</v>
      </c>
      <c r="AK622" s="394">
        <v>0</v>
      </c>
      <c r="AL622" s="394">
        <v>0</v>
      </c>
      <c r="AM622" s="240">
        <f t="shared" si="1249"/>
        <v>615</v>
      </c>
      <c r="AN622" s="490">
        <v>30</v>
      </c>
      <c r="AO622" s="490">
        <v>40</v>
      </c>
      <c r="AP622" s="490">
        <v>30</v>
      </c>
      <c r="AQ622" s="490">
        <v>50</v>
      </c>
      <c r="AR622" s="490">
        <v>30</v>
      </c>
      <c r="AS622" s="490">
        <v>20</v>
      </c>
      <c r="AT622" s="490">
        <v>70</v>
      </c>
      <c r="AU622" s="490">
        <v>210</v>
      </c>
      <c r="AV622" s="490">
        <v>100</v>
      </c>
      <c r="AW622" s="490">
        <v>35</v>
      </c>
      <c r="AX622" s="240">
        <f t="shared" si="1250"/>
        <v>387</v>
      </c>
      <c r="AY622" s="288">
        <v>50</v>
      </c>
      <c r="AZ622" s="288">
        <v>160</v>
      </c>
      <c r="BA622" s="288">
        <v>70</v>
      </c>
      <c r="BB622" s="288">
        <v>50</v>
      </c>
      <c r="BC622" s="288">
        <v>57</v>
      </c>
      <c r="BD622" s="240">
        <f t="shared" si="1251"/>
        <v>3345</v>
      </c>
      <c r="BE622" s="288">
        <v>905</v>
      </c>
      <c r="BF622" s="288">
        <v>438</v>
      </c>
      <c r="BG622" s="288">
        <v>350</v>
      </c>
      <c r="BH622" s="288">
        <v>401</v>
      </c>
      <c r="BI622" s="288">
        <v>460</v>
      </c>
      <c r="BJ622" s="288">
        <v>245</v>
      </c>
      <c r="BK622" s="288">
        <v>249</v>
      </c>
      <c r="BL622" s="288">
        <v>297</v>
      </c>
      <c r="BM622" s="240">
        <f t="shared" si="1252"/>
        <v>389</v>
      </c>
      <c r="BN622" s="288">
        <v>69</v>
      </c>
      <c r="BO622" s="288">
        <v>100</v>
      </c>
      <c r="BP622" s="288">
        <v>50</v>
      </c>
      <c r="BQ622" s="288">
        <v>0</v>
      </c>
      <c r="BR622" s="288">
        <v>170</v>
      </c>
      <c r="BS622" s="240">
        <f t="shared" si="1253"/>
        <v>705</v>
      </c>
      <c r="BT622" s="288">
        <v>45</v>
      </c>
      <c r="BU622" s="288">
        <v>50</v>
      </c>
      <c r="BV622" s="288">
        <v>45</v>
      </c>
      <c r="BW622" s="288">
        <v>40</v>
      </c>
      <c r="BX622" s="288">
        <v>50</v>
      </c>
      <c r="BY622" s="288">
        <v>120</v>
      </c>
      <c r="BZ622" s="288">
        <v>45</v>
      </c>
      <c r="CA622" s="288">
        <v>50</v>
      </c>
      <c r="CB622" s="288">
        <v>110</v>
      </c>
      <c r="CC622" s="288">
        <v>50</v>
      </c>
      <c r="CD622" s="288">
        <v>50</v>
      </c>
      <c r="CE622" s="288">
        <v>50</v>
      </c>
      <c r="CF622" s="240">
        <f t="shared" si="1254"/>
        <v>543</v>
      </c>
      <c r="CG622" s="288">
        <v>27</v>
      </c>
      <c r="CH622" s="288">
        <v>60</v>
      </c>
      <c r="CI622" s="288">
        <v>60</v>
      </c>
      <c r="CJ622" s="288">
        <v>50</v>
      </c>
      <c r="CK622" s="288">
        <v>98</v>
      </c>
      <c r="CL622" s="288">
        <v>0</v>
      </c>
      <c r="CM622" s="288">
        <v>60</v>
      </c>
      <c r="CN622" s="288">
        <v>20</v>
      </c>
      <c r="CO622" s="288">
        <v>0</v>
      </c>
      <c r="CP622" s="288">
        <v>55</v>
      </c>
      <c r="CQ622" s="288">
        <v>50</v>
      </c>
      <c r="CR622" s="288">
        <v>30</v>
      </c>
      <c r="CS622" s="288">
        <v>33</v>
      </c>
      <c r="CT622" s="240">
        <f t="shared" si="1255"/>
        <v>528</v>
      </c>
      <c r="CU622" s="486">
        <v>124</v>
      </c>
      <c r="CV622" s="486">
        <v>139</v>
      </c>
      <c r="CW622" s="486">
        <v>75</v>
      </c>
      <c r="CX622" s="486">
        <v>70</v>
      </c>
      <c r="CY622" s="486">
        <v>120</v>
      </c>
      <c r="CZ622" s="240">
        <f t="shared" si="1256"/>
        <v>359</v>
      </c>
      <c r="DA622" s="288">
        <v>50</v>
      </c>
      <c r="DB622" s="288">
        <v>50</v>
      </c>
      <c r="DC622" s="288">
        <v>20</v>
      </c>
      <c r="DD622" s="288">
        <v>103</v>
      </c>
      <c r="DE622" s="288">
        <v>56</v>
      </c>
      <c r="DF622" s="288">
        <v>80</v>
      </c>
      <c r="DG622" s="240">
        <f t="shared" si="1257"/>
        <v>8984</v>
      </c>
      <c r="DH622" s="240">
        <f t="shared" si="1258"/>
        <v>0</v>
      </c>
      <c r="DI622" s="288">
        <v>0</v>
      </c>
      <c r="DJ622" s="288">
        <v>0</v>
      </c>
      <c r="DK622" s="288">
        <v>0</v>
      </c>
      <c r="DL622" s="392">
        <f t="shared" si="1259"/>
        <v>0</v>
      </c>
      <c r="DM622" s="470">
        <v>0</v>
      </c>
      <c r="DN622" s="469">
        <v>0</v>
      </c>
      <c r="DO622" s="240">
        <f t="shared" si="1260"/>
        <v>8984</v>
      </c>
    </row>
    <row r="623" spans="1:133" s="4" customFormat="1" ht="16.5" customHeight="1" x14ac:dyDescent="0.15">
      <c r="A623" s="180" t="s">
        <v>99</v>
      </c>
      <c r="B623" s="240"/>
      <c r="C623" s="288"/>
      <c r="D623" s="288"/>
      <c r="E623" s="288"/>
      <c r="F623" s="288"/>
      <c r="G623" s="288"/>
      <c r="H623" s="288"/>
      <c r="I623" s="288"/>
      <c r="J623" s="288"/>
      <c r="K623" s="288"/>
      <c r="L623" s="288"/>
      <c r="M623" s="288"/>
      <c r="N623" s="288"/>
      <c r="O623" s="240"/>
      <c r="P623" s="288"/>
      <c r="Q623" s="288"/>
      <c r="R623" s="288"/>
      <c r="S623" s="288"/>
      <c r="T623" s="288"/>
      <c r="U623" s="288"/>
      <c r="V623" s="288"/>
      <c r="W623" s="288"/>
      <c r="X623" s="240"/>
      <c r="Y623" s="288"/>
      <c r="Z623" s="288"/>
      <c r="AA623" s="288"/>
      <c r="AB623" s="288"/>
      <c r="AC623" s="240"/>
      <c r="AD623" s="288"/>
      <c r="AE623" s="288"/>
      <c r="AF623" s="288"/>
      <c r="AG623" s="288"/>
      <c r="AH623" s="288"/>
      <c r="AI623" s="288"/>
      <c r="AJ623" s="240"/>
      <c r="AK623" s="394"/>
      <c r="AL623" s="394"/>
      <c r="AM623" s="240"/>
      <c r="AN623" s="490"/>
      <c r="AO623" s="490"/>
      <c r="AP623" s="490"/>
      <c r="AQ623" s="490"/>
      <c r="AR623" s="490"/>
      <c r="AS623" s="490"/>
      <c r="AT623" s="490"/>
      <c r="AU623" s="490"/>
      <c r="AV623" s="490"/>
      <c r="AW623" s="490"/>
      <c r="AX623" s="240"/>
      <c r="AY623" s="288"/>
      <c r="AZ623" s="288"/>
      <c r="BA623" s="288"/>
      <c r="BB623" s="288"/>
      <c r="BC623" s="288"/>
      <c r="BD623" s="240"/>
      <c r="BE623" s="288"/>
      <c r="BF623" s="288"/>
      <c r="BG623" s="288"/>
      <c r="BH623" s="288"/>
      <c r="BI623" s="288"/>
      <c r="BJ623" s="288"/>
      <c r="BK623" s="288"/>
      <c r="BL623" s="288"/>
      <c r="BM623" s="240"/>
      <c r="BN623" s="288"/>
      <c r="BO623" s="288"/>
      <c r="BP623" s="288"/>
      <c r="BQ623" s="288"/>
      <c r="BR623" s="288"/>
      <c r="BS623" s="240"/>
      <c r="BT623" s="288"/>
      <c r="BU623" s="288"/>
      <c r="BV623" s="288"/>
      <c r="BW623" s="288"/>
      <c r="BX623" s="288"/>
      <c r="BY623" s="288"/>
      <c r="BZ623" s="288"/>
      <c r="CA623" s="288"/>
      <c r="CB623" s="288"/>
      <c r="CC623" s="288"/>
      <c r="CD623" s="288"/>
      <c r="CE623" s="288"/>
      <c r="CF623" s="240"/>
      <c r="CG623" s="288"/>
      <c r="CH623" s="288"/>
      <c r="CI623" s="288"/>
      <c r="CJ623" s="288"/>
      <c r="CK623" s="288"/>
      <c r="CL623" s="288"/>
      <c r="CM623" s="288"/>
      <c r="CN623" s="288"/>
      <c r="CO623" s="288"/>
      <c r="CP623" s="288"/>
      <c r="CQ623" s="288"/>
      <c r="CR623" s="288"/>
      <c r="CS623" s="288"/>
      <c r="CT623" s="240"/>
      <c r="CU623" s="486"/>
      <c r="CV623" s="486"/>
      <c r="CW623" s="486"/>
      <c r="CX623" s="486"/>
      <c r="CY623" s="486"/>
      <c r="CZ623" s="240"/>
      <c r="DA623" s="288"/>
      <c r="DB623" s="288"/>
      <c r="DC623" s="288"/>
      <c r="DD623" s="288"/>
      <c r="DE623" s="288"/>
      <c r="DF623" s="288"/>
      <c r="DG623" s="240"/>
      <c r="DH623" s="240"/>
      <c r="DI623" s="288"/>
      <c r="DJ623" s="288"/>
      <c r="DK623" s="288"/>
      <c r="DL623" s="392"/>
      <c r="DM623" s="470"/>
      <c r="DN623" s="469"/>
      <c r="DO623" s="240"/>
    </row>
    <row r="624" spans="1:133" s="4" customFormat="1" ht="16.5" customHeight="1" x14ac:dyDescent="0.15">
      <c r="A624" s="48" t="s">
        <v>56</v>
      </c>
      <c r="B624" s="240">
        <f t="shared" si="1244"/>
        <v>2087</v>
      </c>
      <c r="C624" s="288">
        <v>112</v>
      </c>
      <c r="D624" s="288">
        <v>94</v>
      </c>
      <c r="E624" s="288">
        <v>117</v>
      </c>
      <c r="F624" s="288">
        <v>39</v>
      </c>
      <c r="G624" s="288">
        <v>120</v>
      </c>
      <c r="H624" s="288">
        <v>237</v>
      </c>
      <c r="I624" s="288">
        <v>194</v>
      </c>
      <c r="J624" s="288">
        <v>73</v>
      </c>
      <c r="K624" s="288">
        <v>109</v>
      </c>
      <c r="L624" s="288">
        <v>677</v>
      </c>
      <c r="M624" s="288">
        <v>120</v>
      </c>
      <c r="N624" s="288">
        <v>195</v>
      </c>
      <c r="O624" s="240">
        <f t="shared" si="1245"/>
        <v>868</v>
      </c>
      <c r="P624" s="288">
        <v>296</v>
      </c>
      <c r="Q624" s="288">
        <v>134</v>
      </c>
      <c r="R624" s="288">
        <v>92</v>
      </c>
      <c r="S624" s="288">
        <v>57</v>
      </c>
      <c r="T624" s="288">
        <v>29</v>
      </c>
      <c r="U624" s="288">
        <v>124</v>
      </c>
      <c r="V624" s="288">
        <v>98</v>
      </c>
      <c r="W624" s="288">
        <v>38</v>
      </c>
      <c r="X624" s="240">
        <f t="shared" si="1246"/>
        <v>941</v>
      </c>
      <c r="Y624" s="288">
        <v>159</v>
      </c>
      <c r="Z624" s="288">
        <v>260</v>
      </c>
      <c r="AA624" s="288">
        <v>358</v>
      </c>
      <c r="AB624" s="288">
        <v>164</v>
      </c>
      <c r="AC624" s="240">
        <f t="shared" si="1247"/>
        <v>770</v>
      </c>
      <c r="AD624" s="288">
        <v>92</v>
      </c>
      <c r="AE624" s="288">
        <v>116</v>
      </c>
      <c r="AF624" s="288">
        <v>77</v>
      </c>
      <c r="AG624" s="288">
        <v>180</v>
      </c>
      <c r="AH624" s="288">
        <v>122</v>
      </c>
      <c r="AI624" s="288">
        <v>183</v>
      </c>
      <c r="AJ624" s="240">
        <f t="shared" si="1248"/>
        <v>55</v>
      </c>
      <c r="AK624" s="394">
        <v>0</v>
      </c>
      <c r="AL624" s="394">
        <v>55</v>
      </c>
      <c r="AM624" s="240">
        <f t="shared" si="1249"/>
        <v>1931</v>
      </c>
      <c r="AN624" s="490">
        <v>94</v>
      </c>
      <c r="AO624" s="490">
        <v>91</v>
      </c>
      <c r="AP624" s="490">
        <v>157</v>
      </c>
      <c r="AQ624" s="490">
        <v>115</v>
      </c>
      <c r="AR624" s="490">
        <v>246</v>
      </c>
      <c r="AS624" s="490">
        <v>58</v>
      </c>
      <c r="AT624" s="490">
        <v>381</v>
      </c>
      <c r="AU624" s="490">
        <v>338</v>
      </c>
      <c r="AV624" s="490">
        <v>307</v>
      </c>
      <c r="AW624" s="490">
        <v>144</v>
      </c>
      <c r="AX624" s="240">
        <f t="shared" si="1250"/>
        <v>2281</v>
      </c>
      <c r="AY624" s="288">
        <v>401</v>
      </c>
      <c r="AZ624" s="288">
        <v>1011</v>
      </c>
      <c r="BA624" s="288">
        <v>202</v>
      </c>
      <c r="BB624" s="288">
        <v>351</v>
      </c>
      <c r="BC624" s="288">
        <v>316</v>
      </c>
      <c r="BD624" s="240">
        <f t="shared" si="1251"/>
        <v>3559</v>
      </c>
      <c r="BE624" s="288">
        <v>1580</v>
      </c>
      <c r="BF624" s="288">
        <v>268</v>
      </c>
      <c r="BG624" s="288">
        <v>163</v>
      </c>
      <c r="BH624" s="288">
        <v>221</v>
      </c>
      <c r="BI624" s="288">
        <v>441</v>
      </c>
      <c r="BJ624" s="288">
        <v>366</v>
      </c>
      <c r="BK624" s="288">
        <v>298</v>
      </c>
      <c r="BL624" s="288">
        <v>222</v>
      </c>
      <c r="BM624" s="240">
        <f t="shared" si="1252"/>
        <v>948</v>
      </c>
      <c r="BN624" s="288">
        <v>208</v>
      </c>
      <c r="BO624" s="288">
        <v>205</v>
      </c>
      <c r="BP624" s="288">
        <v>119</v>
      </c>
      <c r="BQ624" s="288">
        <v>65</v>
      </c>
      <c r="BR624" s="288">
        <v>351</v>
      </c>
      <c r="BS624" s="240">
        <f t="shared" si="1253"/>
        <v>1775</v>
      </c>
      <c r="BT624" s="288">
        <v>85</v>
      </c>
      <c r="BU624" s="288">
        <v>166</v>
      </c>
      <c r="BV624" s="288">
        <v>39</v>
      </c>
      <c r="BW624" s="288">
        <v>28</v>
      </c>
      <c r="BX624" s="288">
        <v>208</v>
      </c>
      <c r="BY624" s="288">
        <v>247</v>
      </c>
      <c r="BZ624" s="288">
        <v>123</v>
      </c>
      <c r="CA624" s="288">
        <v>242</v>
      </c>
      <c r="CB624" s="288">
        <v>278</v>
      </c>
      <c r="CC624" s="288">
        <v>83</v>
      </c>
      <c r="CD624" s="288">
        <v>186</v>
      </c>
      <c r="CE624" s="288">
        <v>90</v>
      </c>
      <c r="CF624" s="240">
        <f t="shared" si="1254"/>
        <v>1659</v>
      </c>
      <c r="CG624" s="288">
        <v>49</v>
      </c>
      <c r="CH624" s="288">
        <v>135</v>
      </c>
      <c r="CI624" s="288">
        <v>72</v>
      </c>
      <c r="CJ624" s="288">
        <v>214</v>
      </c>
      <c r="CK624" s="288">
        <v>276</v>
      </c>
      <c r="CL624" s="288">
        <v>36</v>
      </c>
      <c r="CM624" s="288">
        <v>344</v>
      </c>
      <c r="CN624" s="288">
        <v>85</v>
      </c>
      <c r="CO624" s="288">
        <v>37</v>
      </c>
      <c r="CP624" s="288">
        <v>119</v>
      </c>
      <c r="CQ624" s="288">
        <v>115</v>
      </c>
      <c r="CR624" s="288">
        <v>87</v>
      </c>
      <c r="CS624" s="288">
        <v>90</v>
      </c>
      <c r="CT624" s="240">
        <f t="shared" si="1255"/>
        <v>1047</v>
      </c>
      <c r="CU624" s="477">
        <v>379</v>
      </c>
      <c r="CV624" s="477">
        <v>275</v>
      </c>
      <c r="CW624" s="486">
        <v>65</v>
      </c>
      <c r="CX624" s="477">
        <v>195</v>
      </c>
      <c r="CY624" s="477">
        <v>133</v>
      </c>
      <c r="CZ624" s="240">
        <f t="shared" si="1256"/>
        <v>1368</v>
      </c>
      <c r="DA624" s="288">
        <v>41</v>
      </c>
      <c r="DB624" s="288">
        <v>48</v>
      </c>
      <c r="DC624" s="288">
        <v>219</v>
      </c>
      <c r="DD624" s="288">
        <v>494</v>
      </c>
      <c r="DE624" s="288">
        <v>317</v>
      </c>
      <c r="DF624" s="288">
        <v>249</v>
      </c>
      <c r="DG624" s="240">
        <f t="shared" si="1257"/>
        <v>19289</v>
      </c>
      <c r="DH624" s="240">
        <f t="shared" si="1258"/>
        <v>84</v>
      </c>
      <c r="DI624" s="288">
        <v>26</v>
      </c>
      <c r="DJ624" s="288">
        <v>15</v>
      </c>
      <c r="DK624" s="288">
        <v>43</v>
      </c>
      <c r="DL624" s="392">
        <f t="shared" si="1259"/>
        <v>83</v>
      </c>
      <c r="DM624" s="470">
        <v>83</v>
      </c>
      <c r="DN624" s="469">
        <v>0</v>
      </c>
      <c r="DO624" s="240">
        <f t="shared" si="1260"/>
        <v>19456</v>
      </c>
    </row>
    <row r="625" spans="1:119" s="4" customFormat="1" ht="16.5" customHeight="1" x14ac:dyDescent="0.15">
      <c r="A625" s="48" t="s">
        <v>188</v>
      </c>
      <c r="B625" s="240">
        <f t="shared" si="1244"/>
        <v>13671</v>
      </c>
      <c r="C625" s="288">
        <v>802</v>
      </c>
      <c r="D625" s="288">
        <v>24</v>
      </c>
      <c r="E625" s="288">
        <v>5</v>
      </c>
      <c r="F625" s="288">
        <v>0</v>
      </c>
      <c r="G625" s="288">
        <v>508</v>
      </c>
      <c r="H625" s="288">
        <v>2306</v>
      </c>
      <c r="I625" s="288">
        <v>514</v>
      </c>
      <c r="J625" s="288">
        <v>154</v>
      </c>
      <c r="K625" s="288">
        <v>318</v>
      </c>
      <c r="L625" s="288">
        <v>7133</v>
      </c>
      <c r="M625" s="288">
        <v>298</v>
      </c>
      <c r="N625" s="288">
        <v>1609</v>
      </c>
      <c r="O625" s="240">
        <f t="shared" si="1245"/>
        <v>2808</v>
      </c>
      <c r="P625" s="288">
        <v>631</v>
      </c>
      <c r="Q625" s="288">
        <v>748</v>
      </c>
      <c r="R625" s="288">
        <v>0</v>
      </c>
      <c r="S625" s="288">
        <v>301</v>
      </c>
      <c r="T625" s="288">
        <v>53</v>
      </c>
      <c r="U625" s="288">
        <v>495</v>
      </c>
      <c r="V625" s="288">
        <v>192</v>
      </c>
      <c r="W625" s="288">
        <v>388</v>
      </c>
      <c r="X625" s="240">
        <f t="shared" si="1246"/>
        <v>719</v>
      </c>
      <c r="Y625" s="288">
        <v>0</v>
      </c>
      <c r="Z625" s="288">
        <v>107</v>
      </c>
      <c r="AA625" s="288">
        <v>559</v>
      </c>
      <c r="AB625" s="288">
        <v>53</v>
      </c>
      <c r="AC625" s="240">
        <f t="shared" si="1247"/>
        <v>1273</v>
      </c>
      <c r="AD625" s="288">
        <v>117</v>
      </c>
      <c r="AE625" s="288">
        <v>556</v>
      </c>
      <c r="AF625" s="288">
        <v>69</v>
      </c>
      <c r="AG625" s="288">
        <v>155</v>
      </c>
      <c r="AH625" s="288">
        <v>0</v>
      </c>
      <c r="AI625" s="288">
        <v>376</v>
      </c>
      <c r="AJ625" s="240">
        <f t="shared" si="1248"/>
        <v>62</v>
      </c>
      <c r="AK625" s="394">
        <v>62</v>
      </c>
      <c r="AL625" s="394">
        <v>0</v>
      </c>
      <c r="AM625" s="240">
        <f t="shared" si="1249"/>
        <v>7794</v>
      </c>
      <c r="AN625" s="490">
        <v>541</v>
      </c>
      <c r="AO625" s="490">
        <v>136</v>
      </c>
      <c r="AP625" s="490">
        <v>1613</v>
      </c>
      <c r="AQ625" s="490">
        <v>161</v>
      </c>
      <c r="AR625" s="490">
        <v>1051</v>
      </c>
      <c r="AS625" s="490">
        <v>129</v>
      </c>
      <c r="AT625" s="490">
        <v>1264</v>
      </c>
      <c r="AU625" s="490">
        <v>1251</v>
      </c>
      <c r="AV625" s="490">
        <v>1639</v>
      </c>
      <c r="AW625" s="490">
        <v>9</v>
      </c>
      <c r="AX625" s="240">
        <f t="shared" si="1250"/>
        <v>3539</v>
      </c>
      <c r="AY625" s="288">
        <v>97</v>
      </c>
      <c r="AZ625" s="288">
        <v>1715</v>
      </c>
      <c r="BA625" s="288">
        <v>1237</v>
      </c>
      <c r="BB625" s="288">
        <v>173</v>
      </c>
      <c r="BC625" s="288">
        <v>317</v>
      </c>
      <c r="BD625" s="240">
        <f t="shared" si="1251"/>
        <v>50382</v>
      </c>
      <c r="BE625" s="288">
        <v>13660</v>
      </c>
      <c r="BF625" s="288">
        <v>4141</v>
      </c>
      <c r="BG625" s="288">
        <v>3832</v>
      </c>
      <c r="BH625" s="288">
        <v>4137</v>
      </c>
      <c r="BI625" s="288">
        <v>3303</v>
      </c>
      <c r="BJ625" s="288">
        <v>9081</v>
      </c>
      <c r="BK625" s="288">
        <v>9557</v>
      </c>
      <c r="BL625" s="288">
        <v>2671</v>
      </c>
      <c r="BM625" s="240">
        <f t="shared" si="1252"/>
        <v>2071</v>
      </c>
      <c r="BN625" s="288">
        <v>285</v>
      </c>
      <c r="BO625" s="288">
        <v>125</v>
      </c>
      <c r="BP625" s="288">
        <v>0</v>
      </c>
      <c r="BQ625" s="288">
        <v>34</v>
      </c>
      <c r="BR625" s="288">
        <v>1627</v>
      </c>
      <c r="BS625" s="240">
        <f t="shared" si="1253"/>
        <v>902</v>
      </c>
      <c r="BT625" s="288">
        <v>11</v>
      </c>
      <c r="BU625" s="288">
        <v>0</v>
      </c>
      <c r="BV625" s="288">
        <v>0</v>
      </c>
      <c r="BW625" s="288">
        <v>0</v>
      </c>
      <c r="BX625" s="288">
        <v>0</v>
      </c>
      <c r="BY625" s="288">
        <v>665</v>
      </c>
      <c r="BZ625" s="288">
        <v>0</v>
      </c>
      <c r="CA625" s="288">
        <v>11</v>
      </c>
      <c r="CB625" s="288">
        <v>0</v>
      </c>
      <c r="CC625" s="288">
        <v>8</v>
      </c>
      <c r="CD625" s="288">
        <v>79</v>
      </c>
      <c r="CE625" s="288">
        <v>128</v>
      </c>
      <c r="CF625" s="240">
        <f t="shared" si="1254"/>
        <v>2073</v>
      </c>
      <c r="CG625" s="288">
        <v>5</v>
      </c>
      <c r="CH625" s="288">
        <v>0</v>
      </c>
      <c r="CI625" s="288">
        <v>0</v>
      </c>
      <c r="CJ625" s="288">
        <v>0</v>
      </c>
      <c r="CK625" s="288">
        <v>1186</v>
      </c>
      <c r="CL625" s="288">
        <v>25</v>
      </c>
      <c r="CM625" s="288">
        <v>705</v>
      </c>
      <c r="CN625" s="288">
        <v>0</v>
      </c>
      <c r="CO625" s="288">
        <v>0</v>
      </c>
      <c r="CP625" s="288">
        <v>0</v>
      </c>
      <c r="CQ625" s="288">
        <v>127</v>
      </c>
      <c r="CR625" s="288">
        <v>25</v>
      </c>
      <c r="CS625" s="288">
        <v>0</v>
      </c>
      <c r="CT625" s="240">
        <f t="shared" si="1255"/>
        <v>2900</v>
      </c>
      <c r="CU625" s="477">
        <v>1413</v>
      </c>
      <c r="CV625" s="486">
        <v>227</v>
      </c>
      <c r="CW625" s="486">
        <v>92</v>
      </c>
      <c r="CX625" s="477">
        <v>541</v>
      </c>
      <c r="CY625" s="477">
        <v>627</v>
      </c>
      <c r="CZ625" s="240">
        <f t="shared" si="1256"/>
        <v>12853</v>
      </c>
      <c r="DA625" s="288">
        <v>131</v>
      </c>
      <c r="DB625" s="288">
        <v>18</v>
      </c>
      <c r="DC625" s="288">
        <v>3506</v>
      </c>
      <c r="DD625" s="288">
        <v>6647</v>
      </c>
      <c r="DE625" s="288">
        <v>1598</v>
      </c>
      <c r="DF625" s="288">
        <v>953</v>
      </c>
      <c r="DG625" s="240">
        <f t="shared" si="1257"/>
        <v>101047</v>
      </c>
      <c r="DH625" s="240">
        <f t="shared" si="1258"/>
        <v>0</v>
      </c>
      <c r="DI625" s="288">
        <v>0</v>
      </c>
      <c r="DJ625" s="288">
        <v>0</v>
      </c>
      <c r="DK625" s="288">
        <v>0</v>
      </c>
      <c r="DL625" s="392">
        <f t="shared" si="1259"/>
        <v>0</v>
      </c>
      <c r="DM625" s="470">
        <v>0</v>
      </c>
      <c r="DN625" s="469">
        <v>0</v>
      </c>
      <c r="DO625" s="240">
        <f t="shared" si="1260"/>
        <v>101047</v>
      </c>
    </row>
    <row r="626" spans="1:119" s="4" customFormat="1" ht="16.5" customHeight="1" x14ac:dyDescent="0.15">
      <c r="A626" s="48" t="s">
        <v>111</v>
      </c>
      <c r="B626" s="240">
        <f t="shared" si="1244"/>
        <v>7555</v>
      </c>
      <c r="C626" s="288">
        <v>114</v>
      </c>
      <c r="D626" s="288">
        <v>647</v>
      </c>
      <c r="E626" s="288">
        <v>197</v>
      </c>
      <c r="F626" s="288">
        <v>65</v>
      </c>
      <c r="G626" s="288">
        <v>320</v>
      </c>
      <c r="H626" s="288">
        <v>1031</v>
      </c>
      <c r="I626" s="288">
        <v>509</v>
      </c>
      <c r="J626" s="288">
        <v>0</v>
      </c>
      <c r="K626" s="288">
        <v>661</v>
      </c>
      <c r="L626" s="288">
        <v>2201</v>
      </c>
      <c r="M626" s="288">
        <v>1153</v>
      </c>
      <c r="N626" s="288">
        <v>657</v>
      </c>
      <c r="O626" s="240">
        <f t="shared" si="1245"/>
        <v>1553</v>
      </c>
      <c r="P626" s="288">
        <v>370</v>
      </c>
      <c r="Q626" s="288">
        <v>327</v>
      </c>
      <c r="R626" s="288">
        <v>167</v>
      </c>
      <c r="S626" s="288">
        <v>0</v>
      </c>
      <c r="T626" s="288">
        <v>219</v>
      </c>
      <c r="U626" s="288">
        <v>306</v>
      </c>
      <c r="V626" s="288">
        <v>164</v>
      </c>
      <c r="W626" s="288">
        <v>0</v>
      </c>
      <c r="X626" s="240">
        <f t="shared" si="1246"/>
        <v>3575</v>
      </c>
      <c r="Y626" s="288">
        <v>670</v>
      </c>
      <c r="Z626" s="288">
        <v>778</v>
      </c>
      <c r="AA626" s="288">
        <v>1430</v>
      </c>
      <c r="AB626" s="288">
        <v>697</v>
      </c>
      <c r="AC626" s="240">
        <f t="shared" si="1247"/>
        <v>2303</v>
      </c>
      <c r="AD626" s="288">
        <v>223</v>
      </c>
      <c r="AE626" s="288">
        <v>250</v>
      </c>
      <c r="AF626" s="288">
        <v>158</v>
      </c>
      <c r="AG626" s="288">
        <v>788</v>
      </c>
      <c r="AH626" s="288">
        <v>473</v>
      </c>
      <c r="AI626" s="288">
        <v>411</v>
      </c>
      <c r="AJ626" s="240">
        <f t="shared" si="1248"/>
        <v>29</v>
      </c>
      <c r="AK626" s="394">
        <v>29</v>
      </c>
      <c r="AL626" s="394">
        <v>0</v>
      </c>
      <c r="AM626" s="240">
        <f t="shared" si="1249"/>
        <v>2064</v>
      </c>
      <c r="AN626" s="490">
        <v>0</v>
      </c>
      <c r="AO626" s="490">
        <v>213</v>
      </c>
      <c r="AP626" s="490">
        <v>0</v>
      </c>
      <c r="AQ626" s="490">
        <v>0</v>
      </c>
      <c r="AR626" s="490">
        <v>425</v>
      </c>
      <c r="AS626" s="490">
        <v>0</v>
      </c>
      <c r="AT626" s="490">
        <v>727</v>
      </c>
      <c r="AU626" s="490">
        <v>612</v>
      </c>
      <c r="AV626" s="490">
        <v>0</v>
      </c>
      <c r="AW626" s="490">
        <v>87</v>
      </c>
      <c r="AX626" s="240">
        <f t="shared" si="1250"/>
        <v>2882</v>
      </c>
      <c r="AY626" s="288">
        <v>361</v>
      </c>
      <c r="AZ626" s="288">
        <v>1295</v>
      </c>
      <c r="BA626" s="288">
        <v>718</v>
      </c>
      <c r="BB626" s="288">
        <v>363</v>
      </c>
      <c r="BC626" s="288">
        <v>145</v>
      </c>
      <c r="BD626" s="240">
        <f t="shared" si="1251"/>
        <v>13377</v>
      </c>
      <c r="BE626" s="288">
        <v>4503</v>
      </c>
      <c r="BF626" s="288">
        <v>1331</v>
      </c>
      <c r="BG626" s="288">
        <v>1048</v>
      </c>
      <c r="BH626" s="288">
        <v>551</v>
      </c>
      <c r="BI626" s="288">
        <v>2166</v>
      </c>
      <c r="BJ626" s="288">
        <v>1401</v>
      </c>
      <c r="BK626" s="288">
        <v>396</v>
      </c>
      <c r="BL626" s="288">
        <v>1981</v>
      </c>
      <c r="BM626" s="240">
        <f t="shared" si="1252"/>
        <v>2716</v>
      </c>
      <c r="BN626" s="288">
        <v>824</v>
      </c>
      <c r="BO626" s="288">
        <v>446</v>
      </c>
      <c r="BP626" s="288">
        <v>857</v>
      </c>
      <c r="BQ626" s="288">
        <v>333</v>
      </c>
      <c r="BR626" s="288">
        <v>256</v>
      </c>
      <c r="BS626" s="240">
        <f t="shared" si="1253"/>
        <v>4837</v>
      </c>
      <c r="BT626" s="288">
        <v>195</v>
      </c>
      <c r="BU626" s="288">
        <v>264</v>
      </c>
      <c r="BV626" s="288">
        <v>168</v>
      </c>
      <c r="BW626" s="288">
        <v>272</v>
      </c>
      <c r="BX626" s="288">
        <v>250</v>
      </c>
      <c r="BY626" s="288">
        <v>1392</v>
      </c>
      <c r="BZ626" s="288">
        <v>300</v>
      </c>
      <c r="CA626" s="288">
        <v>294</v>
      </c>
      <c r="CB626" s="288">
        <v>692</v>
      </c>
      <c r="CC626" s="288">
        <v>398</v>
      </c>
      <c r="CD626" s="288">
        <v>469</v>
      </c>
      <c r="CE626" s="288">
        <v>143</v>
      </c>
      <c r="CF626" s="240">
        <f t="shared" si="1254"/>
        <v>3865</v>
      </c>
      <c r="CG626" s="288">
        <v>28</v>
      </c>
      <c r="CH626" s="288">
        <v>204</v>
      </c>
      <c r="CI626" s="288">
        <v>223</v>
      </c>
      <c r="CJ626" s="288">
        <v>615</v>
      </c>
      <c r="CK626" s="288">
        <v>1114</v>
      </c>
      <c r="CL626" s="288">
        <v>122</v>
      </c>
      <c r="CM626" s="288">
        <v>786</v>
      </c>
      <c r="CN626" s="288">
        <v>208</v>
      </c>
      <c r="CO626" s="288">
        <v>0</v>
      </c>
      <c r="CP626" s="288">
        <v>129</v>
      </c>
      <c r="CQ626" s="288">
        <v>116</v>
      </c>
      <c r="CR626" s="288">
        <v>249</v>
      </c>
      <c r="CS626" s="288">
        <v>71</v>
      </c>
      <c r="CT626" s="240">
        <f t="shared" si="1255"/>
        <v>4306</v>
      </c>
      <c r="CU626" s="477">
        <v>1669</v>
      </c>
      <c r="CV626" s="477">
        <v>1233</v>
      </c>
      <c r="CW626" s="477">
        <v>555</v>
      </c>
      <c r="CX626" s="477">
        <v>437</v>
      </c>
      <c r="CY626" s="477">
        <v>412</v>
      </c>
      <c r="CZ626" s="240">
        <f t="shared" si="1256"/>
        <v>1843</v>
      </c>
      <c r="DA626" s="288">
        <v>0</v>
      </c>
      <c r="DB626" s="288">
        <v>161</v>
      </c>
      <c r="DC626" s="288">
        <v>660</v>
      </c>
      <c r="DD626" s="288">
        <v>961</v>
      </c>
      <c r="DE626" s="288">
        <v>61</v>
      </c>
      <c r="DF626" s="288">
        <v>0</v>
      </c>
      <c r="DG626" s="240">
        <f t="shared" si="1257"/>
        <v>50905</v>
      </c>
      <c r="DH626" s="240">
        <f t="shared" si="1258"/>
        <v>235</v>
      </c>
      <c r="DI626" s="288">
        <v>0</v>
      </c>
      <c r="DJ626" s="288">
        <v>160</v>
      </c>
      <c r="DK626" s="288">
        <v>75</v>
      </c>
      <c r="DL626" s="392">
        <f t="shared" si="1259"/>
        <v>107</v>
      </c>
      <c r="DM626" s="470">
        <v>107</v>
      </c>
      <c r="DN626" s="469">
        <v>0</v>
      </c>
      <c r="DO626" s="240">
        <f t="shared" si="1260"/>
        <v>51247</v>
      </c>
    </row>
    <row r="627" spans="1:119" s="4" customFormat="1" ht="16.5" customHeight="1" x14ac:dyDescent="0.15">
      <c r="A627" s="48" t="s">
        <v>112</v>
      </c>
      <c r="B627" s="240">
        <f t="shared" si="1244"/>
        <v>3831</v>
      </c>
      <c r="C627" s="288">
        <v>372</v>
      </c>
      <c r="D627" s="288">
        <v>0</v>
      </c>
      <c r="E627" s="288">
        <v>0</v>
      </c>
      <c r="F627" s="288">
        <v>0</v>
      </c>
      <c r="G627" s="288">
        <v>0</v>
      </c>
      <c r="H627" s="288">
        <v>0</v>
      </c>
      <c r="I627" s="288">
        <v>0</v>
      </c>
      <c r="J627" s="288">
        <v>0</v>
      </c>
      <c r="K627" s="288">
        <v>54</v>
      </c>
      <c r="L627" s="288">
        <v>3405</v>
      </c>
      <c r="M627" s="288">
        <v>0</v>
      </c>
      <c r="N627" s="288">
        <v>0</v>
      </c>
      <c r="O627" s="240">
        <f t="shared" si="1245"/>
        <v>422</v>
      </c>
      <c r="P627" s="288">
        <v>150</v>
      </c>
      <c r="Q627" s="288">
        <v>130</v>
      </c>
      <c r="R627" s="288">
        <v>0</v>
      </c>
      <c r="S627" s="288">
        <v>0</v>
      </c>
      <c r="T627" s="288">
        <v>60</v>
      </c>
      <c r="U627" s="288">
        <v>6</v>
      </c>
      <c r="V627" s="288">
        <v>62</v>
      </c>
      <c r="W627" s="288">
        <v>14</v>
      </c>
      <c r="X627" s="240">
        <f t="shared" si="1246"/>
        <v>52</v>
      </c>
      <c r="Y627" s="288">
        <v>0</v>
      </c>
      <c r="Z627" s="288">
        <v>0</v>
      </c>
      <c r="AA627" s="288">
        <v>52</v>
      </c>
      <c r="AB627" s="288">
        <v>0</v>
      </c>
      <c r="AC627" s="240">
        <f t="shared" si="1247"/>
        <v>737</v>
      </c>
      <c r="AD627" s="288">
        <v>74</v>
      </c>
      <c r="AE627" s="288">
        <v>76</v>
      </c>
      <c r="AF627" s="288">
        <v>0</v>
      </c>
      <c r="AG627" s="288">
        <v>321</v>
      </c>
      <c r="AH627" s="288">
        <v>0</v>
      </c>
      <c r="AI627" s="288">
        <v>266</v>
      </c>
      <c r="AJ627" s="240">
        <f t="shared" si="1248"/>
        <v>259</v>
      </c>
      <c r="AK627" s="394">
        <v>259</v>
      </c>
      <c r="AL627" s="394">
        <v>0</v>
      </c>
      <c r="AM627" s="240">
        <f t="shared" si="1249"/>
        <v>3041</v>
      </c>
      <c r="AN627" s="490">
        <v>23</v>
      </c>
      <c r="AO627" s="490">
        <v>135</v>
      </c>
      <c r="AP627" s="490">
        <v>31</v>
      </c>
      <c r="AQ627" s="490">
        <v>0</v>
      </c>
      <c r="AR627" s="490">
        <v>1358</v>
      </c>
      <c r="AS627" s="490">
        <v>0</v>
      </c>
      <c r="AT627" s="490">
        <v>1168</v>
      </c>
      <c r="AU627" s="490">
        <v>323</v>
      </c>
      <c r="AV627" s="490">
        <v>3</v>
      </c>
      <c r="AW627" s="490">
        <v>0</v>
      </c>
      <c r="AX627" s="240">
        <f t="shared" si="1250"/>
        <v>1320</v>
      </c>
      <c r="AY627" s="288">
        <v>0</v>
      </c>
      <c r="AZ627" s="288">
        <v>809</v>
      </c>
      <c r="BA627" s="288">
        <v>502</v>
      </c>
      <c r="BB627" s="288">
        <v>9</v>
      </c>
      <c r="BC627" s="288">
        <v>0</v>
      </c>
      <c r="BD627" s="240">
        <f t="shared" si="1251"/>
        <v>22395</v>
      </c>
      <c r="BE627" s="288">
        <v>1892</v>
      </c>
      <c r="BF627" s="288">
        <v>158</v>
      </c>
      <c r="BG627" s="288">
        <v>2199</v>
      </c>
      <c r="BH627" s="288">
        <v>2733</v>
      </c>
      <c r="BI627" s="288">
        <v>2782</v>
      </c>
      <c r="BJ627" s="288">
        <v>6242</v>
      </c>
      <c r="BK627" s="288">
        <v>3361</v>
      </c>
      <c r="BL627" s="288">
        <v>3028</v>
      </c>
      <c r="BM627" s="240">
        <f t="shared" si="1252"/>
        <v>563</v>
      </c>
      <c r="BN627" s="288">
        <v>0</v>
      </c>
      <c r="BO627" s="288">
        <v>203</v>
      </c>
      <c r="BP627" s="288">
        <v>0</v>
      </c>
      <c r="BQ627" s="288">
        <v>0</v>
      </c>
      <c r="BR627" s="288">
        <v>360</v>
      </c>
      <c r="BS627" s="240">
        <f t="shared" si="1253"/>
        <v>0</v>
      </c>
      <c r="BT627" s="288">
        <v>0</v>
      </c>
      <c r="BU627" s="288">
        <v>0</v>
      </c>
      <c r="BV627" s="288">
        <v>0</v>
      </c>
      <c r="BW627" s="288">
        <v>0</v>
      </c>
      <c r="BX627" s="288">
        <v>0</v>
      </c>
      <c r="BY627" s="288">
        <v>0</v>
      </c>
      <c r="BZ627" s="288">
        <v>0</v>
      </c>
      <c r="CA627" s="288">
        <v>0</v>
      </c>
      <c r="CB627" s="288">
        <v>0</v>
      </c>
      <c r="CC627" s="288">
        <v>0</v>
      </c>
      <c r="CD627" s="288">
        <v>0</v>
      </c>
      <c r="CE627" s="288">
        <v>0</v>
      </c>
      <c r="CF627" s="240">
        <f t="shared" si="1254"/>
        <v>584</v>
      </c>
      <c r="CG627" s="288">
        <v>0</v>
      </c>
      <c r="CH627" s="288">
        <v>0</v>
      </c>
      <c r="CI627" s="288">
        <v>0</v>
      </c>
      <c r="CJ627" s="288">
        <v>104</v>
      </c>
      <c r="CK627" s="288">
        <v>17</v>
      </c>
      <c r="CL627" s="288">
        <v>0</v>
      </c>
      <c r="CM627" s="288">
        <v>463</v>
      </c>
      <c r="CN627" s="288">
        <v>0</v>
      </c>
      <c r="CO627" s="288">
        <v>0</v>
      </c>
      <c r="CP627" s="288">
        <v>0</v>
      </c>
      <c r="CQ627" s="288">
        <v>0</v>
      </c>
      <c r="CR627" s="288">
        <v>0</v>
      </c>
      <c r="CS627" s="288">
        <v>0</v>
      </c>
      <c r="CT627" s="240">
        <f t="shared" si="1255"/>
        <v>216</v>
      </c>
      <c r="CU627" s="486">
        <v>0</v>
      </c>
      <c r="CV627" s="486">
        <v>216</v>
      </c>
      <c r="CW627" s="486">
        <v>0</v>
      </c>
      <c r="CX627" s="486">
        <v>0</v>
      </c>
      <c r="CY627" s="486">
        <v>0</v>
      </c>
      <c r="CZ627" s="240">
        <f t="shared" si="1256"/>
        <v>1677</v>
      </c>
      <c r="DA627" s="288">
        <v>0</v>
      </c>
      <c r="DB627" s="288">
        <v>0</v>
      </c>
      <c r="DC627" s="288">
        <v>1094</v>
      </c>
      <c r="DD627" s="288">
        <v>583</v>
      </c>
      <c r="DE627" s="288">
        <v>0</v>
      </c>
      <c r="DF627" s="288">
        <v>0</v>
      </c>
      <c r="DG627" s="240">
        <f t="shared" si="1257"/>
        <v>35097</v>
      </c>
      <c r="DH627" s="240">
        <f t="shared" si="1258"/>
        <v>0</v>
      </c>
      <c r="DI627" s="288">
        <v>0</v>
      </c>
      <c r="DJ627" s="288">
        <v>0</v>
      </c>
      <c r="DK627" s="288">
        <v>0</v>
      </c>
      <c r="DL627" s="392">
        <f t="shared" si="1259"/>
        <v>0</v>
      </c>
      <c r="DM627" s="470">
        <v>0</v>
      </c>
      <c r="DN627" s="469">
        <v>0</v>
      </c>
      <c r="DO627" s="240">
        <f t="shared" si="1260"/>
        <v>35097</v>
      </c>
    </row>
    <row r="628" spans="1:119" s="4" customFormat="1" ht="16.5" customHeight="1" x14ac:dyDescent="0.15">
      <c r="A628" s="180" t="s">
        <v>186</v>
      </c>
      <c r="B628" s="240"/>
      <c r="C628" s="275"/>
      <c r="D628" s="275"/>
      <c r="E628" s="275"/>
      <c r="F628" s="275"/>
      <c r="G628" s="275"/>
      <c r="H628" s="275"/>
      <c r="I628" s="275"/>
      <c r="J628" s="275"/>
      <c r="K628" s="275"/>
      <c r="L628" s="275"/>
      <c r="M628" s="275"/>
      <c r="N628" s="275"/>
      <c r="O628" s="240"/>
      <c r="P628" s="275"/>
      <c r="Q628" s="275"/>
      <c r="R628" s="275"/>
      <c r="S628" s="275"/>
      <c r="T628" s="275"/>
      <c r="U628" s="275"/>
      <c r="V628" s="275"/>
      <c r="W628" s="275"/>
      <c r="X628" s="240"/>
      <c r="Y628" s="275"/>
      <c r="Z628" s="275"/>
      <c r="AA628" s="275"/>
      <c r="AB628" s="275"/>
      <c r="AC628" s="240"/>
      <c r="AD628" s="275"/>
      <c r="AE628" s="275"/>
      <c r="AF628" s="275"/>
      <c r="AG628" s="275"/>
      <c r="AH628" s="275"/>
      <c r="AI628" s="275"/>
      <c r="AJ628" s="240"/>
      <c r="AK628" s="275"/>
      <c r="AL628" s="275"/>
      <c r="AM628" s="240"/>
      <c r="AN628" s="491"/>
      <c r="AO628" s="491"/>
      <c r="AP628" s="491"/>
      <c r="AQ628" s="491"/>
      <c r="AR628" s="491"/>
      <c r="AS628" s="491"/>
      <c r="AT628" s="491"/>
      <c r="AU628" s="491"/>
      <c r="AV628" s="491"/>
      <c r="AW628" s="491"/>
      <c r="AX628" s="240"/>
      <c r="AY628" s="275"/>
      <c r="AZ628" s="275"/>
      <c r="BA628" s="275"/>
      <c r="BB628" s="275"/>
      <c r="BC628" s="275"/>
      <c r="BD628" s="240"/>
      <c r="BE628" s="409"/>
      <c r="BF628" s="409"/>
      <c r="BG628" s="409"/>
      <c r="BH628" s="409"/>
      <c r="BI628" s="409"/>
      <c r="BJ628" s="409"/>
      <c r="BK628" s="409"/>
      <c r="BL628" s="409"/>
      <c r="BM628" s="240"/>
      <c r="BN628" s="275"/>
      <c r="BO628" s="275"/>
      <c r="BP628" s="275"/>
      <c r="BQ628" s="275"/>
      <c r="BR628" s="275"/>
      <c r="BS628" s="240"/>
      <c r="BT628" s="275"/>
      <c r="BU628" s="275"/>
      <c r="BV628" s="275"/>
      <c r="BW628" s="275"/>
      <c r="BX628" s="275"/>
      <c r="BY628" s="275"/>
      <c r="BZ628" s="275"/>
      <c r="CA628" s="275"/>
      <c r="CB628" s="275"/>
      <c r="CC628" s="275"/>
      <c r="CD628" s="275"/>
      <c r="CE628" s="275"/>
      <c r="CF628" s="240"/>
      <c r="CG628" s="275"/>
      <c r="CH628" s="275"/>
      <c r="CI628" s="275"/>
      <c r="CJ628" s="275"/>
      <c r="CK628" s="275"/>
      <c r="CL628" s="275"/>
      <c r="CM628" s="275"/>
      <c r="CN628" s="275"/>
      <c r="CO628" s="275"/>
      <c r="CP628" s="275"/>
      <c r="CQ628" s="275"/>
      <c r="CR628" s="275"/>
      <c r="CS628" s="275"/>
      <c r="CT628" s="240"/>
      <c r="CU628" s="275"/>
      <c r="CV628" s="275"/>
      <c r="CW628" s="275"/>
      <c r="CX628" s="275"/>
      <c r="CY628" s="275"/>
      <c r="CZ628" s="240"/>
      <c r="DA628" s="275"/>
      <c r="DB628" s="275"/>
      <c r="DC628" s="275"/>
      <c r="DD628" s="275"/>
      <c r="DE628" s="275"/>
      <c r="DF628" s="275"/>
      <c r="DG628" s="240"/>
      <c r="DH628" s="240"/>
      <c r="DI628" s="275"/>
      <c r="DJ628" s="275"/>
      <c r="DK628" s="275"/>
      <c r="DL628" s="301"/>
      <c r="DM628" s="275"/>
      <c r="DN628" s="275"/>
      <c r="DO628" s="240"/>
    </row>
    <row r="629" spans="1:119" s="4" customFormat="1" ht="16.5" customHeight="1" x14ac:dyDescent="0.15">
      <c r="A629" s="48" t="s">
        <v>57</v>
      </c>
      <c r="B629" s="240">
        <f t="shared" si="1244"/>
        <v>8116</v>
      </c>
      <c r="C629" s="288">
        <v>433</v>
      </c>
      <c r="D629" s="288">
        <v>24</v>
      </c>
      <c r="E629" s="288">
        <v>97</v>
      </c>
      <c r="F629" s="288">
        <v>37</v>
      </c>
      <c r="G629" s="288">
        <v>390</v>
      </c>
      <c r="H629" s="288">
        <v>1518</v>
      </c>
      <c r="I629" s="288">
        <v>409</v>
      </c>
      <c r="J629" s="288">
        <v>113</v>
      </c>
      <c r="K629" s="288">
        <v>729</v>
      </c>
      <c r="L629" s="288">
        <v>3643</v>
      </c>
      <c r="M629" s="288">
        <v>134</v>
      </c>
      <c r="N629" s="288">
        <v>589</v>
      </c>
      <c r="O629" s="240">
        <f t="shared" si="1245"/>
        <v>1702</v>
      </c>
      <c r="P629" s="288">
        <v>525</v>
      </c>
      <c r="Q629" s="288">
        <v>316</v>
      </c>
      <c r="R629" s="288">
        <v>192</v>
      </c>
      <c r="S629" s="288">
        <v>44</v>
      </c>
      <c r="T629" s="288">
        <v>101</v>
      </c>
      <c r="U629" s="288">
        <v>419</v>
      </c>
      <c r="V629" s="288">
        <v>73</v>
      </c>
      <c r="W629" s="288">
        <v>32</v>
      </c>
      <c r="X629" s="240">
        <f t="shared" si="1246"/>
        <v>1138</v>
      </c>
      <c r="Y629" s="288">
        <v>186</v>
      </c>
      <c r="Z629" s="288">
        <v>299</v>
      </c>
      <c r="AA629" s="288">
        <v>445</v>
      </c>
      <c r="AB629" s="288">
        <v>208</v>
      </c>
      <c r="AC629" s="240">
        <f t="shared" si="1247"/>
        <v>1546</v>
      </c>
      <c r="AD629" s="288">
        <v>55</v>
      </c>
      <c r="AE629" s="288">
        <v>97</v>
      </c>
      <c r="AF629" s="288">
        <v>174</v>
      </c>
      <c r="AG629" s="288">
        <v>456</v>
      </c>
      <c r="AH629" s="288">
        <v>240</v>
      </c>
      <c r="AI629" s="288">
        <v>524</v>
      </c>
      <c r="AJ629" s="240">
        <f t="shared" si="1248"/>
        <v>86</v>
      </c>
      <c r="AK629" s="394">
        <v>45</v>
      </c>
      <c r="AL629" s="394">
        <v>41</v>
      </c>
      <c r="AM629" s="240">
        <f t="shared" si="1249"/>
        <v>5056</v>
      </c>
      <c r="AN629" s="490">
        <v>222</v>
      </c>
      <c r="AO629" s="490">
        <v>486</v>
      </c>
      <c r="AP629" s="490">
        <v>719</v>
      </c>
      <c r="AQ629" s="490">
        <v>185</v>
      </c>
      <c r="AR629" s="490">
        <v>907</v>
      </c>
      <c r="AS629" s="490">
        <v>167</v>
      </c>
      <c r="AT629" s="490">
        <v>657</v>
      </c>
      <c r="AU629" s="490">
        <v>599</v>
      </c>
      <c r="AV629" s="490">
        <v>898</v>
      </c>
      <c r="AW629" s="490">
        <v>216</v>
      </c>
      <c r="AX629" s="240">
        <f t="shared" si="1250"/>
        <v>5875</v>
      </c>
      <c r="AY629" s="288">
        <v>432</v>
      </c>
      <c r="AZ629" s="288">
        <v>3441</v>
      </c>
      <c r="BA629" s="288">
        <v>878</v>
      </c>
      <c r="BB629" s="288">
        <v>707</v>
      </c>
      <c r="BC629" s="288">
        <v>417</v>
      </c>
      <c r="BD629" s="240">
        <f t="shared" si="1251"/>
        <v>19654</v>
      </c>
      <c r="BE629" s="288">
        <v>6953</v>
      </c>
      <c r="BF629" s="288">
        <v>2439</v>
      </c>
      <c r="BG629" s="288">
        <v>1609</v>
      </c>
      <c r="BH629" s="288">
        <v>1504</v>
      </c>
      <c r="BI629" s="288">
        <v>1135</v>
      </c>
      <c r="BJ629" s="288">
        <v>1795</v>
      </c>
      <c r="BK629" s="288">
        <v>2534</v>
      </c>
      <c r="BL629" s="288">
        <v>1685</v>
      </c>
      <c r="BM629" s="240">
        <f t="shared" si="1252"/>
        <v>1688</v>
      </c>
      <c r="BN629" s="288">
        <v>530</v>
      </c>
      <c r="BO629" s="288">
        <v>263</v>
      </c>
      <c r="BP629" s="288">
        <v>72</v>
      </c>
      <c r="BQ629" s="288">
        <v>81</v>
      </c>
      <c r="BR629" s="288">
        <v>742</v>
      </c>
      <c r="BS629" s="240">
        <f t="shared" si="1253"/>
        <v>1965</v>
      </c>
      <c r="BT629" s="288">
        <v>81</v>
      </c>
      <c r="BU629" s="288">
        <v>179</v>
      </c>
      <c r="BV629" s="288">
        <v>60</v>
      </c>
      <c r="BW629" s="288">
        <v>35</v>
      </c>
      <c r="BX629" s="288">
        <v>85</v>
      </c>
      <c r="BY629" s="288">
        <v>747</v>
      </c>
      <c r="BZ629" s="288">
        <v>100</v>
      </c>
      <c r="CA629" s="288">
        <v>30</v>
      </c>
      <c r="CB629" s="288">
        <v>221</v>
      </c>
      <c r="CC629" s="288">
        <v>72</v>
      </c>
      <c r="CD629" s="288">
        <v>180</v>
      </c>
      <c r="CE629" s="288">
        <v>175</v>
      </c>
      <c r="CF629" s="240">
        <f t="shared" si="1254"/>
        <v>4695</v>
      </c>
      <c r="CG629" s="288">
        <v>127</v>
      </c>
      <c r="CH629" s="288">
        <v>281</v>
      </c>
      <c r="CI629" s="288">
        <v>50</v>
      </c>
      <c r="CJ629" s="288">
        <v>486</v>
      </c>
      <c r="CK629" s="288">
        <v>1883</v>
      </c>
      <c r="CL629" s="288">
        <v>66</v>
      </c>
      <c r="CM629" s="288">
        <v>859</v>
      </c>
      <c r="CN629" s="288">
        <v>69</v>
      </c>
      <c r="CO629" s="288">
        <v>56</v>
      </c>
      <c r="CP629" s="288">
        <v>177</v>
      </c>
      <c r="CQ629" s="288">
        <v>401</v>
      </c>
      <c r="CR629" s="288">
        <v>42</v>
      </c>
      <c r="CS629" s="288">
        <v>198</v>
      </c>
      <c r="CT629" s="240">
        <f t="shared" si="1255"/>
        <v>2095</v>
      </c>
      <c r="CU629" s="477">
        <v>1109</v>
      </c>
      <c r="CV629" s="477">
        <v>401</v>
      </c>
      <c r="CW629" s="486">
        <v>195</v>
      </c>
      <c r="CX629" s="477">
        <v>283</v>
      </c>
      <c r="CY629" s="477">
        <v>107</v>
      </c>
      <c r="CZ629" s="240">
        <f t="shared" si="1256"/>
        <v>1991</v>
      </c>
      <c r="DA629" s="288">
        <v>77</v>
      </c>
      <c r="DB629" s="288">
        <v>75</v>
      </c>
      <c r="DC629" s="288">
        <v>521</v>
      </c>
      <c r="DD629" s="288">
        <v>967</v>
      </c>
      <c r="DE629" s="288">
        <v>194</v>
      </c>
      <c r="DF629" s="288">
        <v>157</v>
      </c>
      <c r="DG629" s="240">
        <f t="shared" si="1257"/>
        <v>55607</v>
      </c>
      <c r="DH629" s="240">
        <f t="shared" si="1258"/>
        <v>63</v>
      </c>
      <c r="DI629" s="288">
        <v>30</v>
      </c>
      <c r="DJ629" s="288">
        <v>21</v>
      </c>
      <c r="DK629" s="288">
        <v>12</v>
      </c>
      <c r="DL629" s="392">
        <f t="shared" si="1259"/>
        <v>182</v>
      </c>
      <c r="DM629" s="470">
        <v>182</v>
      </c>
      <c r="DN629" s="469">
        <v>0</v>
      </c>
      <c r="DO629" s="240">
        <f t="shared" si="1260"/>
        <v>55852</v>
      </c>
    </row>
    <row r="630" spans="1:119" s="4" customFormat="1" ht="16.5" customHeight="1" x14ac:dyDescent="0.15">
      <c r="A630" s="48" t="s">
        <v>58</v>
      </c>
      <c r="B630" s="240">
        <f t="shared" si="1244"/>
        <v>113</v>
      </c>
      <c r="C630" s="288">
        <v>0</v>
      </c>
      <c r="D630" s="288">
        <v>0</v>
      </c>
      <c r="E630" s="288">
        <v>5</v>
      </c>
      <c r="F630" s="288">
        <v>0</v>
      </c>
      <c r="G630" s="288">
        <v>0</v>
      </c>
      <c r="H630" s="288">
        <v>0</v>
      </c>
      <c r="I630" s="288">
        <v>13</v>
      </c>
      <c r="J630" s="288">
        <v>9</v>
      </c>
      <c r="K630" s="288">
        <v>19</v>
      </c>
      <c r="L630" s="288">
        <v>0</v>
      </c>
      <c r="M630" s="288">
        <v>42</v>
      </c>
      <c r="N630" s="288">
        <v>25</v>
      </c>
      <c r="O630" s="240">
        <f t="shared" si="1245"/>
        <v>56</v>
      </c>
      <c r="P630" s="288">
        <v>0</v>
      </c>
      <c r="Q630" s="288">
        <v>0</v>
      </c>
      <c r="R630" s="288">
        <v>41</v>
      </c>
      <c r="S630" s="288">
        <v>7</v>
      </c>
      <c r="T630" s="288">
        <v>0</v>
      </c>
      <c r="U630" s="288">
        <v>8</v>
      </c>
      <c r="V630" s="288">
        <v>0</v>
      </c>
      <c r="W630" s="288">
        <v>0</v>
      </c>
      <c r="X630" s="240">
        <f t="shared" si="1246"/>
        <v>63</v>
      </c>
      <c r="Y630" s="288">
        <v>12</v>
      </c>
      <c r="Z630" s="288">
        <v>10</v>
      </c>
      <c r="AA630" s="288">
        <v>23</v>
      </c>
      <c r="AB630" s="288">
        <v>18</v>
      </c>
      <c r="AC630" s="240">
        <f t="shared" si="1247"/>
        <v>190</v>
      </c>
      <c r="AD630" s="288">
        <v>4</v>
      </c>
      <c r="AE630" s="288">
        <v>10</v>
      </c>
      <c r="AF630" s="288">
        <v>0</v>
      </c>
      <c r="AG630" s="288">
        <v>94</v>
      </c>
      <c r="AH630" s="288">
        <v>22</v>
      </c>
      <c r="AI630" s="288">
        <v>60</v>
      </c>
      <c r="AJ630" s="240">
        <f t="shared" si="1248"/>
        <v>0</v>
      </c>
      <c r="AK630" s="394">
        <v>0</v>
      </c>
      <c r="AL630" s="394">
        <v>0</v>
      </c>
      <c r="AM630" s="240">
        <f t="shared" si="1249"/>
        <v>548</v>
      </c>
      <c r="AN630" s="490">
        <v>0</v>
      </c>
      <c r="AO630" s="490">
        <v>0</v>
      </c>
      <c r="AP630" s="490">
        <v>19</v>
      </c>
      <c r="AQ630" s="490">
        <v>8</v>
      </c>
      <c r="AR630" s="490">
        <v>31</v>
      </c>
      <c r="AS630" s="490">
        <v>0</v>
      </c>
      <c r="AT630" s="490">
        <v>41</v>
      </c>
      <c r="AU630" s="490">
        <v>215</v>
      </c>
      <c r="AV630" s="490">
        <v>234</v>
      </c>
      <c r="AW630" s="490">
        <v>0</v>
      </c>
      <c r="AX630" s="240">
        <f t="shared" si="1250"/>
        <v>599</v>
      </c>
      <c r="AY630" s="288">
        <v>20</v>
      </c>
      <c r="AZ630" s="288">
        <v>338</v>
      </c>
      <c r="BA630" s="288">
        <v>43</v>
      </c>
      <c r="BB630" s="288">
        <v>188</v>
      </c>
      <c r="BC630" s="288">
        <v>10</v>
      </c>
      <c r="BD630" s="240">
        <f t="shared" si="1251"/>
        <v>4945</v>
      </c>
      <c r="BE630" s="288">
        <v>2617</v>
      </c>
      <c r="BF630" s="288">
        <v>217</v>
      </c>
      <c r="BG630" s="288">
        <v>168</v>
      </c>
      <c r="BH630" s="288">
        <v>501</v>
      </c>
      <c r="BI630" s="288">
        <v>428</v>
      </c>
      <c r="BJ630" s="288">
        <v>533</v>
      </c>
      <c r="BK630" s="288">
        <v>366</v>
      </c>
      <c r="BL630" s="288">
        <v>115</v>
      </c>
      <c r="BM630" s="240">
        <f t="shared" si="1252"/>
        <v>110</v>
      </c>
      <c r="BN630" s="288">
        <v>28</v>
      </c>
      <c r="BO630" s="288">
        <v>0</v>
      </c>
      <c r="BP630" s="288">
        <v>0</v>
      </c>
      <c r="BQ630" s="288">
        <v>0</v>
      </c>
      <c r="BR630" s="288">
        <v>82</v>
      </c>
      <c r="BS630" s="240">
        <f t="shared" si="1253"/>
        <v>328</v>
      </c>
      <c r="BT630" s="288">
        <v>30</v>
      </c>
      <c r="BU630" s="288">
        <v>35</v>
      </c>
      <c r="BV630" s="288">
        <v>5</v>
      </c>
      <c r="BW630" s="288">
        <v>2</v>
      </c>
      <c r="BX630" s="288">
        <v>21</v>
      </c>
      <c r="BY630" s="288">
        <v>132</v>
      </c>
      <c r="BZ630" s="288">
        <v>8</v>
      </c>
      <c r="CA630" s="288">
        <v>29</v>
      </c>
      <c r="CB630" s="288">
        <v>0</v>
      </c>
      <c r="CC630" s="288">
        <v>32</v>
      </c>
      <c r="CD630" s="288">
        <v>26</v>
      </c>
      <c r="CE630" s="288">
        <v>8</v>
      </c>
      <c r="CF630" s="240">
        <f t="shared" si="1254"/>
        <v>398</v>
      </c>
      <c r="CG630" s="288">
        <v>0</v>
      </c>
      <c r="CH630" s="288">
        <v>3</v>
      </c>
      <c r="CI630" s="288">
        <v>8</v>
      </c>
      <c r="CJ630" s="288">
        <v>57</v>
      </c>
      <c r="CK630" s="288">
        <v>133</v>
      </c>
      <c r="CL630" s="288">
        <v>7</v>
      </c>
      <c r="CM630" s="288">
        <v>63</v>
      </c>
      <c r="CN630" s="288">
        <v>0</v>
      </c>
      <c r="CO630" s="288">
        <v>10</v>
      </c>
      <c r="CP630" s="288">
        <v>61</v>
      </c>
      <c r="CQ630" s="288">
        <v>21</v>
      </c>
      <c r="CR630" s="288">
        <v>11</v>
      </c>
      <c r="CS630" s="288">
        <v>24</v>
      </c>
      <c r="CT630" s="240">
        <f t="shared" si="1255"/>
        <v>239</v>
      </c>
      <c r="CU630" s="477">
        <v>77</v>
      </c>
      <c r="CV630" s="477">
        <v>95</v>
      </c>
      <c r="CW630" s="486">
        <v>6</v>
      </c>
      <c r="CX630" s="477">
        <v>0</v>
      </c>
      <c r="CY630" s="477">
        <v>61</v>
      </c>
      <c r="CZ630" s="240">
        <f t="shared" si="1256"/>
        <v>369</v>
      </c>
      <c r="DA630" s="288">
        <v>0</v>
      </c>
      <c r="DB630" s="288">
        <v>0</v>
      </c>
      <c r="DC630" s="288">
        <v>95</v>
      </c>
      <c r="DD630" s="288">
        <v>137</v>
      </c>
      <c r="DE630" s="288">
        <v>110</v>
      </c>
      <c r="DF630" s="288">
        <v>27</v>
      </c>
      <c r="DG630" s="240">
        <f t="shared" si="1257"/>
        <v>7958</v>
      </c>
      <c r="DH630" s="240">
        <f t="shared" si="1258"/>
        <v>98</v>
      </c>
      <c r="DI630" s="288">
        <v>72</v>
      </c>
      <c r="DJ630" s="288">
        <v>0</v>
      </c>
      <c r="DK630" s="288">
        <v>26</v>
      </c>
      <c r="DL630" s="392">
        <f t="shared" si="1259"/>
        <v>0</v>
      </c>
      <c r="DM630" s="470">
        <v>0</v>
      </c>
      <c r="DN630" s="469">
        <v>0</v>
      </c>
      <c r="DO630" s="240">
        <f t="shared" si="1260"/>
        <v>8056</v>
      </c>
    </row>
    <row r="631" spans="1:119" s="4" customFormat="1" ht="16.5" customHeight="1" x14ac:dyDescent="0.15">
      <c r="A631" s="48" t="s">
        <v>59</v>
      </c>
      <c r="B631" s="240">
        <f t="shared" si="1244"/>
        <v>5946</v>
      </c>
      <c r="C631" s="288">
        <v>181</v>
      </c>
      <c r="D631" s="288">
        <v>114</v>
      </c>
      <c r="E631" s="288">
        <v>121</v>
      </c>
      <c r="F631" s="288">
        <v>48</v>
      </c>
      <c r="G631" s="288">
        <v>166</v>
      </c>
      <c r="H631" s="288">
        <v>904</v>
      </c>
      <c r="I631" s="288">
        <v>459</v>
      </c>
      <c r="J631" s="288">
        <v>100</v>
      </c>
      <c r="K631" s="288">
        <v>229</v>
      </c>
      <c r="L631" s="288">
        <v>3146</v>
      </c>
      <c r="M631" s="288">
        <v>189</v>
      </c>
      <c r="N631" s="288">
        <v>289</v>
      </c>
      <c r="O631" s="240">
        <f t="shared" si="1245"/>
        <v>1645</v>
      </c>
      <c r="P631" s="288">
        <v>431</v>
      </c>
      <c r="Q631" s="288">
        <v>507</v>
      </c>
      <c r="R631" s="288">
        <v>104</v>
      </c>
      <c r="S631" s="288">
        <v>114</v>
      </c>
      <c r="T631" s="288">
        <v>46</v>
      </c>
      <c r="U631" s="288">
        <v>242</v>
      </c>
      <c r="V631" s="288">
        <v>105</v>
      </c>
      <c r="W631" s="288">
        <v>96</v>
      </c>
      <c r="X631" s="240">
        <f t="shared" si="1246"/>
        <v>960</v>
      </c>
      <c r="Y631" s="288">
        <v>163</v>
      </c>
      <c r="Z631" s="288">
        <v>225</v>
      </c>
      <c r="AA631" s="288">
        <v>390</v>
      </c>
      <c r="AB631" s="288">
        <v>182</v>
      </c>
      <c r="AC631" s="240">
        <f t="shared" si="1247"/>
        <v>1027</v>
      </c>
      <c r="AD631" s="288">
        <v>118</v>
      </c>
      <c r="AE631" s="288">
        <v>126</v>
      </c>
      <c r="AF631" s="288">
        <v>110</v>
      </c>
      <c r="AG631" s="288">
        <v>142</v>
      </c>
      <c r="AH631" s="288">
        <v>247</v>
      </c>
      <c r="AI631" s="288">
        <v>284</v>
      </c>
      <c r="AJ631" s="240">
        <f t="shared" si="1248"/>
        <v>169</v>
      </c>
      <c r="AK631" s="394">
        <v>98</v>
      </c>
      <c r="AL631" s="394">
        <v>71</v>
      </c>
      <c r="AM631" s="240">
        <f t="shared" si="1249"/>
        <v>3467</v>
      </c>
      <c r="AN631" s="490">
        <v>165</v>
      </c>
      <c r="AO631" s="490">
        <v>217</v>
      </c>
      <c r="AP631" s="490">
        <v>306</v>
      </c>
      <c r="AQ631" s="490">
        <v>109</v>
      </c>
      <c r="AR631" s="490">
        <v>715</v>
      </c>
      <c r="AS631" s="490">
        <v>165</v>
      </c>
      <c r="AT631" s="490">
        <v>609</v>
      </c>
      <c r="AU631" s="490">
        <v>611</v>
      </c>
      <c r="AV631" s="490">
        <v>406</v>
      </c>
      <c r="AW631" s="490">
        <v>164</v>
      </c>
      <c r="AX631" s="240">
        <f t="shared" si="1250"/>
        <v>4179</v>
      </c>
      <c r="AY631" s="288">
        <v>237</v>
      </c>
      <c r="AZ631" s="288">
        <v>2319</v>
      </c>
      <c r="BA631" s="288">
        <v>448</v>
      </c>
      <c r="BB631" s="288">
        <v>820</v>
      </c>
      <c r="BC631" s="288">
        <v>355</v>
      </c>
      <c r="BD631" s="240">
        <f t="shared" si="1251"/>
        <v>7878</v>
      </c>
      <c r="BE631" s="288">
        <v>3339</v>
      </c>
      <c r="BF631" s="288">
        <v>527</v>
      </c>
      <c r="BG631" s="288">
        <v>435</v>
      </c>
      <c r="BH631" s="288">
        <v>565</v>
      </c>
      <c r="BI631" s="288">
        <v>1094</v>
      </c>
      <c r="BJ631" s="288">
        <v>982</v>
      </c>
      <c r="BK631" s="288">
        <v>590</v>
      </c>
      <c r="BL631" s="288">
        <v>346</v>
      </c>
      <c r="BM631" s="240">
        <f t="shared" si="1252"/>
        <v>2533</v>
      </c>
      <c r="BN631" s="288">
        <v>815</v>
      </c>
      <c r="BO631" s="288">
        <v>389</v>
      </c>
      <c r="BP631" s="288">
        <v>316</v>
      </c>
      <c r="BQ631" s="288">
        <v>62</v>
      </c>
      <c r="BR631" s="288">
        <v>951</v>
      </c>
      <c r="BS631" s="240">
        <f t="shared" si="1253"/>
        <v>2177</v>
      </c>
      <c r="BT631" s="288">
        <v>213</v>
      </c>
      <c r="BU631" s="288">
        <v>290</v>
      </c>
      <c r="BV631" s="288">
        <v>80</v>
      </c>
      <c r="BW631" s="288">
        <v>29</v>
      </c>
      <c r="BX631" s="288">
        <v>170</v>
      </c>
      <c r="BY631" s="288">
        <v>333</v>
      </c>
      <c r="BZ631" s="288">
        <v>70</v>
      </c>
      <c r="CA631" s="288">
        <v>147</v>
      </c>
      <c r="CB631" s="288">
        <v>336</v>
      </c>
      <c r="CC631" s="288">
        <v>94</v>
      </c>
      <c r="CD631" s="288">
        <v>260</v>
      </c>
      <c r="CE631" s="288">
        <v>155</v>
      </c>
      <c r="CF631" s="240">
        <f t="shared" si="1254"/>
        <v>1910</v>
      </c>
      <c r="CG631" s="288">
        <v>44</v>
      </c>
      <c r="CH631" s="288">
        <v>123</v>
      </c>
      <c r="CI631" s="288">
        <v>47</v>
      </c>
      <c r="CJ631" s="288">
        <v>184</v>
      </c>
      <c r="CK631" s="288">
        <v>565</v>
      </c>
      <c r="CL631" s="288">
        <v>28</v>
      </c>
      <c r="CM631" s="288">
        <v>444</v>
      </c>
      <c r="CN631" s="288">
        <v>61</v>
      </c>
      <c r="CO631" s="288">
        <v>16</v>
      </c>
      <c r="CP631" s="288">
        <v>67</v>
      </c>
      <c r="CQ631" s="288">
        <v>187</v>
      </c>
      <c r="CR631" s="288">
        <v>78</v>
      </c>
      <c r="CS631" s="288">
        <v>66</v>
      </c>
      <c r="CT631" s="240">
        <f t="shared" si="1255"/>
        <v>1711</v>
      </c>
      <c r="CU631" s="477">
        <v>850</v>
      </c>
      <c r="CV631" s="477">
        <v>342</v>
      </c>
      <c r="CW631" s="486">
        <v>99</v>
      </c>
      <c r="CX631" s="477">
        <v>277</v>
      </c>
      <c r="CY631" s="477">
        <v>143</v>
      </c>
      <c r="CZ631" s="240">
        <f t="shared" si="1256"/>
        <v>2789</v>
      </c>
      <c r="DA631" s="288">
        <v>70</v>
      </c>
      <c r="DB631" s="288">
        <v>37</v>
      </c>
      <c r="DC631" s="288">
        <v>594</v>
      </c>
      <c r="DD631" s="288">
        <v>1500</v>
      </c>
      <c r="DE631" s="288">
        <v>364</v>
      </c>
      <c r="DF631" s="288">
        <v>224</v>
      </c>
      <c r="DG631" s="240">
        <f t="shared" si="1257"/>
        <v>36391</v>
      </c>
      <c r="DH631" s="240">
        <f t="shared" si="1258"/>
        <v>264</v>
      </c>
      <c r="DI631" s="288">
        <v>77</v>
      </c>
      <c r="DJ631" s="288">
        <v>93</v>
      </c>
      <c r="DK631" s="288">
        <v>94</v>
      </c>
      <c r="DL631" s="392">
        <f t="shared" si="1259"/>
        <v>578</v>
      </c>
      <c r="DM631" s="470">
        <v>578</v>
      </c>
      <c r="DN631" s="469">
        <v>0</v>
      </c>
      <c r="DO631" s="240">
        <f t="shared" si="1260"/>
        <v>37233</v>
      </c>
    </row>
    <row r="632" spans="1:119" s="109" customFormat="1" ht="16.5" customHeight="1" x14ac:dyDescent="0.15">
      <c r="A632" s="408" t="s">
        <v>363</v>
      </c>
      <c r="B632" s="302">
        <f t="shared" ref="B632:AG632" si="1261">SUM(B629:B631)/SUM(B100:B106)*1000</f>
        <v>2.2851982189801872</v>
      </c>
      <c r="C632" s="303">
        <f t="shared" si="1261"/>
        <v>1.2384375516856063</v>
      </c>
      <c r="D632" s="303">
        <f t="shared" si="1261"/>
        <v>0.51976813821312762</v>
      </c>
      <c r="E632" s="303">
        <f t="shared" si="1261"/>
        <v>0.85753069613803556</v>
      </c>
      <c r="F632" s="303">
        <f t="shared" si="1261"/>
        <v>0.72923190432477414</v>
      </c>
      <c r="G632" s="303">
        <f t="shared" si="1261"/>
        <v>1.3899826252171847</v>
      </c>
      <c r="H632" s="303">
        <f t="shared" si="1261"/>
        <v>2.5084278826983724</v>
      </c>
      <c r="I632" s="303">
        <f t="shared" si="1261"/>
        <v>1.5107087127252774</v>
      </c>
      <c r="J632" s="303">
        <f t="shared" si="1261"/>
        <v>1.2503942684630289</v>
      </c>
      <c r="K632" s="303">
        <f t="shared" si="1261"/>
        <v>1.8672441044204187</v>
      </c>
      <c r="L632" s="303">
        <f t="shared" si="1261"/>
        <v>4.7401108050647753</v>
      </c>
      <c r="M632" s="303">
        <f t="shared" si="1261"/>
        <v>1.0674605843834903</v>
      </c>
      <c r="N632" s="303">
        <f t="shared" si="1261"/>
        <v>1.4078775661024243</v>
      </c>
      <c r="O632" s="304">
        <f t="shared" si="1261"/>
        <v>1.5703339324567211</v>
      </c>
      <c r="P632" s="303">
        <f t="shared" si="1261"/>
        <v>2.2963877532392036</v>
      </c>
      <c r="Q632" s="303">
        <f t="shared" si="1261"/>
        <v>1.9875386398763526</v>
      </c>
      <c r="R632" s="303">
        <f t="shared" si="1261"/>
        <v>1.6794410501240891</v>
      </c>
      <c r="S632" s="303">
        <f t="shared" si="1261"/>
        <v>1.0223681764669432</v>
      </c>
      <c r="T632" s="303">
        <f t="shared" si="1261"/>
        <v>0.81138365751882191</v>
      </c>
      <c r="U632" s="303">
        <f t="shared" si="1261"/>
        <v>1.5551810309757657</v>
      </c>
      <c r="V632" s="303">
        <f t="shared" si="1261"/>
        <v>0.6915118858461502</v>
      </c>
      <c r="W632" s="303">
        <f t="shared" si="1261"/>
        <v>1.2091098873071802</v>
      </c>
      <c r="X632" s="304">
        <f t="shared" si="1261"/>
        <v>0.8210367783443856</v>
      </c>
      <c r="Y632" s="303">
        <f t="shared" si="1261"/>
        <v>0.76694936859459184</v>
      </c>
      <c r="Z632" s="303">
        <f t="shared" si="1261"/>
        <v>0.73738064168686179</v>
      </c>
      <c r="AA632" s="303">
        <f t="shared" si="1261"/>
        <v>1.0303274111522733</v>
      </c>
      <c r="AB632" s="303">
        <f t="shared" si="1261"/>
        <v>0.67503623356253672</v>
      </c>
      <c r="AC632" s="304">
        <f t="shared" si="1261"/>
        <v>1.4015150362324353</v>
      </c>
      <c r="AD632" s="303">
        <f t="shared" si="1261"/>
        <v>0.75085903364018158</v>
      </c>
      <c r="AE632" s="303">
        <f t="shared" si="1261"/>
        <v>0.72380703863514217</v>
      </c>
      <c r="AF632" s="303">
        <f t="shared" si="1261"/>
        <v>1.6424254691611486</v>
      </c>
      <c r="AG632" s="303">
        <f t="shared" si="1261"/>
        <v>1.4644882756285449</v>
      </c>
      <c r="AH632" s="303">
        <f t="shared" ref="AH632:BM632" si="1262">SUM(AH629:AH631)/SUM(AH100:AH106)*1000</f>
        <v>2.0010221331131812</v>
      </c>
      <c r="AI632" s="303">
        <f t="shared" si="1262"/>
        <v>1.6887356661750914</v>
      </c>
      <c r="AJ632" s="304">
        <f t="shared" si="1262"/>
        <v>0.9161062252112433</v>
      </c>
      <c r="AK632" s="303">
        <f t="shared" si="1262"/>
        <v>1.104537098543247</v>
      </c>
      <c r="AL632" s="303">
        <f t="shared" si="1262"/>
        <v>0.75225340193167922</v>
      </c>
      <c r="AM632" s="304">
        <f t="shared" si="1262"/>
        <v>2.1115393729582363</v>
      </c>
      <c r="AN632" s="303">
        <f t="shared" si="1262"/>
        <v>1.8863326184441411</v>
      </c>
      <c r="AO632" s="303">
        <f t="shared" si="1262"/>
        <v>2.9760266868737326</v>
      </c>
      <c r="AP632" s="303">
        <f t="shared" si="1262"/>
        <v>2.4294607016114957</v>
      </c>
      <c r="AQ632" s="303">
        <f t="shared" si="1262"/>
        <v>2.2832776374880921</v>
      </c>
      <c r="AR632" s="303">
        <f t="shared" si="1262"/>
        <v>2.9295005848367772</v>
      </c>
      <c r="AS632" s="303">
        <f t="shared" si="1262"/>
        <v>2.382712416658892</v>
      </c>
      <c r="AT632" s="303">
        <f t="shared" si="1262"/>
        <v>1.6037282079472277</v>
      </c>
      <c r="AU632" s="303">
        <f t="shared" si="1262"/>
        <v>1.5897062892127551</v>
      </c>
      <c r="AV632" s="303">
        <f t="shared" si="1262"/>
        <v>2.5851172547332184</v>
      </c>
      <c r="AW632" s="303">
        <f t="shared" si="1262"/>
        <v>1.3444807296992254</v>
      </c>
      <c r="AX632" s="304">
        <f t="shared" si="1262"/>
        <v>2.3749638282285619</v>
      </c>
      <c r="AY632" s="303">
        <f t="shared" si="1262"/>
        <v>1.7376304168547629</v>
      </c>
      <c r="AZ632" s="303">
        <f t="shared" si="1262"/>
        <v>3.1445892232070483</v>
      </c>
      <c r="BA632" s="303">
        <f t="shared" si="1262"/>
        <v>2.2113172925335336</v>
      </c>
      <c r="BB632" s="303">
        <f t="shared" si="1262"/>
        <v>1.5640931634080633</v>
      </c>
      <c r="BC632" s="303">
        <f t="shared" si="1262"/>
        <v>1.8008018404102697</v>
      </c>
      <c r="BD632" s="304">
        <f t="shared" si="1262"/>
        <v>3.5194474477260136</v>
      </c>
      <c r="BE632" s="303">
        <f t="shared" si="1262"/>
        <v>7.426464539192736</v>
      </c>
      <c r="BF632" s="303">
        <f t="shared" si="1262"/>
        <v>3.0237568682884568</v>
      </c>
      <c r="BG632" s="303">
        <f t="shared" si="1262"/>
        <v>2.0606436623562696</v>
      </c>
      <c r="BH632" s="303">
        <f t="shared" si="1262"/>
        <v>2.6810602393550433</v>
      </c>
      <c r="BI632" s="303">
        <f t="shared" si="1262"/>
        <v>2.1466405116388798</v>
      </c>
      <c r="BJ632" s="303">
        <f t="shared" si="1262"/>
        <v>2.7813676934479044</v>
      </c>
      <c r="BK632" s="303">
        <f t="shared" si="1262"/>
        <v>3.2711318397351605</v>
      </c>
      <c r="BL632" s="303">
        <f t="shared" si="1262"/>
        <v>2.3576821325927031</v>
      </c>
      <c r="BM632" s="304">
        <f t="shared" si="1262"/>
        <v>1.7043860294652966</v>
      </c>
      <c r="BN632" s="303">
        <f t="shared" ref="BN632:CS632" si="1263">SUM(BN629:BN631)/SUM(BN100:BN106)*1000</f>
        <v>2.5487378828211726</v>
      </c>
      <c r="BO632" s="303">
        <f t="shared" si="1263"/>
        <v>1.4607338171080608</v>
      </c>
      <c r="BP632" s="303">
        <f t="shared" si="1263"/>
        <v>1.0013316678882225</v>
      </c>
      <c r="BQ632" s="303">
        <f t="shared" si="1263"/>
        <v>0.66443639067001214</v>
      </c>
      <c r="BR632" s="303">
        <f t="shared" si="1263"/>
        <v>1.8618789977951156</v>
      </c>
      <c r="BS632" s="304">
        <f t="shared" si="1263"/>
        <v>0.93194488140219545</v>
      </c>
      <c r="BT632" s="303">
        <f t="shared" si="1263"/>
        <v>1.1600138915243801</v>
      </c>
      <c r="BU632" s="303">
        <f t="shared" si="1263"/>
        <v>0.95009906290824575</v>
      </c>
      <c r="BV632" s="303">
        <f t="shared" si="1263"/>
        <v>0.75652437051954968</v>
      </c>
      <c r="BW632" s="303">
        <f t="shared" si="1263"/>
        <v>0.70549753610330201</v>
      </c>
      <c r="BX632" s="303">
        <f t="shared" si="1263"/>
        <v>0.82353888983377044</v>
      </c>
      <c r="BY632" s="303">
        <f t="shared" si="1263"/>
        <v>0.93417532436000894</v>
      </c>
      <c r="BZ632" s="303">
        <f t="shared" si="1263"/>
        <v>0.52999377703935946</v>
      </c>
      <c r="CA632" s="303">
        <f t="shared" si="1263"/>
        <v>0.79239607494682096</v>
      </c>
      <c r="CB632" s="303">
        <f t="shared" si="1263"/>
        <v>1.0143391498490328</v>
      </c>
      <c r="CC632" s="303">
        <f t="shared" si="1263"/>
        <v>0.68146853026511878</v>
      </c>
      <c r="CD632" s="303">
        <f t="shared" si="1263"/>
        <v>1.3677080031463156</v>
      </c>
      <c r="CE632" s="303">
        <f t="shared" si="1263"/>
        <v>1.1548803947094177</v>
      </c>
      <c r="CF632" s="304">
        <f t="shared" si="1263"/>
        <v>1.4833350913914882</v>
      </c>
      <c r="CG632" s="303">
        <f t="shared" si="1263"/>
        <v>1.3944612975829338</v>
      </c>
      <c r="CH632" s="303">
        <f t="shared" si="1263"/>
        <v>1.3560835507398485</v>
      </c>
      <c r="CI632" s="303">
        <f t="shared" si="1263"/>
        <v>0.46668948259692694</v>
      </c>
      <c r="CJ632" s="303">
        <f t="shared" si="1263"/>
        <v>1.242883763869181</v>
      </c>
      <c r="CK632" s="303">
        <f t="shared" si="1263"/>
        <v>2.3280776446817724</v>
      </c>
      <c r="CL632" s="303">
        <f t="shared" si="1263"/>
        <v>0.65319743377483441</v>
      </c>
      <c r="CM632" s="303">
        <f t="shared" si="1263"/>
        <v>1.4497998830395702</v>
      </c>
      <c r="CN632" s="303">
        <f t="shared" si="1263"/>
        <v>0.9076057360682519</v>
      </c>
      <c r="CO632" s="303">
        <f t="shared" si="1263"/>
        <v>1.3417327988218932</v>
      </c>
      <c r="CP632" s="303">
        <f t="shared" si="1263"/>
        <v>1.6389302353073933</v>
      </c>
      <c r="CQ632" s="303">
        <f t="shared" si="1263"/>
        <v>1.5910337800768084</v>
      </c>
      <c r="CR632" s="303">
        <f t="shared" si="1263"/>
        <v>0.42461331016867848</v>
      </c>
      <c r="CS632" s="303">
        <f t="shared" si="1263"/>
        <v>1.4310772334494428</v>
      </c>
      <c r="CT632" s="304">
        <f t="shared" ref="CT632:DO632" si="1264">SUM(CT629:CT631)/SUM(CT100:CT106)*1000</f>
        <v>1.3752997524460444</v>
      </c>
      <c r="CU632" s="303">
        <f t="shared" si="1264"/>
        <v>1.8337485386753418</v>
      </c>
      <c r="CV632" s="303">
        <f t="shared" si="1264"/>
        <v>1.3411454790754098</v>
      </c>
      <c r="CW632" s="303">
        <f t="shared" si="1264"/>
        <v>1.2913445479433185</v>
      </c>
      <c r="CX632" s="303">
        <f t="shared" si="1264"/>
        <v>1.3011605887751665</v>
      </c>
      <c r="CY632" s="303">
        <f t="shared" si="1264"/>
        <v>0.57238245454528724</v>
      </c>
      <c r="CZ632" s="304">
        <f t="shared" si="1264"/>
        <v>1.2894000746244363</v>
      </c>
      <c r="DA632" s="303">
        <f t="shared" si="1264"/>
        <v>1.1139570482411603</v>
      </c>
      <c r="DB632" s="303">
        <f t="shared" si="1264"/>
        <v>1.001824752227271</v>
      </c>
      <c r="DC632" s="303">
        <f t="shared" si="1264"/>
        <v>1.3931409110220472</v>
      </c>
      <c r="DD632" s="303">
        <f t="shared" si="1264"/>
        <v>1.6490792324308783</v>
      </c>
      <c r="DE632" s="303">
        <f t="shared" si="1264"/>
        <v>0.76730455558363386</v>
      </c>
      <c r="DF632" s="303">
        <f t="shared" si="1264"/>
        <v>0.94578430554396509</v>
      </c>
      <c r="DG632" s="304">
        <f t="shared" si="1264"/>
        <v>1.9890034510869434</v>
      </c>
      <c r="DH632" s="304">
        <f t="shared" si="1264"/>
        <v>0.57619618327648192</v>
      </c>
      <c r="DI632" s="303">
        <f t="shared" si="1264"/>
        <v>0.62593759507082891</v>
      </c>
      <c r="DJ632" s="303">
        <f t="shared" si="1264"/>
        <v>0.41234428577629234</v>
      </c>
      <c r="DK632" s="303">
        <f t="shared" si="1264"/>
        <v>0.75360961879913446</v>
      </c>
      <c r="DL632" s="304">
        <f t="shared" si="1264"/>
        <v>1.0071374239014914</v>
      </c>
      <c r="DM632" s="303">
        <f t="shared" si="1264"/>
        <v>1.2333437734801878</v>
      </c>
      <c r="DN632" s="303">
        <f t="shared" si="1264"/>
        <v>0</v>
      </c>
      <c r="DO632" s="304">
        <f t="shared" si="1264"/>
        <v>1.9545468195910827</v>
      </c>
    </row>
    <row r="633" spans="1:119" s="17" customFormat="1" ht="16.5" customHeight="1" x14ac:dyDescent="0.2">
      <c r="A633" s="24" t="s">
        <v>189</v>
      </c>
    </row>
    <row r="634" spans="1:119" s="17" customFormat="1" ht="16.5" customHeight="1" x14ac:dyDescent="0.2">
      <c r="A634" s="24" t="s">
        <v>187</v>
      </c>
      <c r="B634" s="405"/>
      <c r="C634" s="405"/>
      <c r="D634" s="405"/>
    </row>
    <row r="635" spans="1:119" s="17" customFormat="1" ht="16.5" customHeight="1" x14ac:dyDescent="0.2">
      <c r="A635" s="24"/>
    </row>
    <row r="636" spans="1:119" ht="16.5" customHeight="1" x14ac:dyDescent="0.2">
      <c r="A636" s="26" t="s">
        <v>245</v>
      </c>
    </row>
    <row r="637" spans="1:119" ht="16.5" customHeight="1" x14ac:dyDescent="0.2">
      <c r="A637" s="31" t="s">
        <v>167</v>
      </c>
    </row>
    <row r="638" spans="1:119" ht="25.35" customHeight="1" x14ac:dyDescent="0.2">
      <c r="A638" s="222" t="s">
        <v>819</v>
      </c>
    </row>
    <row r="639" spans="1:119" s="442" customFormat="1" ht="32.25" customHeight="1" x14ac:dyDescent="0.15">
      <c r="A639" s="437"/>
      <c r="B639" s="438" t="s">
        <v>489</v>
      </c>
      <c r="C639" s="439" t="s">
        <v>490</v>
      </c>
      <c r="D639" s="439" t="s">
        <v>491</v>
      </c>
      <c r="E639" s="439" t="s">
        <v>492</v>
      </c>
      <c r="F639" s="439" t="s">
        <v>493</v>
      </c>
      <c r="G639" s="439" t="s">
        <v>494</v>
      </c>
      <c r="H639" s="439" t="s">
        <v>495</v>
      </c>
      <c r="I639" s="439" t="s">
        <v>496</v>
      </c>
      <c r="J639" s="439" t="s">
        <v>497</v>
      </c>
      <c r="K639" s="439" t="s">
        <v>498</v>
      </c>
      <c r="L639" s="439" t="s">
        <v>499</v>
      </c>
      <c r="M639" s="439" t="s">
        <v>500</v>
      </c>
      <c r="N639" s="439" t="s">
        <v>501</v>
      </c>
      <c r="O639" s="438" t="s">
        <v>502</v>
      </c>
      <c r="P639" s="439" t="s">
        <v>503</v>
      </c>
      <c r="Q639" s="439" t="s">
        <v>504</v>
      </c>
      <c r="R639" s="439" t="s">
        <v>505</v>
      </c>
      <c r="S639" s="439" t="s">
        <v>506</v>
      </c>
      <c r="T639" s="439" t="s">
        <v>507</v>
      </c>
      <c r="U639" s="439" t="s">
        <v>508</v>
      </c>
      <c r="V639" s="439" t="s">
        <v>509</v>
      </c>
      <c r="W639" s="439" t="s">
        <v>510</v>
      </c>
      <c r="X639" s="438" t="s">
        <v>511</v>
      </c>
      <c r="Y639" s="439" t="s">
        <v>512</v>
      </c>
      <c r="Z639" s="439" t="s">
        <v>513</v>
      </c>
      <c r="AA639" s="439" t="s">
        <v>514</v>
      </c>
      <c r="AB639" s="439" t="s">
        <v>515</v>
      </c>
      <c r="AC639" s="438" t="s">
        <v>516</v>
      </c>
      <c r="AD639" s="439" t="s">
        <v>517</v>
      </c>
      <c r="AE639" s="439" t="s">
        <v>518</v>
      </c>
      <c r="AF639" s="439" t="s">
        <v>519</v>
      </c>
      <c r="AG639" s="439" t="s">
        <v>520</v>
      </c>
      <c r="AH639" s="439" t="s">
        <v>521</v>
      </c>
      <c r="AI639" s="439" t="s">
        <v>522</v>
      </c>
      <c r="AJ639" s="438" t="s">
        <v>523</v>
      </c>
      <c r="AK639" s="439" t="s">
        <v>524</v>
      </c>
      <c r="AL639" s="439" t="s">
        <v>525</v>
      </c>
      <c r="AM639" s="438" t="s">
        <v>526</v>
      </c>
      <c r="AN639" s="439" t="s">
        <v>527</v>
      </c>
      <c r="AO639" s="439" t="s">
        <v>528</v>
      </c>
      <c r="AP639" s="439" t="s">
        <v>529</v>
      </c>
      <c r="AQ639" s="439" t="s">
        <v>530</v>
      </c>
      <c r="AR639" s="439" t="s">
        <v>531</v>
      </c>
      <c r="AS639" s="439" t="s">
        <v>532</v>
      </c>
      <c r="AT639" s="439" t="s">
        <v>533</v>
      </c>
      <c r="AU639" s="439" t="s">
        <v>534</v>
      </c>
      <c r="AV639" s="439" t="s">
        <v>535</v>
      </c>
      <c r="AW639" s="439" t="s">
        <v>536</v>
      </c>
      <c r="AX639" s="438" t="s">
        <v>537</v>
      </c>
      <c r="AY639" s="439" t="s">
        <v>538</v>
      </c>
      <c r="AZ639" s="439" t="s">
        <v>539</v>
      </c>
      <c r="BA639" s="439" t="s">
        <v>540</v>
      </c>
      <c r="BB639" s="439" t="s">
        <v>541</v>
      </c>
      <c r="BC639" s="439" t="s">
        <v>542</v>
      </c>
      <c r="BD639" s="440" t="s">
        <v>543</v>
      </c>
      <c r="BE639" s="439" t="s">
        <v>544</v>
      </c>
      <c r="BF639" s="439" t="s">
        <v>545</v>
      </c>
      <c r="BG639" s="439" t="s">
        <v>546</v>
      </c>
      <c r="BH639" s="439" t="s">
        <v>547</v>
      </c>
      <c r="BI639" s="439" t="s">
        <v>548</v>
      </c>
      <c r="BJ639" s="439" t="s">
        <v>549</v>
      </c>
      <c r="BK639" s="439" t="s">
        <v>550</v>
      </c>
      <c r="BL639" s="439" t="s">
        <v>551</v>
      </c>
      <c r="BM639" s="438" t="s">
        <v>552</v>
      </c>
      <c r="BN639" s="439" t="s">
        <v>553</v>
      </c>
      <c r="BO639" s="439" t="s">
        <v>554</v>
      </c>
      <c r="BP639" s="439" t="s">
        <v>555</v>
      </c>
      <c r="BQ639" s="439" t="s">
        <v>556</v>
      </c>
      <c r="BR639" s="439" t="s">
        <v>557</v>
      </c>
      <c r="BS639" s="438" t="s">
        <v>558</v>
      </c>
      <c r="BT639" s="439" t="s">
        <v>559</v>
      </c>
      <c r="BU639" s="439" t="s">
        <v>560</v>
      </c>
      <c r="BV639" s="439" t="s">
        <v>561</v>
      </c>
      <c r="BW639" s="439" t="s">
        <v>562</v>
      </c>
      <c r="BX639" s="439" t="s">
        <v>563</v>
      </c>
      <c r="BY639" s="439" t="s">
        <v>564</v>
      </c>
      <c r="BZ639" s="439" t="s">
        <v>565</v>
      </c>
      <c r="CA639" s="439" t="s">
        <v>566</v>
      </c>
      <c r="CB639" s="439" t="s">
        <v>567</v>
      </c>
      <c r="CC639" s="439" t="s">
        <v>568</v>
      </c>
      <c r="CD639" s="439" t="s">
        <v>569</v>
      </c>
      <c r="CE639" s="439" t="s">
        <v>570</v>
      </c>
      <c r="CF639" s="438" t="s">
        <v>571</v>
      </c>
      <c r="CG639" s="439" t="s">
        <v>572</v>
      </c>
      <c r="CH639" s="439" t="s">
        <v>573</v>
      </c>
      <c r="CI639" s="439" t="s">
        <v>574</v>
      </c>
      <c r="CJ639" s="439" t="s">
        <v>575</v>
      </c>
      <c r="CK639" s="439" t="s">
        <v>576</v>
      </c>
      <c r="CL639" s="439" t="s">
        <v>577</v>
      </c>
      <c r="CM639" s="439" t="s">
        <v>578</v>
      </c>
      <c r="CN639" s="439" t="s">
        <v>579</v>
      </c>
      <c r="CO639" s="439" t="s">
        <v>580</v>
      </c>
      <c r="CP639" s="439" t="s">
        <v>581</v>
      </c>
      <c r="CQ639" s="439" t="s">
        <v>582</v>
      </c>
      <c r="CR639" s="439" t="s">
        <v>583</v>
      </c>
      <c r="CS639" s="439" t="s">
        <v>584</v>
      </c>
      <c r="CT639" s="438" t="s">
        <v>585</v>
      </c>
      <c r="CU639" s="439" t="s">
        <v>586</v>
      </c>
      <c r="CV639" s="439" t="s">
        <v>587</v>
      </c>
      <c r="CW639" s="439" t="s">
        <v>588</v>
      </c>
      <c r="CX639" s="439" t="s">
        <v>589</v>
      </c>
      <c r="CY639" s="439" t="s">
        <v>590</v>
      </c>
      <c r="CZ639" s="438" t="s">
        <v>591</v>
      </c>
      <c r="DA639" s="439" t="s">
        <v>592</v>
      </c>
      <c r="DB639" s="439" t="s">
        <v>593</v>
      </c>
      <c r="DC639" s="439" t="s">
        <v>594</v>
      </c>
      <c r="DD639" s="439" t="s">
        <v>595</v>
      </c>
      <c r="DE639" s="439" t="s">
        <v>596</v>
      </c>
      <c r="DF639" s="439" t="s">
        <v>597</v>
      </c>
      <c r="DG639" s="438" t="s">
        <v>598</v>
      </c>
      <c r="DH639" s="438" t="s">
        <v>599</v>
      </c>
      <c r="DI639" s="439" t="s">
        <v>600</v>
      </c>
      <c r="DJ639" s="439" t="s">
        <v>601</v>
      </c>
      <c r="DK639" s="439" t="s">
        <v>602</v>
      </c>
      <c r="DL639" s="438" t="s">
        <v>603</v>
      </c>
      <c r="DM639" s="439" t="s">
        <v>604</v>
      </c>
      <c r="DN639" s="441" t="s">
        <v>605</v>
      </c>
      <c r="DO639" s="438" t="s">
        <v>606</v>
      </c>
    </row>
    <row r="640" spans="1:119" s="4" customFormat="1" ht="16.5" customHeight="1" x14ac:dyDescent="0.15">
      <c r="A640" s="77" t="s">
        <v>820</v>
      </c>
      <c r="B640" s="261"/>
      <c r="C640" s="276"/>
      <c r="D640" s="274"/>
      <c r="E640" s="274"/>
      <c r="F640" s="274"/>
      <c r="G640" s="274"/>
      <c r="H640" s="274"/>
      <c r="I640" s="274"/>
      <c r="J640" s="274"/>
      <c r="K640" s="274"/>
      <c r="L640" s="274"/>
      <c r="M640" s="274"/>
      <c r="N640" s="274"/>
      <c r="O640" s="261"/>
      <c r="P640" s="274"/>
      <c r="Q640" s="274"/>
      <c r="R640" s="274"/>
      <c r="S640" s="274"/>
      <c r="T640" s="274"/>
      <c r="U640" s="274"/>
      <c r="V640" s="274"/>
      <c r="W640" s="274"/>
      <c r="X640" s="261"/>
      <c r="Y640" s="274"/>
      <c r="Z640" s="274"/>
      <c r="AA640" s="274"/>
      <c r="AB640" s="274"/>
      <c r="AC640" s="261"/>
      <c r="AD640" s="274"/>
      <c r="AE640" s="274"/>
      <c r="AF640" s="274"/>
      <c r="AG640" s="274"/>
      <c r="AH640" s="274"/>
      <c r="AI640" s="274"/>
      <c r="AJ640" s="261"/>
      <c r="AK640" s="274"/>
      <c r="AL640" s="274"/>
      <c r="AM640" s="261"/>
      <c r="AN640" s="274"/>
      <c r="AO640" s="274"/>
      <c r="AP640" s="274"/>
      <c r="AQ640" s="274"/>
      <c r="AR640" s="274"/>
      <c r="AS640" s="274"/>
      <c r="AT640" s="274"/>
      <c r="AU640" s="274"/>
      <c r="AV640" s="274"/>
      <c r="AW640" s="274"/>
      <c r="AX640" s="261"/>
      <c r="AY640" s="274"/>
      <c r="AZ640" s="274"/>
      <c r="BA640" s="274"/>
      <c r="BB640" s="274"/>
      <c r="BC640" s="274"/>
      <c r="BD640" s="261"/>
      <c r="BE640" s="274"/>
      <c r="BF640" s="274"/>
      <c r="BG640" s="274"/>
      <c r="BH640" s="274"/>
      <c r="BI640" s="274"/>
      <c r="BJ640" s="274"/>
      <c r="BK640" s="274"/>
      <c r="BL640" s="274"/>
      <c r="BM640" s="261"/>
      <c r="BN640" s="274"/>
      <c r="BO640" s="274"/>
      <c r="BP640" s="274"/>
      <c r="BQ640" s="274"/>
      <c r="BR640" s="274"/>
      <c r="BS640" s="261"/>
      <c r="BT640" s="274"/>
      <c r="BU640" s="274"/>
      <c r="BV640" s="274"/>
      <c r="BW640" s="274"/>
      <c r="BX640" s="274"/>
      <c r="BY640" s="274"/>
      <c r="BZ640" s="274"/>
      <c r="CA640" s="274"/>
      <c r="CB640" s="274"/>
      <c r="CC640" s="274"/>
      <c r="CD640" s="274"/>
      <c r="CE640" s="274"/>
      <c r="CF640" s="261"/>
      <c r="CG640" s="274"/>
      <c r="CH640" s="274"/>
      <c r="CI640" s="274"/>
      <c r="CJ640" s="274"/>
      <c r="CK640" s="274"/>
      <c r="CL640" s="274"/>
      <c r="CM640" s="274"/>
      <c r="CN640" s="274"/>
      <c r="CO640" s="274"/>
      <c r="CP640" s="274"/>
      <c r="CQ640" s="274"/>
      <c r="CR640" s="274"/>
      <c r="CS640" s="274"/>
      <c r="CT640" s="261"/>
      <c r="CU640" s="274"/>
      <c r="CV640" s="274"/>
      <c r="CW640" s="274"/>
      <c r="CX640" s="274"/>
      <c r="CY640" s="274"/>
      <c r="CZ640" s="261"/>
      <c r="DA640" s="274"/>
      <c r="DB640" s="274"/>
      <c r="DC640" s="274"/>
      <c r="DD640" s="274"/>
      <c r="DE640" s="274"/>
      <c r="DF640" s="274"/>
      <c r="DG640" s="261"/>
      <c r="DH640" s="261"/>
      <c r="DI640" s="274"/>
      <c r="DJ640" s="274"/>
      <c r="DK640" s="274"/>
      <c r="DL640" s="273"/>
      <c r="DM640" s="274"/>
      <c r="DN640" s="274"/>
      <c r="DO640" s="261"/>
    </row>
    <row r="641" spans="1:134" s="4" customFormat="1" ht="16.5" customHeight="1" x14ac:dyDescent="0.15">
      <c r="A641" s="75" t="s">
        <v>29</v>
      </c>
      <c r="B641" s="240"/>
      <c r="C641" s="245"/>
      <c r="D641" s="245"/>
      <c r="E641" s="245"/>
      <c r="F641" s="245"/>
      <c r="G641" s="245"/>
      <c r="H641" s="245"/>
      <c r="I641" s="245"/>
      <c r="J641" s="245"/>
      <c r="K641" s="245"/>
      <c r="L641" s="245"/>
      <c r="M641" s="245"/>
      <c r="N641" s="245"/>
      <c r="O641" s="240"/>
      <c r="P641" s="245"/>
      <c r="Q641" s="245"/>
      <c r="R641" s="245"/>
      <c r="S641" s="245"/>
      <c r="T641" s="245"/>
      <c r="U641" s="245"/>
      <c r="V641" s="245"/>
      <c r="W641" s="245"/>
      <c r="X641" s="240"/>
      <c r="Y641" s="245"/>
      <c r="Z641" s="245"/>
      <c r="AA641" s="245"/>
      <c r="AB641" s="245"/>
      <c r="AC641" s="240"/>
      <c r="AD641" s="245"/>
      <c r="AE641" s="245"/>
      <c r="AF641" s="245"/>
      <c r="AG641" s="245"/>
      <c r="AH641" s="245"/>
      <c r="AI641" s="245"/>
      <c r="AJ641" s="240"/>
      <c r="AK641" s="245"/>
      <c r="AL641" s="245"/>
      <c r="AM641" s="240"/>
      <c r="AN641" s="245"/>
      <c r="AO641" s="245"/>
      <c r="AP641" s="245"/>
      <c r="AQ641" s="245"/>
      <c r="AR641" s="245"/>
      <c r="AS641" s="245"/>
      <c r="AT641" s="245"/>
      <c r="AU641" s="245"/>
      <c r="AV641" s="245"/>
      <c r="AW641" s="245"/>
      <c r="AX641" s="240"/>
      <c r="AY641" s="245"/>
      <c r="AZ641" s="245"/>
      <c r="BA641" s="245"/>
      <c r="BB641" s="245"/>
      <c r="BC641" s="245"/>
      <c r="BD641" s="240"/>
      <c r="BE641" s="245"/>
      <c r="BF641" s="245"/>
      <c r="BG641" s="245"/>
      <c r="BH641" s="245"/>
      <c r="BI641" s="245"/>
      <c r="BJ641" s="245"/>
      <c r="BK641" s="245"/>
      <c r="BL641" s="245"/>
      <c r="BM641" s="240"/>
      <c r="BN641" s="245"/>
      <c r="BO641" s="245"/>
      <c r="BP641" s="245"/>
      <c r="BQ641" s="245"/>
      <c r="BR641" s="245"/>
      <c r="BS641" s="240"/>
      <c r="BT641" s="245"/>
      <c r="BU641" s="245"/>
      <c r="BV641" s="245"/>
      <c r="BW641" s="245"/>
      <c r="BX641" s="245"/>
      <c r="BY641" s="245"/>
      <c r="BZ641" s="245"/>
      <c r="CA641" s="245"/>
      <c r="CB641" s="245"/>
      <c r="CC641" s="245"/>
      <c r="CD641" s="245"/>
      <c r="CE641" s="245"/>
      <c r="CF641" s="240"/>
      <c r="CG641" s="245"/>
      <c r="CH641" s="245"/>
      <c r="CI641" s="245"/>
      <c r="CJ641" s="245"/>
      <c r="CK641" s="245"/>
      <c r="CL641" s="245"/>
      <c r="CM641" s="245"/>
      <c r="CN641" s="245"/>
      <c r="CO641" s="245"/>
      <c r="CP641" s="245"/>
      <c r="CQ641" s="245"/>
      <c r="CR641" s="245"/>
      <c r="CS641" s="245"/>
      <c r="CT641" s="240"/>
      <c r="CU641" s="245"/>
      <c r="CV641" s="245"/>
      <c r="CW641" s="245"/>
      <c r="CX641" s="245"/>
      <c r="CY641" s="245"/>
      <c r="CZ641" s="240"/>
      <c r="DA641" s="245"/>
      <c r="DB641" s="245"/>
      <c r="DC641" s="245"/>
      <c r="DD641" s="245"/>
      <c r="DE641" s="245"/>
      <c r="DF641" s="245"/>
      <c r="DG641" s="240"/>
      <c r="DH641" s="240"/>
      <c r="DI641" s="245"/>
      <c r="DJ641" s="245"/>
      <c r="DK641" s="245"/>
      <c r="DL641" s="301"/>
      <c r="DM641" s="245"/>
      <c r="DN641" s="245"/>
      <c r="DO641" s="240"/>
    </row>
    <row r="642" spans="1:134" ht="16.5" customHeight="1" x14ac:dyDescent="0.2">
      <c r="A642" s="76" t="s">
        <v>30</v>
      </c>
      <c r="B642" s="240">
        <f t="shared" ref="B642:B648" si="1265">SUM(C642:N642)</f>
        <v>738082</v>
      </c>
      <c r="C642" s="299">
        <f t="shared" ref="C642:N642" si="1266">SUM(C46:C48)</f>
        <v>66096</v>
      </c>
      <c r="D642" s="299">
        <f t="shared" si="1266"/>
        <v>24481</v>
      </c>
      <c r="E642" s="299">
        <f t="shared" si="1266"/>
        <v>26812</v>
      </c>
      <c r="F642" s="299">
        <f t="shared" si="1266"/>
        <v>9700</v>
      </c>
      <c r="G642" s="299">
        <f t="shared" si="1266"/>
        <v>47154</v>
      </c>
      <c r="H642" s="299">
        <f t="shared" si="1266"/>
        <v>119528</v>
      </c>
      <c r="I642" s="299">
        <f t="shared" si="1266"/>
        <v>70690</v>
      </c>
      <c r="J642" s="299">
        <f t="shared" si="1266"/>
        <v>18472</v>
      </c>
      <c r="K642" s="299">
        <f t="shared" si="1266"/>
        <v>54981</v>
      </c>
      <c r="L642" s="299">
        <f t="shared" si="1266"/>
        <v>180610</v>
      </c>
      <c r="M642" s="299">
        <f t="shared" si="1266"/>
        <v>37849</v>
      </c>
      <c r="N642" s="299">
        <f t="shared" si="1266"/>
        <v>81709</v>
      </c>
      <c r="O642" s="240">
        <f t="shared" ref="O642:O648" si="1267">SUM(P642:W642)</f>
        <v>229837</v>
      </c>
      <c r="P642" s="299">
        <f t="shared" ref="P642:W642" si="1268">SUM(P46:P48)</f>
        <v>43038</v>
      </c>
      <c r="Q642" s="299">
        <f t="shared" si="1268"/>
        <v>49601</v>
      </c>
      <c r="R642" s="299">
        <f t="shared" si="1268"/>
        <v>20943</v>
      </c>
      <c r="S642" s="299">
        <f t="shared" si="1268"/>
        <v>13991</v>
      </c>
      <c r="T642" s="299">
        <f t="shared" si="1268"/>
        <v>19075</v>
      </c>
      <c r="U642" s="299">
        <f t="shared" si="1268"/>
        <v>43763</v>
      </c>
      <c r="V642" s="299">
        <f t="shared" si="1268"/>
        <v>27645</v>
      </c>
      <c r="W642" s="299">
        <f t="shared" si="1268"/>
        <v>11781</v>
      </c>
      <c r="X642" s="240">
        <f t="shared" ref="X642:X648" si="1269">SUM(Y642:AB642)</f>
        <v>285942</v>
      </c>
      <c r="Y642" s="299">
        <f>SUM(Y46:Y48)</f>
        <v>47783</v>
      </c>
      <c r="Z642" s="299">
        <f>SUM(Z46:Z48)</f>
        <v>73479</v>
      </c>
      <c r="AA642" s="299">
        <f>SUM(AA46:AA48)</f>
        <v>102269</v>
      </c>
      <c r="AB642" s="299">
        <f>SUM(AB46:AB48)</f>
        <v>62411</v>
      </c>
      <c r="AC642" s="240">
        <f t="shared" ref="AC642:AC648" si="1270">SUM(AD642:AI642)</f>
        <v>222171</v>
      </c>
      <c r="AD642" s="299">
        <f t="shared" ref="AD642:AI642" si="1271">SUM(AD46:AD48)</f>
        <v>23150</v>
      </c>
      <c r="AE642" s="299">
        <f t="shared" si="1271"/>
        <v>40103</v>
      </c>
      <c r="AF642" s="299">
        <f t="shared" si="1271"/>
        <v>15786</v>
      </c>
      <c r="AG642" s="299">
        <f t="shared" si="1271"/>
        <v>51528</v>
      </c>
      <c r="AH642" s="299">
        <f t="shared" si="1271"/>
        <v>26501</v>
      </c>
      <c r="AI642" s="299">
        <f t="shared" si="1271"/>
        <v>65103</v>
      </c>
      <c r="AJ642" s="240">
        <f t="shared" ref="AJ642:AJ648" si="1272">SUM(AK642:AL642)</f>
        <v>27487</v>
      </c>
      <c r="AK642" s="299">
        <f>SUM(AK46:AK48)</f>
        <v>13098</v>
      </c>
      <c r="AL642" s="299">
        <f>SUM(AL46:AL48)</f>
        <v>14389</v>
      </c>
      <c r="AM642" s="240">
        <f t="shared" ref="AM642:AM648" si="1273">SUM(AN642:AW642)</f>
        <v>467495</v>
      </c>
      <c r="AN642" s="299">
        <f t="shared" ref="AN642:AW642" si="1274">SUM(AN46:AN48)</f>
        <v>22502</v>
      </c>
      <c r="AO642" s="299">
        <f t="shared" si="1274"/>
        <v>28119</v>
      </c>
      <c r="AP642" s="299">
        <f t="shared" si="1274"/>
        <v>48728</v>
      </c>
      <c r="AQ642" s="299">
        <f t="shared" si="1274"/>
        <v>12885</v>
      </c>
      <c r="AR642" s="299">
        <f t="shared" si="1274"/>
        <v>61084</v>
      </c>
      <c r="AS642" s="299">
        <f t="shared" si="1274"/>
        <v>14488</v>
      </c>
      <c r="AT642" s="299">
        <f t="shared" si="1274"/>
        <v>87134</v>
      </c>
      <c r="AU642" s="299">
        <f t="shared" si="1274"/>
        <v>97848</v>
      </c>
      <c r="AV642" s="299">
        <f t="shared" si="1274"/>
        <v>66637</v>
      </c>
      <c r="AW642" s="299">
        <f t="shared" si="1274"/>
        <v>28070</v>
      </c>
      <c r="AX642" s="240">
        <f t="shared" ref="AX642:AX648" si="1275">SUM(AY642:BC642)</f>
        <v>563691</v>
      </c>
      <c r="AY642" s="299">
        <f>SUM(AY46:AY48)</f>
        <v>48452</v>
      </c>
      <c r="AZ642" s="299">
        <f>SUM(AZ46:AZ48)</f>
        <v>250165</v>
      </c>
      <c r="BA642" s="299">
        <f>SUM(BA46:BA48)</f>
        <v>81059</v>
      </c>
      <c r="BB642" s="299">
        <f>SUM(BB46:BB48)</f>
        <v>135425</v>
      </c>
      <c r="BC642" s="299">
        <f>SUM(BC46:BC48)</f>
        <v>48590</v>
      </c>
      <c r="BD642" s="240">
        <f t="shared" ref="BD642:BD648" si="1276">SUM(BE642:BL642)</f>
        <v>1214656</v>
      </c>
      <c r="BE642" s="299">
        <f t="shared" ref="BE642:BL642" si="1277">SUM(BE46:BE48)</f>
        <v>148620</v>
      </c>
      <c r="BF642" s="299">
        <f t="shared" si="1277"/>
        <v>149552</v>
      </c>
      <c r="BG642" s="299">
        <f t="shared" si="1277"/>
        <v>150460</v>
      </c>
      <c r="BH642" s="299">
        <f t="shared" si="1277"/>
        <v>137121</v>
      </c>
      <c r="BI642" s="299">
        <f t="shared" si="1277"/>
        <v>156427</v>
      </c>
      <c r="BJ642" s="299">
        <f t="shared" si="1277"/>
        <v>189601</v>
      </c>
      <c r="BK642" s="299">
        <f t="shared" si="1277"/>
        <v>140627</v>
      </c>
      <c r="BL642" s="299">
        <f t="shared" si="1277"/>
        <v>142248</v>
      </c>
      <c r="BM642" s="240">
        <f t="shared" ref="BM642:BM648" si="1278">SUM(BN642:BR642)</f>
        <v>286554</v>
      </c>
      <c r="BN642" s="299">
        <f>SUM(BN46:BN48)</f>
        <v>57388</v>
      </c>
      <c r="BO642" s="299">
        <f>SUM(BO46:BO48)</f>
        <v>55922</v>
      </c>
      <c r="BP642" s="299">
        <f>SUM(BP46:BP48)</f>
        <v>38349</v>
      </c>
      <c r="BQ642" s="299">
        <f>SUM(BQ46:BQ48)</f>
        <v>21818</v>
      </c>
      <c r="BR642" s="299">
        <f>SUM(BR46:BR48)</f>
        <v>113077</v>
      </c>
      <c r="BS642" s="240">
        <f t="shared" ref="BS642:BS648" si="1279">SUM(BT642:CE642)</f>
        <v>476653</v>
      </c>
      <c r="BT642" s="299">
        <f t="shared" ref="BT642:CE642" si="1280">SUM(BT46:BT48)</f>
        <v>26524</v>
      </c>
      <c r="BU642" s="299">
        <f t="shared" si="1280"/>
        <v>47243</v>
      </c>
      <c r="BV642" s="299">
        <f t="shared" si="1280"/>
        <v>17086</v>
      </c>
      <c r="BW642" s="299">
        <f t="shared" si="1280"/>
        <v>7272</v>
      </c>
      <c r="BX642" s="299">
        <f t="shared" si="1280"/>
        <v>28097</v>
      </c>
      <c r="BY642" s="299">
        <f t="shared" si="1280"/>
        <v>143197</v>
      </c>
      <c r="BZ642" s="299">
        <f t="shared" si="1280"/>
        <v>32944</v>
      </c>
      <c r="CA642" s="299">
        <f t="shared" si="1280"/>
        <v>25999</v>
      </c>
      <c r="CB642" s="299">
        <f t="shared" si="1280"/>
        <v>53265</v>
      </c>
      <c r="CC642" s="299">
        <f t="shared" si="1280"/>
        <v>31384</v>
      </c>
      <c r="CD642" s="299">
        <f t="shared" si="1280"/>
        <v>35611</v>
      </c>
      <c r="CE642" s="299">
        <f t="shared" si="1280"/>
        <v>28031</v>
      </c>
      <c r="CF642" s="240">
        <f t="shared" ref="CF642:CF648" si="1281">SUM(CG642:CS642)</f>
        <v>498587</v>
      </c>
      <c r="CG642" s="299">
        <f t="shared" ref="CG642:CS642" si="1282">SUM(CG46:CG48)</f>
        <v>11371</v>
      </c>
      <c r="CH642" s="299">
        <f t="shared" si="1282"/>
        <v>30320</v>
      </c>
      <c r="CI642" s="299">
        <f t="shared" si="1282"/>
        <v>20618</v>
      </c>
      <c r="CJ642" s="299">
        <f t="shared" si="1282"/>
        <v>63494</v>
      </c>
      <c r="CK642" s="299">
        <f t="shared" si="1282"/>
        <v>127408</v>
      </c>
      <c r="CL642" s="299">
        <f t="shared" si="1282"/>
        <v>14359</v>
      </c>
      <c r="CM642" s="299">
        <f t="shared" si="1282"/>
        <v>102536</v>
      </c>
      <c r="CN642" s="299">
        <f t="shared" si="1282"/>
        <v>11829</v>
      </c>
      <c r="CO642" s="299">
        <f t="shared" si="1282"/>
        <v>5647</v>
      </c>
      <c r="CP642" s="299">
        <f t="shared" si="1282"/>
        <v>16496</v>
      </c>
      <c r="CQ642" s="299">
        <f t="shared" si="1282"/>
        <v>38773</v>
      </c>
      <c r="CR642" s="299">
        <f t="shared" si="1282"/>
        <v>31629</v>
      </c>
      <c r="CS642" s="299">
        <f t="shared" si="1282"/>
        <v>24107</v>
      </c>
      <c r="CT642" s="240">
        <f t="shared" ref="CT642:CT648" si="1283">SUM(CU642:CY642)</f>
        <v>347580</v>
      </c>
      <c r="CU642" s="299">
        <f>SUM(CU46:CU48)</f>
        <v>138578</v>
      </c>
      <c r="CV642" s="299">
        <f>SUM(CV46:CV48)</f>
        <v>72883</v>
      </c>
      <c r="CW642" s="299">
        <f>SUM(CW46:CW48)</f>
        <v>27292</v>
      </c>
      <c r="CX642" s="299">
        <f>SUM(CX46:CX48)</f>
        <v>50201</v>
      </c>
      <c r="CY642" s="299">
        <f>SUM(CY46:CY48)</f>
        <v>58626</v>
      </c>
      <c r="CZ642" s="240">
        <f t="shared" ref="CZ642:CZ648" si="1284">SUM(DA642:DF642)</f>
        <v>433605</v>
      </c>
      <c r="DA642" s="299">
        <f t="shared" ref="DA642:DF642" si="1285">SUM(DA46:DA48)</f>
        <v>12875</v>
      </c>
      <c r="DB642" s="299">
        <f t="shared" si="1285"/>
        <v>11102</v>
      </c>
      <c r="DC642" s="299">
        <f t="shared" si="1285"/>
        <v>89037</v>
      </c>
      <c r="DD642" s="299">
        <f t="shared" si="1285"/>
        <v>183910</v>
      </c>
      <c r="DE642" s="299">
        <f t="shared" si="1285"/>
        <v>86276</v>
      </c>
      <c r="DF642" s="299">
        <f t="shared" si="1285"/>
        <v>50405</v>
      </c>
      <c r="DG642" s="240">
        <f t="shared" ref="DG642:DG648" si="1286">AM642+BS642+B642+O642+X642+AC642+AJ642+BD642+CF642+AX642+BM642+CT642+CZ642</f>
        <v>5792340</v>
      </c>
      <c r="DH642" s="240">
        <f t="shared" ref="DH642:DH648" si="1287">SUM(DI642:DK642)</f>
        <v>103381</v>
      </c>
      <c r="DI642" s="299">
        <f>SUM(DI46:DI48)</f>
        <v>31062</v>
      </c>
      <c r="DJ642" s="299">
        <f>SUM(DJ46:DJ48)</f>
        <v>26652</v>
      </c>
      <c r="DK642" s="299">
        <f>SUM(DK46:DK48)</f>
        <v>45667</v>
      </c>
      <c r="DL642" s="243">
        <f t="shared" ref="DL642:DL648" si="1288">SUM(DM642:DN642)</f>
        <v>158931</v>
      </c>
      <c r="DM642" s="299">
        <f>SUM(DM46:DM48)</f>
        <v>93797</v>
      </c>
      <c r="DN642" s="299">
        <f>SUM(DN46:DN48)</f>
        <v>65134</v>
      </c>
      <c r="DO642" s="240">
        <f t="shared" ref="DO642:DO648" si="1289">DG642+DH642+DL642</f>
        <v>6054652</v>
      </c>
    </row>
    <row r="643" spans="1:134" ht="16.5" customHeight="1" x14ac:dyDescent="0.2">
      <c r="A643" s="76" t="s">
        <v>70</v>
      </c>
      <c r="B643" s="240">
        <f t="shared" si="1265"/>
        <v>506943</v>
      </c>
      <c r="C643" s="288">
        <f t="shared" ref="C643:N643" si="1290">SUM(C49:C50)</f>
        <v>39054</v>
      </c>
      <c r="D643" s="288">
        <f t="shared" si="1290"/>
        <v>18536</v>
      </c>
      <c r="E643" s="288">
        <f t="shared" si="1290"/>
        <v>17161</v>
      </c>
      <c r="F643" s="288">
        <f t="shared" si="1290"/>
        <v>7151</v>
      </c>
      <c r="G643" s="288">
        <f t="shared" si="1290"/>
        <v>29935</v>
      </c>
      <c r="H643" s="288">
        <f t="shared" si="1290"/>
        <v>86500</v>
      </c>
      <c r="I643" s="288">
        <f t="shared" si="1290"/>
        <v>47561</v>
      </c>
      <c r="J643" s="288">
        <f t="shared" si="1290"/>
        <v>12871</v>
      </c>
      <c r="K643" s="288">
        <f t="shared" si="1290"/>
        <v>41660</v>
      </c>
      <c r="L643" s="288">
        <f t="shared" si="1290"/>
        <v>130853</v>
      </c>
      <c r="M643" s="288">
        <f t="shared" si="1290"/>
        <v>26311</v>
      </c>
      <c r="N643" s="288">
        <f t="shared" si="1290"/>
        <v>49350</v>
      </c>
      <c r="O643" s="240">
        <f t="shared" si="1267"/>
        <v>167253</v>
      </c>
      <c r="P643" s="288">
        <f t="shared" ref="P643:W643" si="1291">SUM(P49:P50)</f>
        <v>34934</v>
      </c>
      <c r="Q643" s="288">
        <f t="shared" si="1291"/>
        <v>36281</v>
      </c>
      <c r="R643" s="288">
        <f t="shared" si="1291"/>
        <v>14533</v>
      </c>
      <c r="S643" s="288">
        <f t="shared" si="1291"/>
        <v>10472</v>
      </c>
      <c r="T643" s="288">
        <f t="shared" si="1291"/>
        <v>13428</v>
      </c>
      <c r="U643" s="288">
        <f t="shared" si="1291"/>
        <v>29794</v>
      </c>
      <c r="V643" s="288">
        <f t="shared" si="1291"/>
        <v>18011</v>
      </c>
      <c r="W643" s="288">
        <f t="shared" si="1291"/>
        <v>9800</v>
      </c>
      <c r="X643" s="240">
        <f t="shared" si="1269"/>
        <v>209354</v>
      </c>
      <c r="Y643" s="288">
        <f>SUM(Y49:Y50)</f>
        <v>34202</v>
      </c>
      <c r="Z643" s="288">
        <f>SUM(Z49:Z50)</f>
        <v>55699</v>
      </c>
      <c r="AA643" s="288">
        <f>SUM(AA49:AA50)</f>
        <v>76034</v>
      </c>
      <c r="AB643" s="288">
        <f>SUM(AB49:AB50)</f>
        <v>43419</v>
      </c>
      <c r="AC643" s="240">
        <f t="shared" si="1270"/>
        <v>151438</v>
      </c>
      <c r="AD643" s="288">
        <f t="shared" ref="AD643:AI643" si="1292">SUM(AD49:AD50)</f>
        <v>15531</v>
      </c>
      <c r="AE643" s="288">
        <f t="shared" si="1292"/>
        <v>25206</v>
      </c>
      <c r="AF643" s="288">
        <f t="shared" si="1292"/>
        <v>11180</v>
      </c>
      <c r="AG643" s="288">
        <f t="shared" si="1292"/>
        <v>38361</v>
      </c>
      <c r="AH643" s="288">
        <f t="shared" si="1292"/>
        <v>17977</v>
      </c>
      <c r="AI643" s="288">
        <f t="shared" si="1292"/>
        <v>43183</v>
      </c>
      <c r="AJ643" s="240">
        <f t="shared" si="1272"/>
        <v>18004</v>
      </c>
      <c r="AK643" s="288">
        <f>SUM(AK49:AK50)</f>
        <v>7342</v>
      </c>
      <c r="AL643" s="288">
        <f>SUM(AL49:AL50)</f>
        <v>10662</v>
      </c>
      <c r="AM643" s="240">
        <f t="shared" si="1273"/>
        <v>341183</v>
      </c>
      <c r="AN643" s="288">
        <f t="shared" ref="AN643:AW643" si="1293">SUM(AN49:AN50)</f>
        <v>15585</v>
      </c>
      <c r="AO643" s="288">
        <f t="shared" si="1293"/>
        <v>20192</v>
      </c>
      <c r="AP643" s="288">
        <f t="shared" si="1293"/>
        <v>37516</v>
      </c>
      <c r="AQ643" s="288">
        <f t="shared" si="1293"/>
        <v>9020</v>
      </c>
      <c r="AR643" s="288">
        <f t="shared" si="1293"/>
        <v>50204</v>
      </c>
      <c r="AS643" s="288">
        <f t="shared" si="1293"/>
        <v>10605</v>
      </c>
      <c r="AT643" s="288">
        <f t="shared" si="1293"/>
        <v>60908</v>
      </c>
      <c r="AU643" s="288">
        <f t="shared" si="1293"/>
        <v>72160</v>
      </c>
      <c r="AV643" s="288">
        <f t="shared" si="1293"/>
        <v>44578</v>
      </c>
      <c r="AW643" s="288">
        <f t="shared" si="1293"/>
        <v>20415</v>
      </c>
      <c r="AX643" s="240">
        <f t="shared" si="1275"/>
        <v>394684</v>
      </c>
      <c r="AY643" s="288">
        <f>SUM(AY49:AY50)</f>
        <v>32157</v>
      </c>
      <c r="AZ643" s="288">
        <f>SUM(AZ49:AZ50)</f>
        <v>179787</v>
      </c>
      <c r="BA643" s="288">
        <f>SUM(BA49:BA50)</f>
        <v>51676</v>
      </c>
      <c r="BB643" s="288">
        <f>SUM(BB49:BB50)</f>
        <v>93189</v>
      </c>
      <c r="BC643" s="288">
        <f>SUM(BC49:BC50)</f>
        <v>37875</v>
      </c>
      <c r="BD643" s="240">
        <f t="shared" si="1276"/>
        <v>795657</v>
      </c>
      <c r="BE643" s="288">
        <f t="shared" ref="BE643:BL643" si="1294">SUM(BE49:BE50)</f>
        <v>123051</v>
      </c>
      <c r="BF643" s="288">
        <f t="shared" si="1294"/>
        <v>95761</v>
      </c>
      <c r="BG643" s="288">
        <f t="shared" si="1294"/>
        <v>93943</v>
      </c>
      <c r="BH643" s="288">
        <f t="shared" si="1294"/>
        <v>89886</v>
      </c>
      <c r="BI643" s="288">
        <f t="shared" si="1294"/>
        <v>101015</v>
      </c>
      <c r="BJ643" s="288">
        <f t="shared" si="1294"/>
        <v>112579</v>
      </c>
      <c r="BK643" s="288">
        <f t="shared" si="1294"/>
        <v>93961</v>
      </c>
      <c r="BL643" s="288">
        <f t="shared" si="1294"/>
        <v>85461</v>
      </c>
      <c r="BM643" s="240">
        <f t="shared" si="1278"/>
        <v>202557</v>
      </c>
      <c r="BN643" s="288">
        <f>SUM(BN49:BN50)</f>
        <v>44948</v>
      </c>
      <c r="BO643" s="288">
        <f>SUM(BO49:BO50)</f>
        <v>35136</v>
      </c>
      <c r="BP643" s="288">
        <f>SUM(BP49:BP50)</f>
        <v>26643</v>
      </c>
      <c r="BQ643" s="288">
        <f>SUM(BQ49:BQ50)</f>
        <v>15366</v>
      </c>
      <c r="BR643" s="288">
        <f>SUM(BR49:BR50)</f>
        <v>80464</v>
      </c>
      <c r="BS643" s="240">
        <f t="shared" si="1279"/>
        <v>350214</v>
      </c>
      <c r="BT643" s="288">
        <f t="shared" ref="BT643:CE643" si="1295">SUM(BT49:BT50)</f>
        <v>18883</v>
      </c>
      <c r="BU643" s="288">
        <f t="shared" si="1295"/>
        <v>35394</v>
      </c>
      <c r="BV643" s="288">
        <f t="shared" si="1295"/>
        <v>13826</v>
      </c>
      <c r="BW643" s="288">
        <f t="shared" si="1295"/>
        <v>5496</v>
      </c>
      <c r="BX643" s="288">
        <f t="shared" si="1295"/>
        <v>20248</v>
      </c>
      <c r="BY643" s="288">
        <f t="shared" si="1295"/>
        <v>106222</v>
      </c>
      <c r="BZ643" s="288">
        <f t="shared" si="1295"/>
        <v>21625</v>
      </c>
      <c r="CA643" s="288">
        <f t="shared" si="1295"/>
        <v>17615</v>
      </c>
      <c r="CB643" s="288">
        <f t="shared" si="1295"/>
        <v>37543</v>
      </c>
      <c r="CC643" s="288">
        <f t="shared" si="1295"/>
        <v>21818</v>
      </c>
      <c r="CD643" s="288">
        <f t="shared" si="1295"/>
        <v>30053</v>
      </c>
      <c r="CE643" s="288">
        <f t="shared" si="1295"/>
        <v>21491</v>
      </c>
      <c r="CF643" s="240">
        <f t="shared" si="1281"/>
        <v>361722</v>
      </c>
      <c r="CG643" s="288">
        <f t="shared" ref="CG643:CS643" si="1296">SUM(CG49:CG50)</f>
        <v>7842</v>
      </c>
      <c r="CH643" s="288">
        <f t="shared" si="1296"/>
        <v>20146</v>
      </c>
      <c r="CI643" s="288">
        <f t="shared" si="1296"/>
        <v>15431</v>
      </c>
      <c r="CJ643" s="288">
        <f t="shared" si="1296"/>
        <v>43253</v>
      </c>
      <c r="CK643" s="288">
        <f t="shared" si="1296"/>
        <v>98777</v>
      </c>
      <c r="CL643" s="288">
        <f t="shared" si="1296"/>
        <v>9627</v>
      </c>
      <c r="CM643" s="288">
        <f t="shared" si="1296"/>
        <v>77493</v>
      </c>
      <c r="CN643" s="288">
        <f t="shared" si="1296"/>
        <v>8054</v>
      </c>
      <c r="CO643" s="288">
        <f t="shared" si="1296"/>
        <v>4371</v>
      </c>
      <c r="CP643" s="288">
        <f t="shared" si="1296"/>
        <v>13675</v>
      </c>
      <c r="CQ643" s="288">
        <f t="shared" si="1296"/>
        <v>25666</v>
      </c>
      <c r="CR643" s="288">
        <f t="shared" si="1296"/>
        <v>21997</v>
      </c>
      <c r="CS643" s="288">
        <f t="shared" si="1296"/>
        <v>15390</v>
      </c>
      <c r="CT643" s="240">
        <f t="shared" si="1283"/>
        <v>246477</v>
      </c>
      <c r="CU643" s="288">
        <f>SUM(CU49:CU50)</f>
        <v>96139</v>
      </c>
      <c r="CV643" s="288">
        <f>SUM(CV49:CV50)</f>
        <v>56803</v>
      </c>
      <c r="CW643" s="288">
        <f>SUM(CW49:CW50)</f>
        <v>19312</v>
      </c>
      <c r="CX643" s="288">
        <f>SUM(CX49:CX50)</f>
        <v>35720</v>
      </c>
      <c r="CY643" s="288">
        <f>SUM(CY49:CY50)</f>
        <v>38503</v>
      </c>
      <c r="CZ643" s="240">
        <f t="shared" si="1284"/>
        <v>289016</v>
      </c>
      <c r="DA643" s="288">
        <f t="shared" ref="DA643:DF643" si="1297">SUM(DA49:DA50)</f>
        <v>8551</v>
      </c>
      <c r="DB643" s="288">
        <f t="shared" si="1297"/>
        <v>7259</v>
      </c>
      <c r="DC643" s="288">
        <f t="shared" si="1297"/>
        <v>59071</v>
      </c>
      <c r="DD643" s="288">
        <f t="shared" si="1297"/>
        <v>124169</v>
      </c>
      <c r="DE643" s="288">
        <f t="shared" si="1297"/>
        <v>58232</v>
      </c>
      <c r="DF643" s="288">
        <f t="shared" si="1297"/>
        <v>31734</v>
      </c>
      <c r="DG643" s="240">
        <f t="shared" si="1286"/>
        <v>4034502</v>
      </c>
      <c r="DH643" s="240">
        <f t="shared" si="1287"/>
        <v>66818</v>
      </c>
      <c r="DI643" s="288">
        <f>SUM(DI49:DI50)</f>
        <v>22687</v>
      </c>
      <c r="DJ643" s="288">
        <f>SUM(DJ49:DJ50)</f>
        <v>19439</v>
      </c>
      <c r="DK643" s="288">
        <f>SUM(DK49:DK50)</f>
        <v>24692</v>
      </c>
      <c r="DL643" s="243">
        <f t="shared" si="1288"/>
        <v>82238</v>
      </c>
      <c r="DM643" s="288">
        <f>SUM(DM49:DM50)</f>
        <v>59658</v>
      </c>
      <c r="DN643" s="288">
        <f>SUM(DN49:DN50)</f>
        <v>22580</v>
      </c>
      <c r="DO643" s="240">
        <f t="shared" si="1289"/>
        <v>4183558</v>
      </c>
    </row>
    <row r="644" spans="1:134" ht="16.5" customHeight="1" x14ac:dyDescent="0.2">
      <c r="A644" s="76" t="s">
        <v>31</v>
      </c>
      <c r="B644" s="240">
        <f t="shared" si="1265"/>
        <v>1245025</v>
      </c>
      <c r="C644" s="299">
        <f t="shared" ref="C644:N644" si="1298">SUM(C46:C50)</f>
        <v>105150</v>
      </c>
      <c r="D644" s="299">
        <f t="shared" si="1298"/>
        <v>43017</v>
      </c>
      <c r="E644" s="299">
        <f t="shared" si="1298"/>
        <v>43973</v>
      </c>
      <c r="F644" s="299">
        <f t="shared" si="1298"/>
        <v>16851</v>
      </c>
      <c r="G644" s="299">
        <f t="shared" si="1298"/>
        <v>77089</v>
      </c>
      <c r="H644" s="299">
        <f t="shared" si="1298"/>
        <v>206028</v>
      </c>
      <c r="I644" s="299">
        <f t="shared" si="1298"/>
        <v>118251</v>
      </c>
      <c r="J644" s="299">
        <f t="shared" si="1298"/>
        <v>31343</v>
      </c>
      <c r="K644" s="299">
        <f t="shared" si="1298"/>
        <v>96641</v>
      </c>
      <c r="L644" s="299">
        <f t="shared" si="1298"/>
        <v>311463</v>
      </c>
      <c r="M644" s="299">
        <f t="shared" si="1298"/>
        <v>64160</v>
      </c>
      <c r="N644" s="299">
        <f t="shared" si="1298"/>
        <v>131059</v>
      </c>
      <c r="O644" s="240">
        <f t="shared" si="1267"/>
        <v>397090</v>
      </c>
      <c r="P644" s="299">
        <f t="shared" ref="P644:W644" si="1299">SUM(P46:P50)</f>
        <v>77972</v>
      </c>
      <c r="Q644" s="299">
        <f t="shared" si="1299"/>
        <v>85882</v>
      </c>
      <c r="R644" s="299">
        <f t="shared" si="1299"/>
        <v>35476</v>
      </c>
      <c r="S644" s="299">
        <f t="shared" si="1299"/>
        <v>24463</v>
      </c>
      <c r="T644" s="299">
        <f t="shared" si="1299"/>
        <v>32503</v>
      </c>
      <c r="U644" s="299">
        <f t="shared" si="1299"/>
        <v>73557</v>
      </c>
      <c r="V644" s="299">
        <f t="shared" si="1299"/>
        <v>45656</v>
      </c>
      <c r="W644" s="299">
        <f t="shared" si="1299"/>
        <v>21581</v>
      </c>
      <c r="X644" s="240">
        <f t="shared" si="1269"/>
        <v>495296</v>
      </c>
      <c r="Y644" s="299">
        <f>SUM(Y46:Y50)</f>
        <v>81985</v>
      </c>
      <c r="Z644" s="299">
        <f>SUM(Z46:Z50)</f>
        <v>129178</v>
      </c>
      <c r="AA644" s="299">
        <f>SUM(AA46:AA50)</f>
        <v>178303</v>
      </c>
      <c r="AB644" s="299">
        <f>SUM(AB46:AB50)</f>
        <v>105830</v>
      </c>
      <c r="AC644" s="240">
        <f t="shared" si="1270"/>
        <v>373609</v>
      </c>
      <c r="AD644" s="299">
        <f t="shared" ref="AD644:AI644" si="1300">SUM(AD46:AD50)</f>
        <v>38681</v>
      </c>
      <c r="AE644" s="299">
        <f t="shared" si="1300"/>
        <v>65309</v>
      </c>
      <c r="AF644" s="299">
        <f t="shared" si="1300"/>
        <v>26966</v>
      </c>
      <c r="AG644" s="299">
        <f t="shared" si="1300"/>
        <v>89889</v>
      </c>
      <c r="AH644" s="299">
        <f t="shared" si="1300"/>
        <v>44478</v>
      </c>
      <c r="AI644" s="299">
        <f t="shared" si="1300"/>
        <v>108286</v>
      </c>
      <c r="AJ644" s="240">
        <f t="shared" si="1272"/>
        <v>45491</v>
      </c>
      <c r="AK644" s="299">
        <f>SUM(AK46:AK50)</f>
        <v>20440</v>
      </c>
      <c r="AL644" s="299">
        <f>SUM(AL46:AL50)</f>
        <v>25051</v>
      </c>
      <c r="AM644" s="240">
        <f t="shared" si="1273"/>
        <v>808678</v>
      </c>
      <c r="AN644" s="299">
        <f t="shared" ref="AN644:AW644" si="1301">SUM(AN46:AN50)</f>
        <v>38087</v>
      </c>
      <c r="AO644" s="299">
        <f t="shared" si="1301"/>
        <v>48311</v>
      </c>
      <c r="AP644" s="299">
        <f t="shared" si="1301"/>
        <v>86244</v>
      </c>
      <c r="AQ644" s="299">
        <f t="shared" si="1301"/>
        <v>21905</v>
      </c>
      <c r="AR644" s="299">
        <f t="shared" si="1301"/>
        <v>111288</v>
      </c>
      <c r="AS644" s="299">
        <f t="shared" si="1301"/>
        <v>25093</v>
      </c>
      <c r="AT644" s="299">
        <f t="shared" si="1301"/>
        <v>148042</v>
      </c>
      <c r="AU644" s="299">
        <f t="shared" si="1301"/>
        <v>170008</v>
      </c>
      <c r="AV644" s="299">
        <f t="shared" si="1301"/>
        <v>111215</v>
      </c>
      <c r="AW644" s="299">
        <f t="shared" si="1301"/>
        <v>48485</v>
      </c>
      <c r="AX644" s="240">
        <f t="shared" si="1275"/>
        <v>958375</v>
      </c>
      <c r="AY644" s="299">
        <f>SUM(AY46:AY50)</f>
        <v>80609</v>
      </c>
      <c r="AZ644" s="299">
        <f>SUM(AZ46:AZ50)</f>
        <v>429952</v>
      </c>
      <c r="BA644" s="299">
        <f>SUM(BA46:BA50)</f>
        <v>132735</v>
      </c>
      <c r="BB644" s="299">
        <f>SUM(BB46:BB50)</f>
        <v>228614</v>
      </c>
      <c r="BC644" s="299">
        <f>SUM(BC46:BC50)</f>
        <v>86465</v>
      </c>
      <c r="BD644" s="240">
        <f t="shared" si="1276"/>
        <v>2010313</v>
      </c>
      <c r="BE644" s="299">
        <f t="shared" ref="BE644:BL644" si="1302">SUM(BE46:BE50)</f>
        <v>271671</v>
      </c>
      <c r="BF644" s="299">
        <f t="shared" si="1302"/>
        <v>245313</v>
      </c>
      <c r="BG644" s="299">
        <f t="shared" si="1302"/>
        <v>244403</v>
      </c>
      <c r="BH644" s="299">
        <f t="shared" si="1302"/>
        <v>227007</v>
      </c>
      <c r="BI644" s="299">
        <f t="shared" si="1302"/>
        <v>257442</v>
      </c>
      <c r="BJ644" s="299">
        <f t="shared" si="1302"/>
        <v>302180</v>
      </c>
      <c r="BK644" s="299">
        <f t="shared" si="1302"/>
        <v>234588</v>
      </c>
      <c r="BL644" s="299">
        <f t="shared" si="1302"/>
        <v>227709</v>
      </c>
      <c r="BM644" s="240">
        <f t="shared" si="1278"/>
        <v>489111</v>
      </c>
      <c r="BN644" s="299">
        <f>SUM(BN46:BN50)</f>
        <v>102336</v>
      </c>
      <c r="BO644" s="299">
        <f>SUM(BO46:BO50)</f>
        <v>91058</v>
      </c>
      <c r="BP644" s="299">
        <f>SUM(BP46:BP50)</f>
        <v>64992</v>
      </c>
      <c r="BQ644" s="299">
        <f>SUM(BQ46:BQ50)</f>
        <v>37184</v>
      </c>
      <c r="BR644" s="299">
        <f>SUM(BR46:BR50)</f>
        <v>193541</v>
      </c>
      <c r="BS644" s="240">
        <f t="shared" si="1279"/>
        <v>826867</v>
      </c>
      <c r="BT644" s="299">
        <f t="shared" ref="BT644:CE644" si="1303">SUM(BT46:BT50)</f>
        <v>45407</v>
      </c>
      <c r="BU644" s="299">
        <f t="shared" si="1303"/>
        <v>82637</v>
      </c>
      <c r="BV644" s="299">
        <f t="shared" si="1303"/>
        <v>30912</v>
      </c>
      <c r="BW644" s="299">
        <f t="shared" si="1303"/>
        <v>12768</v>
      </c>
      <c r="BX644" s="299">
        <f t="shared" si="1303"/>
        <v>48345</v>
      </c>
      <c r="BY644" s="299">
        <f t="shared" si="1303"/>
        <v>249419</v>
      </c>
      <c r="BZ644" s="299">
        <f t="shared" si="1303"/>
        <v>54569</v>
      </c>
      <c r="CA644" s="299">
        <f t="shared" si="1303"/>
        <v>43614</v>
      </c>
      <c r="CB644" s="299">
        <f t="shared" si="1303"/>
        <v>90808</v>
      </c>
      <c r="CC644" s="299">
        <f t="shared" si="1303"/>
        <v>53202</v>
      </c>
      <c r="CD644" s="299">
        <f t="shared" si="1303"/>
        <v>65664</v>
      </c>
      <c r="CE644" s="299">
        <f t="shared" si="1303"/>
        <v>49522</v>
      </c>
      <c r="CF644" s="240">
        <f t="shared" si="1281"/>
        <v>860309</v>
      </c>
      <c r="CG644" s="299">
        <f t="shared" ref="CG644:CS644" si="1304">SUM(CG46:CG50)</f>
        <v>19213</v>
      </c>
      <c r="CH644" s="299">
        <f t="shared" si="1304"/>
        <v>50466</v>
      </c>
      <c r="CI644" s="299">
        <f t="shared" si="1304"/>
        <v>36049</v>
      </c>
      <c r="CJ644" s="299">
        <f t="shared" si="1304"/>
        <v>106747</v>
      </c>
      <c r="CK644" s="299">
        <f t="shared" si="1304"/>
        <v>226185</v>
      </c>
      <c r="CL644" s="299">
        <f t="shared" si="1304"/>
        <v>23986</v>
      </c>
      <c r="CM644" s="299">
        <f t="shared" si="1304"/>
        <v>180029</v>
      </c>
      <c r="CN644" s="299">
        <f t="shared" si="1304"/>
        <v>19883</v>
      </c>
      <c r="CO644" s="299">
        <f t="shared" si="1304"/>
        <v>10018</v>
      </c>
      <c r="CP644" s="299">
        <f t="shared" si="1304"/>
        <v>30171</v>
      </c>
      <c r="CQ644" s="299">
        <f t="shared" si="1304"/>
        <v>64439</v>
      </c>
      <c r="CR644" s="299">
        <f t="shared" si="1304"/>
        <v>53626</v>
      </c>
      <c r="CS644" s="299">
        <f t="shared" si="1304"/>
        <v>39497</v>
      </c>
      <c r="CT644" s="240">
        <f t="shared" si="1283"/>
        <v>594057</v>
      </c>
      <c r="CU644" s="299">
        <f>SUM(CU46:CU50)</f>
        <v>234717</v>
      </c>
      <c r="CV644" s="299">
        <f>SUM(CV46:CV50)</f>
        <v>129686</v>
      </c>
      <c r="CW644" s="299">
        <f>SUM(CW46:CW50)</f>
        <v>46604</v>
      </c>
      <c r="CX644" s="299">
        <f>SUM(CX46:CX50)</f>
        <v>85921</v>
      </c>
      <c r="CY644" s="299">
        <f>SUM(CY46:CY50)</f>
        <v>97129</v>
      </c>
      <c r="CZ644" s="240">
        <f t="shared" si="1284"/>
        <v>722621</v>
      </c>
      <c r="DA644" s="299">
        <f t="shared" ref="DA644:DF644" si="1305">SUM(DA46:DA50)</f>
        <v>21426</v>
      </c>
      <c r="DB644" s="299">
        <f t="shared" si="1305"/>
        <v>18361</v>
      </c>
      <c r="DC644" s="299">
        <f t="shared" si="1305"/>
        <v>148108</v>
      </c>
      <c r="DD644" s="299">
        <f t="shared" si="1305"/>
        <v>308079</v>
      </c>
      <c r="DE644" s="299">
        <f t="shared" si="1305"/>
        <v>144508</v>
      </c>
      <c r="DF644" s="299">
        <f t="shared" si="1305"/>
        <v>82139</v>
      </c>
      <c r="DG644" s="240">
        <f t="shared" si="1286"/>
        <v>9826842</v>
      </c>
      <c r="DH644" s="240">
        <f t="shared" si="1287"/>
        <v>170199</v>
      </c>
      <c r="DI644" s="299">
        <f>SUM(DI46:DI50)</f>
        <v>53749</v>
      </c>
      <c r="DJ644" s="299">
        <f>SUM(DJ46:DJ50)</f>
        <v>46091</v>
      </c>
      <c r="DK644" s="299">
        <f>SUM(DK46:DK50)</f>
        <v>70359</v>
      </c>
      <c r="DL644" s="243">
        <f t="shared" si="1288"/>
        <v>241169</v>
      </c>
      <c r="DM644" s="299">
        <f>SUM(DM46:DM50)</f>
        <v>153455</v>
      </c>
      <c r="DN644" s="299">
        <f>SUM(DN46:DN50)</f>
        <v>87714</v>
      </c>
      <c r="DO644" s="240">
        <f t="shared" si="1289"/>
        <v>10238210</v>
      </c>
    </row>
    <row r="645" spans="1:134" s="23" customFormat="1" ht="16.5" customHeight="1" x14ac:dyDescent="0.2">
      <c r="A645" s="75" t="s">
        <v>32</v>
      </c>
      <c r="B645" s="240"/>
      <c r="C645" s="263"/>
      <c r="D645" s="263"/>
      <c r="E645" s="263"/>
      <c r="F645" s="263"/>
      <c r="G645" s="263"/>
      <c r="H645" s="263"/>
      <c r="I645" s="263"/>
      <c r="J645" s="263"/>
      <c r="K645" s="263"/>
      <c r="L645" s="263"/>
      <c r="M645" s="263"/>
      <c r="N645" s="263"/>
      <c r="O645" s="240"/>
      <c r="P645" s="263"/>
      <c r="Q645" s="263"/>
      <c r="R645" s="263"/>
      <c r="S645" s="263"/>
      <c r="T645" s="263"/>
      <c r="U645" s="263"/>
      <c r="V645" s="263"/>
      <c r="W645" s="263"/>
      <c r="X645" s="240"/>
      <c r="Y645" s="263"/>
      <c r="Z645" s="263"/>
      <c r="AA645" s="263"/>
      <c r="AB645" s="263"/>
      <c r="AC645" s="240"/>
      <c r="AD645" s="263"/>
      <c r="AE645" s="263"/>
      <c r="AF645" s="263"/>
      <c r="AG645" s="263"/>
      <c r="AH645" s="263"/>
      <c r="AI645" s="263"/>
      <c r="AJ645" s="240"/>
      <c r="AK645" s="263"/>
      <c r="AL645" s="263"/>
      <c r="AM645" s="240"/>
      <c r="AN645" s="263"/>
      <c r="AO645" s="263"/>
      <c r="AP645" s="263"/>
      <c r="AQ645" s="263"/>
      <c r="AR645" s="263"/>
      <c r="AS645" s="263"/>
      <c r="AT645" s="263"/>
      <c r="AU645" s="263"/>
      <c r="AV645" s="263"/>
      <c r="AW645" s="263"/>
      <c r="AX645" s="240"/>
      <c r="AY645" s="263"/>
      <c r="AZ645" s="263"/>
      <c r="BA645" s="263"/>
      <c r="BB645" s="263"/>
      <c r="BC645" s="263"/>
      <c r="BD645" s="240"/>
      <c r="BE645" s="263"/>
      <c r="BF645" s="263"/>
      <c r="BG645" s="263"/>
      <c r="BH645" s="263"/>
      <c r="BI645" s="263"/>
      <c r="BJ645" s="263"/>
      <c r="BK645" s="263"/>
      <c r="BL645" s="263"/>
      <c r="BM645" s="240"/>
      <c r="BN645" s="263"/>
      <c r="BO645" s="263"/>
      <c r="BP645" s="263"/>
      <c r="BQ645" s="263"/>
      <c r="BR645" s="263"/>
      <c r="BS645" s="240"/>
      <c r="BT645" s="263"/>
      <c r="BU645" s="263"/>
      <c r="BV645" s="263"/>
      <c r="BW645" s="263"/>
      <c r="BX645" s="263"/>
      <c r="BY645" s="263"/>
      <c r="BZ645" s="263"/>
      <c r="CA645" s="263"/>
      <c r="CB645" s="263"/>
      <c r="CC645" s="263"/>
      <c r="CD645" s="263"/>
      <c r="CE645" s="263"/>
      <c r="CF645" s="240"/>
      <c r="CG645" s="263"/>
      <c r="CH645" s="263"/>
      <c r="CI645" s="263"/>
      <c r="CJ645" s="263"/>
      <c r="CK645" s="263"/>
      <c r="CL645" s="263"/>
      <c r="CM645" s="263"/>
      <c r="CN645" s="263"/>
      <c r="CO645" s="263"/>
      <c r="CP645" s="263"/>
      <c r="CQ645" s="263"/>
      <c r="CR645" s="263"/>
      <c r="CS645" s="263"/>
      <c r="CT645" s="240"/>
      <c r="CU645" s="263"/>
      <c r="CV645" s="263"/>
      <c r="CW645" s="263"/>
      <c r="CX645" s="263"/>
      <c r="CY645" s="263"/>
      <c r="CZ645" s="240"/>
      <c r="DA645" s="263"/>
      <c r="DB645" s="263"/>
      <c r="DC645" s="263"/>
      <c r="DD645" s="263"/>
      <c r="DE645" s="263"/>
      <c r="DF645" s="263"/>
      <c r="DG645" s="240"/>
      <c r="DH645" s="240"/>
      <c r="DI645" s="263"/>
      <c r="DJ645" s="263"/>
      <c r="DK645" s="263"/>
      <c r="DL645" s="243"/>
      <c r="DM645" s="263"/>
      <c r="DN645" s="263"/>
      <c r="DO645" s="240"/>
    </row>
    <row r="646" spans="1:134" ht="16.5" customHeight="1" x14ac:dyDescent="0.2">
      <c r="A646" s="76" t="s">
        <v>30</v>
      </c>
      <c r="B646" s="240">
        <f t="shared" si="1265"/>
        <v>701588</v>
      </c>
      <c r="C646" s="313">
        <f t="shared" ref="C646:N646" si="1306">SUM(C71:C73)</f>
        <v>62118</v>
      </c>
      <c r="D646" s="313">
        <f t="shared" si="1306"/>
        <v>23505</v>
      </c>
      <c r="E646" s="313">
        <f t="shared" si="1306"/>
        <v>25323</v>
      </c>
      <c r="F646" s="313">
        <f t="shared" si="1306"/>
        <v>9346</v>
      </c>
      <c r="G646" s="313">
        <f t="shared" si="1306"/>
        <v>45178</v>
      </c>
      <c r="H646" s="313">
        <f t="shared" si="1306"/>
        <v>114981</v>
      </c>
      <c r="I646" s="313">
        <f t="shared" si="1306"/>
        <v>65648</v>
      </c>
      <c r="J646" s="313">
        <f t="shared" si="1306"/>
        <v>17536</v>
      </c>
      <c r="K646" s="313">
        <f t="shared" si="1306"/>
        <v>52459</v>
      </c>
      <c r="L646" s="313">
        <f t="shared" si="1306"/>
        <v>172682</v>
      </c>
      <c r="M646" s="313">
        <f t="shared" si="1306"/>
        <v>35887</v>
      </c>
      <c r="N646" s="313">
        <f t="shared" si="1306"/>
        <v>76925</v>
      </c>
      <c r="O646" s="240">
        <f t="shared" si="1267"/>
        <v>219422</v>
      </c>
      <c r="P646" s="313">
        <f t="shared" ref="P646:W646" si="1307">SUM(P71:P73)</f>
        <v>41143</v>
      </c>
      <c r="Q646" s="313">
        <f t="shared" si="1307"/>
        <v>47382</v>
      </c>
      <c r="R646" s="313">
        <f t="shared" si="1307"/>
        <v>20269</v>
      </c>
      <c r="S646" s="313">
        <f t="shared" si="1307"/>
        <v>13412</v>
      </c>
      <c r="T646" s="313">
        <f t="shared" si="1307"/>
        <v>18275</v>
      </c>
      <c r="U646" s="313">
        <f t="shared" si="1307"/>
        <v>41706</v>
      </c>
      <c r="V646" s="313">
        <f t="shared" si="1307"/>
        <v>26055</v>
      </c>
      <c r="W646" s="313">
        <f t="shared" si="1307"/>
        <v>11180</v>
      </c>
      <c r="X646" s="240">
        <f t="shared" si="1269"/>
        <v>271268</v>
      </c>
      <c r="Y646" s="313">
        <f>SUM(Y71:Y73)</f>
        <v>46465</v>
      </c>
      <c r="Z646" s="313">
        <f>SUM(Z71:Z73)</f>
        <v>69560</v>
      </c>
      <c r="AA646" s="313">
        <f>SUM(AA71:AA73)</f>
        <v>96424</v>
      </c>
      <c r="AB646" s="313">
        <f>SUM(AB71:AB73)</f>
        <v>58819</v>
      </c>
      <c r="AC646" s="240">
        <f t="shared" si="1270"/>
        <v>213936</v>
      </c>
      <c r="AD646" s="313">
        <f t="shared" ref="AD646:AI646" si="1308">SUM(AD71:AD73)</f>
        <v>22449</v>
      </c>
      <c r="AE646" s="313">
        <f t="shared" si="1308"/>
        <v>38770</v>
      </c>
      <c r="AF646" s="313">
        <f t="shared" si="1308"/>
        <v>14875</v>
      </c>
      <c r="AG646" s="313">
        <f t="shared" si="1308"/>
        <v>49700</v>
      </c>
      <c r="AH646" s="313">
        <f t="shared" si="1308"/>
        <v>25601</v>
      </c>
      <c r="AI646" s="313">
        <f t="shared" si="1308"/>
        <v>62541</v>
      </c>
      <c r="AJ646" s="240">
        <f t="shared" si="1272"/>
        <v>25665</v>
      </c>
      <c r="AK646" s="313">
        <f>SUM(AK71:AK73)</f>
        <v>12267</v>
      </c>
      <c r="AL646" s="313">
        <f>SUM(AL71:AL73)</f>
        <v>13398</v>
      </c>
      <c r="AM646" s="240">
        <f t="shared" si="1273"/>
        <v>443680</v>
      </c>
      <c r="AN646" s="313">
        <f t="shared" ref="AN646:AW646" si="1309">SUM(AN71:AN73)</f>
        <v>21847</v>
      </c>
      <c r="AO646" s="313">
        <f t="shared" si="1309"/>
        <v>26772</v>
      </c>
      <c r="AP646" s="313">
        <f t="shared" si="1309"/>
        <v>47532</v>
      </c>
      <c r="AQ646" s="313">
        <f t="shared" si="1309"/>
        <v>12137</v>
      </c>
      <c r="AR646" s="313">
        <f t="shared" si="1309"/>
        <v>57820</v>
      </c>
      <c r="AS646" s="313">
        <f t="shared" si="1309"/>
        <v>13946</v>
      </c>
      <c r="AT646" s="313">
        <f t="shared" si="1309"/>
        <v>82787</v>
      </c>
      <c r="AU646" s="313">
        <f t="shared" si="1309"/>
        <v>91799</v>
      </c>
      <c r="AV646" s="313">
        <f t="shared" si="1309"/>
        <v>62436</v>
      </c>
      <c r="AW646" s="313">
        <f t="shared" si="1309"/>
        <v>26604</v>
      </c>
      <c r="AX646" s="240">
        <f t="shared" si="1275"/>
        <v>538994</v>
      </c>
      <c r="AY646" s="313">
        <f>SUM(AY71:AY73)</f>
        <v>46270</v>
      </c>
      <c r="AZ646" s="313">
        <f>SUM(AZ71:AZ73)</f>
        <v>238026</v>
      </c>
      <c r="BA646" s="313">
        <f>SUM(BA71:BA73)</f>
        <v>79010</v>
      </c>
      <c r="BB646" s="313">
        <f>SUM(BB71:BB73)</f>
        <v>130005</v>
      </c>
      <c r="BC646" s="313">
        <f>SUM(BC71:BC73)</f>
        <v>45683</v>
      </c>
      <c r="BD646" s="240">
        <f t="shared" si="1276"/>
        <v>1168090</v>
      </c>
      <c r="BE646" s="313">
        <f t="shared" ref="BE646:BL646" si="1310">SUM(BE71:BE73)</f>
        <v>144298</v>
      </c>
      <c r="BF646" s="313">
        <f t="shared" si="1310"/>
        <v>143308</v>
      </c>
      <c r="BG646" s="313">
        <f t="shared" si="1310"/>
        <v>140960</v>
      </c>
      <c r="BH646" s="313">
        <f t="shared" si="1310"/>
        <v>131755</v>
      </c>
      <c r="BI646" s="313">
        <f t="shared" si="1310"/>
        <v>149888</v>
      </c>
      <c r="BJ646" s="313">
        <f t="shared" si="1310"/>
        <v>184751</v>
      </c>
      <c r="BK646" s="313">
        <f t="shared" si="1310"/>
        <v>136858</v>
      </c>
      <c r="BL646" s="313">
        <f t="shared" si="1310"/>
        <v>136272</v>
      </c>
      <c r="BM646" s="240">
        <f t="shared" si="1278"/>
        <v>273623</v>
      </c>
      <c r="BN646" s="313">
        <f>SUM(BN71:BN73)</f>
        <v>54309</v>
      </c>
      <c r="BO646" s="313">
        <f>SUM(BO71:BO73)</f>
        <v>54298</v>
      </c>
      <c r="BP646" s="313">
        <f>SUM(BP71:BP73)</f>
        <v>37570</v>
      </c>
      <c r="BQ646" s="313">
        <f>SUM(BQ71:BQ73)</f>
        <v>20447</v>
      </c>
      <c r="BR646" s="313">
        <f>SUM(BR71:BR73)</f>
        <v>106999</v>
      </c>
      <c r="BS646" s="240">
        <f t="shared" si="1279"/>
        <v>457066</v>
      </c>
      <c r="BT646" s="313">
        <f t="shared" ref="BT646:CE646" si="1311">SUM(BT71:BT73)</f>
        <v>25588</v>
      </c>
      <c r="BU646" s="313">
        <f t="shared" si="1311"/>
        <v>45653</v>
      </c>
      <c r="BV646" s="313">
        <f t="shared" si="1311"/>
        <v>16283</v>
      </c>
      <c r="BW646" s="313">
        <f t="shared" si="1311"/>
        <v>7254</v>
      </c>
      <c r="BX646" s="313">
        <f t="shared" si="1311"/>
        <v>26827</v>
      </c>
      <c r="BY646" s="313">
        <f t="shared" si="1311"/>
        <v>137941</v>
      </c>
      <c r="BZ646" s="313">
        <f t="shared" si="1311"/>
        <v>30844</v>
      </c>
      <c r="CA646" s="313">
        <f t="shared" si="1311"/>
        <v>24710</v>
      </c>
      <c r="CB646" s="313">
        <f t="shared" si="1311"/>
        <v>50791</v>
      </c>
      <c r="CC646" s="313">
        <f t="shared" si="1311"/>
        <v>29869</v>
      </c>
      <c r="CD646" s="313">
        <f t="shared" si="1311"/>
        <v>34157</v>
      </c>
      <c r="CE646" s="313">
        <f t="shared" si="1311"/>
        <v>27149</v>
      </c>
      <c r="CF646" s="240">
        <f t="shared" si="1281"/>
        <v>475317</v>
      </c>
      <c r="CG646" s="313">
        <f t="shared" ref="CG646:CS646" si="1312">SUM(CG71:CG73)</f>
        <v>10977</v>
      </c>
      <c r="CH646" s="313">
        <f t="shared" si="1312"/>
        <v>28388</v>
      </c>
      <c r="CI646" s="313">
        <f t="shared" si="1312"/>
        <v>19509</v>
      </c>
      <c r="CJ646" s="313">
        <f t="shared" si="1312"/>
        <v>60194</v>
      </c>
      <c r="CK646" s="313">
        <f t="shared" si="1312"/>
        <v>123911</v>
      </c>
      <c r="CL646" s="313">
        <f t="shared" si="1312"/>
        <v>13234</v>
      </c>
      <c r="CM646" s="313">
        <f t="shared" si="1312"/>
        <v>97794</v>
      </c>
      <c r="CN646" s="313">
        <f t="shared" si="1312"/>
        <v>11060</v>
      </c>
      <c r="CO646" s="313">
        <f t="shared" si="1312"/>
        <v>5491</v>
      </c>
      <c r="CP646" s="313">
        <f t="shared" si="1312"/>
        <v>15439</v>
      </c>
      <c r="CQ646" s="313">
        <f t="shared" si="1312"/>
        <v>36905</v>
      </c>
      <c r="CR646" s="313">
        <f t="shared" si="1312"/>
        <v>29987</v>
      </c>
      <c r="CS646" s="313">
        <f t="shared" si="1312"/>
        <v>22428</v>
      </c>
      <c r="CT646" s="240">
        <f t="shared" si="1283"/>
        <v>331184</v>
      </c>
      <c r="CU646" s="313">
        <f>SUM(CU71:CU73)</f>
        <v>132695</v>
      </c>
      <c r="CV646" s="313">
        <f>SUM(CV71:CV73)</f>
        <v>69355</v>
      </c>
      <c r="CW646" s="313">
        <f>SUM(CW71:CW73)</f>
        <v>26086</v>
      </c>
      <c r="CX646" s="313">
        <f>SUM(CX71:CX73)</f>
        <v>47359</v>
      </c>
      <c r="CY646" s="313">
        <f>SUM(CY71:CY73)</f>
        <v>55689</v>
      </c>
      <c r="CZ646" s="240">
        <f t="shared" si="1284"/>
        <v>412232</v>
      </c>
      <c r="DA646" s="313">
        <f t="shared" ref="DA646:DF646" si="1313">SUM(DA71:DA73)</f>
        <v>11998</v>
      </c>
      <c r="DB646" s="313">
        <f t="shared" si="1313"/>
        <v>10472</v>
      </c>
      <c r="DC646" s="313">
        <f t="shared" si="1313"/>
        <v>85157</v>
      </c>
      <c r="DD646" s="313">
        <f t="shared" si="1313"/>
        <v>176190</v>
      </c>
      <c r="DE646" s="313">
        <f t="shared" si="1313"/>
        <v>80670</v>
      </c>
      <c r="DF646" s="313">
        <f t="shared" si="1313"/>
        <v>47745</v>
      </c>
      <c r="DG646" s="240">
        <f t="shared" si="1286"/>
        <v>5532065</v>
      </c>
      <c r="DH646" s="240">
        <f t="shared" si="1287"/>
        <v>103452</v>
      </c>
      <c r="DI646" s="313">
        <f>SUM(DI71:DI73)</f>
        <v>31202</v>
      </c>
      <c r="DJ646" s="313">
        <f>SUM(DJ71:DJ73)</f>
        <v>26408</v>
      </c>
      <c r="DK646" s="313">
        <f>SUM(DK71:DK73)</f>
        <v>45842</v>
      </c>
      <c r="DL646" s="243">
        <f t="shared" si="1288"/>
        <v>159153</v>
      </c>
      <c r="DM646" s="313">
        <f>SUM(DM71:DM73)</f>
        <v>93247</v>
      </c>
      <c r="DN646" s="313">
        <f>SUM(DN71:DN73)</f>
        <v>65906</v>
      </c>
      <c r="DO646" s="240">
        <f t="shared" si="1289"/>
        <v>5794670</v>
      </c>
    </row>
    <row r="647" spans="1:134" ht="16.5" customHeight="1" x14ac:dyDescent="0.2">
      <c r="A647" s="76" t="s">
        <v>70</v>
      </c>
      <c r="B647" s="240">
        <f t="shared" si="1265"/>
        <v>481405</v>
      </c>
      <c r="C647" s="313">
        <f t="shared" ref="C647:N647" si="1314">SUM(C74:C75)</f>
        <v>35787</v>
      </c>
      <c r="D647" s="313">
        <f t="shared" si="1314"/>
        <v>16187</v>
      </c>
      <c r="E647" s="313">
        <f t="shared" si="1314"/>
        <v>15952</v>
      </c>
      <c r="F647" s="313">
        <f t="shared" si="1314"/>
        <v>6630</v>
      </c>
      <c r="G647" s="313">
        <f t="shared" si="1314"/>
        <v>28082</v>
      </c>
      <c r="H647" s="313">
        <f t="shared" si="1314"/>
        <v>79929</v>
      </c>
      <c r="I647" s="313">
        <f t="shared" si="1314"/>
        <v>45255</v>
      </c>
      <c r="J647" s="313">
        <f t="shared" si="1314"/>
        <v>11426</v>
      </c>
      <c r="K647" s="313">
        <f t="shared" si="1314"/>
        <v>41893</v>
      </c>
      <c r="L647" s="313">
        <f t="shared" si="1314"/>
        <v>133174</v>
      </c>
      <c r="M647" s="313">
        <f t="shared" si="1314"/>
        <v>23774</v>
      </c>
      <c r="N647" s="313">
        <f t="shared" si="1314"/>
        <v>43316</v>
      </c>
      <c r="O647" s="240">
        <f t="shared" si="1267"/>
        <v>152963</v>
      </c>
      <c r="P647" s="313">
        <f t="shared" ref="P647:W647" si="1315">SUM(P74:P75)</f>
        <v>35562</v>
      </c>
      <c r="Q647" s="313">
        <f t="shared" si="1315"/>
        <v>33805</v>
      </c>
      <c r="R647" s="313">
        <f t="shared" si="1315"/>
        <v>13087</v>
      </c>
      <c r="S647" s="313">
        <f t="shared" si="1315"/>
        <v>9200</v>
      </c>
      <c r="T647" s="313">
        <f t="shared" si="1315"/>
        <v>11715</v>
      </c>
      <c r="U647" s="313">
        <f t="shared" si="1315"/>
        <v>26354</v>
      </c>
      <c r="V647" s="313">
        <f t="shared" si="1315"/>
        <v>15858</v>
      </c>
      <c r="W647" s="313">
        <f t="shared" si="1315"/>
        <v>7382</v>
      </c>
      <c r="X647" s="240">
        <f t="shared" si="1269"/>
        <v>195398</v>
      </c>
      <c r="Y647" s="313">
        <f>SUM(Y74:Y75)</f>
        <v>30286</v>
      </c>
      <c r="Z647" s="313">
        <f>SUM(Z74:Z75)</f>
        <v>51442</v>
      </c>
      <c r="AA647" s="313">
        <f>SUM(AA74:AA75)</f>
        <v>75109</v>
      </c>
      <c r="AB647" s="313">
        <f>SUM(AB74:AB75)</f>
        <v>38561</v>
      </c>
      <c r="AC647" s="240">
        <f t="shared" si="1270"/>
        <v>141279</v>
      </c>
      <c r="AD647" s="313">
        <f t="shared" ref="AD647:AI647" si="1316">SUM(AD74:AD75)</f>
        <v>14024</v>
      </c>
      <c r="AE647" s="313">
        <f t="shared" si="1316"/>
        <v>22960</v>
      </c>
      <c r="AF647" s="313">
        <f t="shared" si="1316"/>
        <v>10284</v>
      </c>
      <c r="AG647" s="313">
        <f t="shared" si="1316"/>
        <v>38429</v>
      </c>
      <c r="AH647" s="313">
        <f t="shared" si="1316"/>
        <v>15949</v>
      </c>
      <c r="AI647" s="313">
        <f t="shared" si="1316"/>
        <v>39633</v>
      </c>
      <c r="AJ647" s="240">
        <f t="shared" si="1272"/>
        <v>15991</v>
      </c>
      <c r="AK647" s="313">
        <f>SUM(AK74:AK75)</f>
        <v>6480</v>
      </c>
      <c r="AL647" s="313">
        <f>SUM(AL74:AL75)</f>
        <v>9511</v>
      </c>
      <c r="AM647" s="240">
        <f t="shared" si="1273"/>
        <v>319432</v>
      </c>
      <c r="AN647" s="313">
        <f t="shared" ref="AN647:AW647" si="1317">SUM(AN74:AN75)</f>
        <v>13686</v>
      </c>
      <c r="AO647" s="313">
        <f t="shared" si="1317"/>
        <v>17861</v>
      </c>
      <c r="AP647" s="313">
        <f t="shared" si="1317"/>
        <v>35371</v>
      </c>
      <c r="AQ647" s="313">
        <f t="shared" si="1317"/>
        <v>7999</v>
      </c>
      <c r="AR647" s="313">
        <f t="shared" si="1317"/>
        <v>48749</v>
      </c>
      <c r="AS647" s="313">
        <f t="shared" si="1317"/>
        <v>8851</v>
      </c>
      <c r="AT647" s="313">
        <f t="shared" si="1317"/>
        <v>54635</v>
      </c>
      <c r="AU647" s="313">
        <f t="shared" si="1317"/>
        <v>73077</v>
      </c>
      <c r="AV647" s="313">
        <f t="shared" si="1317"/>
        <v>41065</v>
      </c>
      <c r="AW647" s="313">
        <f t="shared" si="1317"/>
        <v>18138</v>
      </c>
      <c r="AX647" s="240">
        <f t="shared" si="1275"/>
        <v>376779</v>
      </c>
      <c r="AY647" s="313">
        <f>SUM(AY74:AY75)</f>
        <v>29250</v>
      </c>
      <c r="AZ647" s="313">
        <f>SUM(AZ74:AZ75)</f>
        <v>175808</v>
      </c>
      <c r="BA647" s="313">
        <f>SUM(BA74:BA75)</f>
        <v>48275</v>
      </c>
      <c r="BB647" s="313">
        <f>SUM(BB74:BB75)</f>
        <v>86259</v>
      </c>
      <c r="BC647" s="313">
        <f>SUM(BC74:BC75)</f>
        <v>37187</v>
      </c>
      <c r="BD647" s="240">
        <f t="shared" si="1276"/>
        <v>783170</v>
      </c>
      <c r="BE647" s="313">
        <f t="shared" ref="BE647:BL647" si="1318">SUM(BE74:BE75)</f>
        <v>137985</v>
      </c>
      <c r="BF647" s="313">
        <f t="shared" si="1318"/>
        <v>91335</v>
      </c>
      <c r="BG647" s="313">
        <f t="shared" si="1318"/>
        <v>89622</v>
      </c>
      <c r="BH647" s="313">
        <f t="shared" si="1318"/>
        <v>81696</v>
      </c>
      <c r="BI647" s="313">
        <f t="shared" si="1318"/>
        <v>99697</v>
      </c>
      <c r="BJ647" s="313">
        <f t="shared" si="1318"/>
        <v>110223</v>
      </c>
      <c r="BK647" s="313">
        <f t="shared" si="1318"/>
        <v>89775</v>
      </c>
      <c r="BL647" s="313">
        <f t="shared" si="1318"/>
        <v>82837</v>
      </c>
      <c r="BM647" s="240">
        <f t="shared" si="1278"/>
        <v>190145</v>
      </c>
      <c r="BN647" s="313">
        <f>SUM(BN74:BN75)</f>
        <v>43451</v>
      </c>
      <c r="BO647" s="313">
        <f>SUM(BO74:BO75)</f>
        <v>31689</v>
      </c>
      <c r="BP647" s="313">
        <f>SUM(BP74:BP75)</f>
        <v>23921</v>
      </c>
      <c r="BQ647" s="313">
        <f>SUM(BQ74:BQ75)</f>
        <v>13916</v>
      </c>
      <c r="BR647" s="313">
        <f>SUM(BR74:BR75)</f>
        <v>77168</v>
      </c>
      <c r="BS647" s="240">
        <f t="shared" si="1279"/>
        <v>330514</v>
      </c>
      <c r="BT647" s="313">
        <f t="shared" ref="BT647:CE647" si="1319">SUM(BT74:BT75)</f>
        <v>17281</v>
      </c>
      <c r="BU647" s="313">
        <f t="shared" si="1319"/>
        <v>31513</v>
      </c>
      <c r="BV647" s="313">
        <f t="shared" si="1319"/>
        <v>11346</v>
      </c>
      <c r="BW647" s="313">
        <f t="shared" si="1319"/>
        <v>4731</v>
      </c>
      <c r="BX647" s="313">
        <f t="shared" si="1319"/>
        <v>18231</v>
      </c>
      <c r="BY647" s="313">
        <f t="shared" si="1319"/>
        <v>104790</v>
      </c>
      <c r="BZ647" s="313">
        <f t="shared" si="1319"/>
        <v>19168</v>
      </c>
      <c r="CA647" s="313">
        <f t="shared" si="1319"/>
        <v>16747</v>
      </c>
      <c r="CB647" s="313">
        <f t="shared" si="1319"/>
        <v>35129</v>
      </c>
      <c r="CC647" s="313">
        <f t="shared" si="1319"/>
        <v>18978</v>
      </c>
      <c r="CD647" s="313">
        <f t="shared" si="1319"/>
        <v>30068</v>
      </c>
      <c r="CE647" s="313">
        <f t="shared" si="1319"/>
        <v>22532</v>
      </c>
      <c r="CF647" s="240">
        <f t="shared" si="1281"/>
        <v>342192</v>
      </c>
      <c r="CG647" s="313">
        <f t="shared" ref="CG647:CS647" si="1320">SUM(CG74:CG75)</f>
        <v>6964</v>
      </c>
      <c r="CH647" s="313">
        <f t="shared" si="1320"/>
        <v>18455</v>
      </c>
      <c r="CI647" s="313">
        <f t="shared" si="1320"/>
        <v>12854</v>
      </c>
      <c r="CJ647" s="313">
        <f t="shared" si="1320"/>
        <v>40214</v>
      </c>
      <c r="CK647" s="313">
        <f t="shared" si="1320"/>
        <v>98472</v>
      </c>
      <c r="CL647" s="313">
        <f t="shared" si="1320"/>
        <v>8442</v>
      </c>
      <c r="CM647" s="313">
        <f t="shared" si="1320"/>
        <v>76373</v>
      </c>
      <c r="CN647" s="313">
        <f t="shared" si="1320"/>
        <v>7018</v>
      </c>
      <c r="CO647" s="313">
        <f t="shared" si="1320"/>
        <v>3636</v>
      </c>
      <c r="CP647" s="313">
        <f t="shared" si="1320"/>
        <v>11194</v>
      </c>
      <c r="CQ647" s="313">
        <f t="shared" si="1320"/>
        <v>24797</v>
      </c>
      <c r="CR647" s="313">
        <f t="shared" si="1320"/>
        <v>20100</v>
      </c>
      <c r="CS647" s="313">
        <f t="shared" si="1320"/>
        <v>13673</v>
      </c>
      <c r="CT647" s="240">
        <f t="shared" si="1283"/>
        <v>231026</v>
      </c>
      <c r="CU647" s="313">
        <f>SUM(CU74:CU75)</f>
        <v>90900</v>
      </c>
      <c r="CV647" s="313">
        <f>SUM(CV74:CV75)</f>
        <v>55129</v>
      </c>
      <c r="CW647" s="313">
        <f>SUM(CW74:CW75)</f>
        <v>17124</v>
      </c>
      <c r="CX647" s="313">
        <f>SUM(CX74:CX75)</f>
        <v>32869</v>
      </c>
      <c r="CY647" s="313">
        <f>SUM(CY74:CY75)</f>
        <v>35004</v>
      </c>
      <c r="CZ647" s="240">
        <f t="shared" si="1284"/>
        <v>273874</v>
      </c>
      <c r="DA647" s="313">
        <f t="shared" ref="DA647:DF647" si="1321">SUM(DA74:DA75)</f>
        <v>7359</v>
      </c>
      <c r="DB647" s="313">
        <f t="shared" si="1321"/>
        <v>6132</v>
      </c>
      <c r="DC647" s="313">
        <f t="shared" si="1321"/>
        <v>57027</v>
      </c>
      <c r="DD647" s="313">
        <f t="shared" si="1321"/>
        <v>121171</v>
      </c>
      <c r="DE647" s="313">
        <f t="shared" si="1321"/>
        <v>52416</v>
      </c>
      <c r="DF647" s="313">
        <f t="shared" si="1321"/>
        <v>29769</v>
      </c>
      <c r="DG647" s="240">
        <f t="shared" si="1286"/>
        <v>3834168</v>
      </c>
      <c r="DH647" s="240">
        <f t="shared" si="1287"/>
        <v>65975</v>
      </c>
      <c r="DI647" s="313">
        <f>SUM(DI74:DI75)</f>
        <v>21659</v>
      </c>
      <c r="DJ647" s="313">
        <f>SUM(DJ74:DJ75)</f>
        <v>18852</v>
      </c>
      <c r="DK647" s="313">
        <f>SUM(DK74:DK75)</f>
        <v>25464</v>
      </c>
      <c r="DL647" s="243">
        <f t="shared" si="1288"/>
        <v>85392</v>
      </c>
      <c r="DM647" s="313">
        <f>SUM(DM74:DM75)</f>
        <v>58762</v>
      </c>
      <c r="DN647" s="313">
        <f>SUM(DN74:DN75)</f>
        <v>26630</v>
      </c>
      <c r="DO647" s="240">
        <f t="shared" si="1289"/>
        <v>3985535</v>
      </c>
    </row>
    <row r="648" spans="1:134" ht="16.5" customHeight="1" x14ac:dyDescent="0.2">
      <c r="A648" s="76" t="s">
        <v>31</v>
      </c>
      <c r="B648" s="240">
        <f t="shared" si="1265"/>
        <v>1182993</v>
      </c>
      <c r="C648" s="288">
        <f t="shared" ref="C648:N648" si="1322">SUM(C71:C75)</f>
        <v>97905</v>
      </c>
      <c r="D648" s="288">
        <f t="shared" si="1322"/>
        <v>39692</v>
      </c>
      <c r="E648" s="288">
        <f t="shared" si="1322"/>
        <v>41275</v>
      </c>
      <c r="F648" s="288">
        <f t="shared" si="1322"/>
        <v>15976</v>
      </c>
      <c r="G648" s="288">
        <f t="shared" si="1322"/>
        <v>73260</v>
      </c>
      <c r="H648" s="288">
        <f t="shared" si="1322"/>
        <v>194910</v>
      </c>
      <c r="I648" s="288">
        <f t="shared" si="1322"/>
        <v>110903</v>
      </c>
      <c r="J648" s="288">
        <f t="shared" si="1322"/>
        <v>28962</v>
      </c>
      <c r="K648" s="288">
        <f t="shared" si="1322"/>
        <v>94352</v>
      </c>
      <c r="L648" s="288">
        <f t="shared" si="1322"/>
        <v>305856</v>
      </c>
      <c r="M648" s="288">
        <f t="shared" si="1322"/>
        <v>59661</v>
      </c>
      <c r="N648" s="288">
        <f t="shared" si="1322"/>
        <v>120241</v>
      </c>
      <c r="O648" s="240">
        <f t="shared" si="1267"/>
        <v>372385</v>
      </c>
      <c r="P648" s="288">
        <f t="shared" ref="P648:W648" si="1323">SUM(P71:P75)</f>
        <v>76705</v>
      </c>
      <c r="Q648" s="288">
        <f t="shared" si="1323"/>
        <v>81187</v>
      </c>
      <c r="R648" s="288">
        <f t="shared" si="1323"/>
        <v>33356</v>
      </c>
      <c r="S648" s="288">
        <f t="shared" si="1323"/>
        <v>22612</v>
      </c>
      <c r="T648" s="288">
        <f t="shared" si="1323"/>
        <v>29990</v>
      </c>
      <c r="U648" s="288">
        <f t="shared" si="1323"/>
        <v>68060</v>
      </c>
      <c r="V648" s="288">
        <f t="shared" si="1323"/>
        <v>41913</v>
      </c>
      <c r="W648" s="288">
        <f t="shared" si="1323"/>
        <v>18562</v>
      </c>
      <c r="X648" s="240">
        <f t="shared" si="1269"/>
        <v>466666</v>
      </c>
      <c r="Y648" s="288">
        <f>SUM(Y71:Y75)</f>
        <v>76751</v>
      </c>
      <c r="Z648" s="288">
        <f>SUM(Z71:Z75)</f>
        <v>121002</v>
      </c>
      <c r="AA648" s="288">
        <f>SUM(AA71:AA75)</f>
        <v>171533</v>
      </c>
      <c r="AB648" s="288">
        <f>SUM(AB71:AB75)</f>
        <v>97380</v>
      </c>
      <c r="AC648" s="240">
        <f t="shared" si="1270"/>
        <v>355215</v>
      </c>
      <c r="AD648" s="288">
        <f t="shared" ref="AD648:AI648" si="1324">SUM(AD71:AD75)</f>
        <v>36473</v>
      </c>
      <c r="AE648" s="288">
        <f t="shared" si="1324"/>
        <v>61730</v>
      </c>
      <c r="AF648" s="288">
        <f t="shared" si="1324"/>
        <v>25159</v>
      </c>
      <c r="AG648" s="288">
        <f t="shared" si="1324"/>
        <v>88129</v>
      </c>
      <c r="AH648" s="288">
        <f t="shared" si="1324"/>
        <v>41550</v>
      </c>
      <c r="AI648" s="288">
        <f t="shared" si="1324"/>
        <v>102174</v>
      </c>
      <c r="AJ648" s="240">
        <f t="shared" si="1272"/>
        <v>41656</v>
      </c>
      <c r="AK648" s="288">
        <f>SUM(AK71:AK75)</f>
        <v>18747</v>
      </c>
      <c r="AL648" s="288">
        <f>SUM(AL71:AL75)</f>
        <v>22909</v>
      </c>
      <c r="AM648" s="240">
        <f t="shared" si="1273"/>
        <v>763112</v>
      </c>
      <c r="AN648" s="288">
        <f t="shared" ref="AN648:AW648" si="1325">SUM(AN71:AN75)</f>
        <v>35533</v>
      </c>
      <c r="AO648" s="288">
        <f t="shared" si="1325"/>
        <v>44633</v>
      </c>
      <c r="AP648" s="288">
        <f t="shared" si="1325"/>
        <v>82903</v>
      </c>
      <c r="AQ648" s="288">
        <f t="shared" si="1325"/>
        <v>20136</v>
      </c>
      <c r="AR648" s="288">
        <f t="shared" si="1325"/>
        <v>106569</v>
      </c>
      <c r="AS648" s="288">
        <f t="shared" si="1325"/>
        <v>22797</v>
      </c>
      <c r="AT648" s="288">
        <f t="shared" si="1325"/>
        <v>137422</v>
      </c>
      <c r="AU648" s="288">
        <f t="shared" si="1325"/>
        <v>164876</v>
      </c>
      <c r="AV648" s="288">
        <f t="shared" si="1325"/>
        <v>103501</v>
      </c>
      <c r="AW648" s="288">
        <f t="shared" si="1325"/>
        <v>44742</v>
      </c>
      <c r="AX648" s="240">
        <f t="shared" si="1275"/>
        <v>915773</v>
      </c>
      <c r="AY648" s="288">
        <f>SUM(AY71:AY75)</f>
        <v>75520</v>
      </c>
      <c r="AZ648" s="288">
        <f>SUM(AZ71:AZ75)</f>
        <v>413834</v>
      </c>
      <c r="BA648" s="288">
        <f>SUM(BA71:BA75)</f>
        <v>127285</v>
      </c>
      <c r="BB648" s="288">
        <f>SUM(BB71:BB75)</f>
        <v>216264</v>
      </c>
      <c r="BC648" s="288">
        <f>SUM(BC71:BC75)</f>
        <v>82870</v>
      </c>
      <c r="BD648" s="240">
        <f t="shared" si="1276"/>
        <v>1951260</v>
      </c>
      <c r="BE648" s="288">
        <f t="shared" ref="BE648:BL648" si="1326">SUM(BE71:BE75)</f>
        <v>282283</v>
      </c>
      <c r="BF648" s="288">
        <f t="shared" si="1326"/>
        <v>234643</v>
      </c>
      <c r="BG648" s="288">
        <f t="shared" si="1326"/>
        <v>230582</v>
      </c>
      <c r="BH648" s="288">
        <f t="shared" si="1326"/>
        <v>213451</v>
      </c>
      <c r="BI648" s="288">
        <f t="shared" si="1326"/>
        <v>249585</v>
      </c>
      <c r="BJ648" s="288">
        <f t="shared" si="1326"/>
        <v>294974</v>
      </c>
      <c r="BK648" s="288">
        <f t="shared" si="1326"/>
        <v>226633</v>
      </c>
      <c r="BL648" s="288">
        <f t="shared" si="1326"/>
        <v>219109</v>
      </c>
      <c r="BM648" s="240">
        <f t="shared" si="1278"/>
        <v>463768</v>
      </c>
      <c r="BN648" s="288">
        <f>SUM(BN71:BN75)</f>
        <v>97760</v>
      </c>
      <c r="BO648" s="288">
        <f>SUM(BO71:BO75)</f>
        <v>85987</v>
      </c>
      <c r="BP648" s="288">
        <f>SUM(BP71:BP75)</f>
        <v>61491</v>
      </c>
      <c r="BQ648" s="288">
        <f>SUM(BQ71:BQ75)</f>
        <v>34363</v>
      </c>
      <c r="BR648" s="288">
        <f>SUM(BR71:BR75)</f>
        <v>184167</v>
      </c>
      <c r="BS648" s="240">
        <f t="shared" si="1279"/>
        <v>787580</v>
      </c>
      <c r="BT648" s="288">
        <f t="shared" ref="BT648:CE648" si="1327">SUM(BT71:BT75)</f>
        <v>42869</v>
      </c>
      <c r="BU648" s="288">
        <f t="shared" si="1327"/>
        <v>77166</v>
      </c>
      <c r="BV648" s="288">
        <f t="shared" si="1327"/>
        <v>27629</v>
      </c>
      <c r="BW648" s="288">
        <f t="shared" si="1327"/>
        <v>11985</v>
      </c>
      <c r="BX648" s="288">
        <f t="shared" si="1327"/>
        <v>45058</v>
      </c>
      <c r="BY648" s="288">
        <f t="shared" si="1327"/>
        <v>242731</v>
      </c>
      <c r="BZ648" s="288">
        <f t="shared" si="1327"/>
        <v>50012</v>
      </c>
      <c r="CA648" s="288">
        <f t="shared" si="1327"/>
        <v>41457</v>
      </c>
      <c r="CB648" s="288">
        <f t="shared" si="1327"/>
        <v>85920</v>
      </c>
      <c r="CC648" s="288">
        <f t="shared" si="1327"/>
        <v>48847</v>
      </c>
      <c r="CD648" s="288">
        <f t="shared" si="1327"/>
        <v>64225</v>
      </c>
      <c r="CE648" s="288">
        <f t="shared" si="1327"/>
        <v>49681</v>
      </c>
      <c r="CF648" s="240">
        <f t="shared" si="1281"/>
        <v>817509</v>
      </c>
      <c r="CG648" s="288">
        <f t="shared" ref="CG648:CS648" si="1328">SUM(CG71:CG75)</f>
        <v>17941</v>
      </c>
      <c r="CH648" s="288">
        <f t="shared" si="1328"/>
        <v>46843</v>
      </c>
      <c r="CI648" s="288">
        <f t="shared" si="1328"/>
        <v>32363</v>
      </c>
      <c r="CJ648" s="288">
        <f t="shared" si="1328"/>
        <v>100408</v>
      </c>
      <c r="CK648" s="288">
        <f t="shared" si="1328"/>
        <v>222383</v>
      </c>
      <c r="CL648" s="288">
        <f t="shared" si="1328"/>
        <v>21676</v>
      </c>
      <c r="CM648" s="288">
        <f t="shared" si="1328"/>
        <v>174167</v>
      </c>
      <c r="CN648" s="288">
        <f t="shared" si="1328"/>
        <v>18078</v>
      </c>
      <c r="CO648" s="288">
        <f t="shared" si="1328"/>
        <v>9127</v>
      </c>
      <c r="CP648" s="288">
        <f t="shared" si="1328"/>
        <v>26633</v>
      </c>
      <c r="CQ648" s="288">
        <f t="shared" si="1328"/>
        <v>61702</v>
      </c>
      <c r="CR648" s="288">
        <f t="shared" si="1328"/>
        <v>50087</v>
      </c>
      <c r="CS648" s="288">
        <f t="shared" si="1328"/>
        <v>36101</v>
      </c>
      <c r="CT648" s="240">
        <f t="shared" si="1283"/>
        <v>562210</v>
      </c>
      <c r="CU648" s="288">
        <f>SUM(CU71:CU75)</f>
        <v>223595</v>
      </c>
      <c r="CV648" s="288">
        <f>SUM(CV71:CV75)</f>
        <v>124484</v>
      </c>
      <c r="CW648" s="288">
        <f>SUM(CW71:CW75)</f>
        <v>43210</v>
      </c>
      <c r="CX648" s="288">
        <f>SUM(CX71:CX75)</f>
        <v>80228</v>
      </c>
      <c r="CY648" s="288">
        <f>SUM(CY71:CY75)</f>
        <v>90693</v>
      </c>
      <c r="CZ648" s="240">
        <f t="shared" si="1284"/>
        <v>686106</v>
      </c>
      <c r="DA648" s="288">
        <f t="shared" ref="DA648:DF648" si="1329">SUM(DA71:DA75)</f>
        <v>19357</v>
      </c>
      <c r="DB648" s="288">
        <f t="shared" si="1329"/>
        <v>16604</v>
      </c>
      <c r="DC648" s="288">
        <f t="shared" si="1329"/>
        <v>142184</v>
      </c>
      <c r="DD648" s="288">
        <f t="shared" si="1329"/>
        <v>297361</v>
      </c>
      <c r="DE648" s="288">
        <f t="shared" si="1329"/>
        <v>133086</v>
      </c>
      <c r="DF648" s="288">
        <f t="shared" si="1329"/>
        <v>77514</v>
      </c>
      <c r="DG648" s="240">
        <f t="shared" si="1286"/>
        <v>9366233</v>
      </c>
      <c r="DH648" s="240">
        <f t="shared" si="1287"/>
        <v>169427</v>
      </c>
      <c r="DI648" s="288">
        <f>SUM(DI71:DI75)</f>
        <v>52861</v>
      </c>
      <c r="DJ648" s="288">
        <f>SUM(DJ71:DJ75)</f>
        <v>45260</v>
      </c>
      <c r="DK648" s="288">
        <f>SUM(DK71:DK75)</f>
        <v>71306</v>
      </c>
      <c r="DL648" s="243">
        <f t="shared" si="1288"/>
        <v>244545</v>
      </c>
      <c r="DM648" s="288">
        <f>SUM(DM71:DM75)</f>
        <v>152009</v>
      </c>
      <c r="DN648" s="288">
        <f>SUM(DN71:DN75)</f>
        <v>92536</v>
      </c>
      <c r="DO648" s="240">
        <f t="shared" si="1289"/>
        <v>9780205</v>
      </c>
    </row>
    <row r="649" spans="1:134" s="38" customFormat="1" ht="16.5" customHeight="1" x14ac:dyDescent="0.15">
      <c r="A649" s="62" t="s">
        <v>79</v>
      </c>
      <c r="B649" s="314">
        <f t="shared" ref="B649:AG649" si="1330">SUM(B96:B100)/B107*100</f>
        <v>29.779818631455768</v>
      </c>
      <c r="C649" s="315">
        <f t="shared" si="1330"/>
        <v>30.516643597523863</v>
      </c>
      <c r="D649" s="315">
        <f t="shared" si="1330"/>
        <v>24.930596792230457</v>
      </c>
      <c r="E649" s="315">
        <f t="shared" si="1330"/>
        <v>25.765191241140645</v>
      </c>
      <c r="F649" s="315">
        <f t="shared" si="1330"/>
        <v>22.91108319374651</v>
      </c>
      <c r="G649" s="315">
        <f t="shared" si="1330"/>
        <v>28.664877046211103</v>
      </c>
      <c r="H649" s="315">
        <f t="shared" si="1330"/>
        <v>31.179199247228627</v>
      </c>
      <c r="I649" s="315">
        <f t="shared" si="1330"/>
        <v>29.85529262626881</v>
      </c>
      <c r="J649" s="315">
        <f t="shared" si="1330"/>
        <v>26.539890152448685</v>
      </c>
      <c r="K649" s="315">
        <f t="shared" si="1330"/>
        <v>28.400699485794668</v>
      </c>
      <c r="L649" s="315">
        <f t="shared" si="1330"/>
        <v>32.28532592636369</v>
      </c>
      <c r="M649" s="315">
        <f t="shared" si="1330"/>
        <v>28.010378822496801</v>
      </c>
      <c r="N649" s="315">
        <f t="shared" si="1330"/>
        <v>29.560358770769003</v>
      </c>
      <c r="O649" s="314">
        <f t="shared" si="1330"/>
        <v>27.625365612680149</v>
      </c>
      <c r="P649" s="315">
        <f t="shared" si="1330"/>
        <v>28.942749577114803</v>
      </c>
      <c r="Q649" s="315">
        <f t="shared" si="1330"/>
        <v>30.510873455910819</v>
      </c>
      <c r="R649" s="315">
        <f t="shared" si="1330"/>
        <v>26.769546684919572</v>
      </c>
      <c r="S649" s="315">
        <f t="shared" si="1330"/>
        <v>23.611522121852005</v>
      </c>
      <c r="T649" s="315">
        <f t="shared" si="1330"/>
        <v>26.875126327242388</v>
      </c>
      <c r="U649" s="315">
        <f t="shared" si="1330"/>
        <v>25.909798619407699</v>
      </c>
      <c r="V649" s="315">
        <f t="shared" si="1330"/>
        <v>26.530111429558222</v>
      </c>
      <c r="W649" s="315">
        <f t="shared" si="1330"/>
        <v>29.14954180402864</v>
      </c>
      <c r="X649" s="314">
        <f t="shared" si="1330"/>
        <v>28.268622470269754</v>
      </c>
      <c r="Y649" s="315">
        <f t="shared" si="1330"/>
        <v>26.396432051670065</v>
      </c>
      <c r="Z649" s="315">
        <f t="shared" si="1330"/>
        <v>27.111054760689512</v>
      </c>
      <c r="AA649" s="315">
        <f t="shared" si="1330"/>
        <v>31.577636163414152</v>
      </c>
      <c r="AB649" s="315">
        <f t="shared" si="1330"/>
        <v>26.359380533154496</v>
      </c>
      <c r="AC649" s="314">
        <f t="shared" si="1330"/>
        <v>28.415132665215026</v>
      </c>
      <c r="AD649" s="315">
        <f t="shared" si="1330"/>
        <v>25.312558941610757</v>
      </c>
      <c r="AE649" s="315">
        <f t="shared" si="1330"/>
        <v>29.697551989826454</v>
      </c>
      <c r="AF649" s="315">
        <f t="shared" si="1330"/>
        <v>24.240690877129346</v>
      </c>
      <c r="AG649" s="315">
        <f t="shared" si="1330"/>
        <v>29.021235527529893</v>
      </c>
      <c r="AH649" s="315">
        <f t="shared" ref="AH649:BM649" si="1331">SUM(AH96:AH100)/AH107*100</f>
        <v>26.421538215836705</v>
      </c>
      <c r="AI649" s="315">
        <f t="shared" si="1331"/>
        <v>30.670358496065287</v>
      </c>
      <c r="AJ649" s="314">
        <f t="shared" si="1331"/>
        <v>24.937261242184483</v>
      </c>
      <c r="AK649" s="315">
        <f t="shared" si="1331"/>
        <v>24.142711041561419</v>
      </c>
      <c r="AL649" s="315">
        <f t="shared" si="1331"/>
        <v>25.62636587568327</v>
      </c>
      <c r="AM649" s="314">
        <f t="shared" si="1331"/>
        <v>28.360940828502727</v>
      </c>
      <c r="AN649" s="315">
        <f t="shared" si="1331"/>
        <v>27.751286352413441</v>
      </c>
      <c r="AO649" s="315">
        <f t="shared" si="1331"/>
        <v>29.877556793524558</v>
      </c>
      <c r="AP649" s="315">
        <f t="shared" si="1331"/>
        <v>30.06817232399186</v>
      </c>
      <c r="AQ649" s="315">
        <f t="shared" si="1331"/>
        <v>25.273681489452514</v>
      </c>
      <c r="AR649" s="315">
        <f t="shared" si="1331"/>
        <v>29.802354563437234</v>
      </c>
      <c r="AS649" s="315">
        <f t="shared" si="1331"/>
        <v>26.880935809066216</v>
      </c>
      <c r="AT649" s="315">
        <f t="shared" si="1331"/>
        <v>27.332875015080461</v>
      </c>
      <c r="AU649" s="315">
        <f t="shared" si="1331"/>
        <v>28.955527925391639</v>
      </c>
      <c r="AV649" s="315">
        <f t="shared" si="1331"/>
        <v>27.937550500483372</v>
      </c>
      <c r="AW649" s="315">
        <f t="shared" si="1331"/>
        <v>26.028338102882671</v>
      </c>
      <c r="AX649" s="314">
        <f t="shared" si="1331"/>
        <v>31.302725226534328</v>
      </c>
      <c r="AY649" s="315">
        <f t="shared" si="1331"/>
        <v>29.772712970749595</v>
      </c>
      <c r="AZ649" s="315">
        <f t="shared" si="1331"/>
        <v>32.367744803832025</v>
      </c>
      <c r="BA649" s="315">
        <f t="shared" si="1331"/>
        <v>31.214398814904449</v>
      </c>
      <c r="BB649" s="315">
        <f t="shared" si="1331"/>
        <v>30.543165208316886</v>
      </c>
      <c r="BC649" s="315">
        <f t="shared" si="1331"/>
        <v>29.900517014874772</v>
      </c>
      <c r="BD649" s="314">
        <f t="shared" si="1331"/>
        <v>31.960675257770216</v>
      </c>
      <c r="BE649" s="315">
        <f t="shared" si="1331"/>
        <v>25.886825922808793</v>
      </c>
      <c r="BF649" s="315">
        <f t="shared" si="1331"/>
        <v>33.242646468060585</v>
      </c>
      <c r="BG649" s="315">
        <f t="shared" si="1331"/>
        <v>32.450780858763594</v>
      </c>
      <c r="BH649" s="315">
        <f t="shared" si="1331"/>
        <v>33.484617653587797</v>
      </c>
      <c r="BI649" s="315">
        <f t="shared" si="1331"/>
        <v>30.858327044331379</v>
      </c>
      <c r="BJ649" s="315">
        <f t="shared" si="1331"/>
        <v>35.579465039529495</v>
      </c>
      <c r="BK649" s="315">
        <f t="shared" si="1331"/>
        <v>32.155378983247473</v>
      </c>
      <c r="BL649" s="315">
        <f t="shared" si="1331"/>
        <v>35.002436284501627</v>
      </c>
      <c r="BM649" s="314">
        <f t="shared" si="1331"/>
        <v>28.811508892790037</v>
      </c>
      <c r="BN649" s="315">
        <f t="shared" ref="BN649:CS649" si="1332">SUM(BN96:BN100)/BN107*100</f>
        <v>28.777955156692698</v>
      </c>
      <c r="BO649" s="315">
        <f t="shared" si="1332"/>
        <v>29.811327108783686</v>
      </c>
      <c r="BP649" s="315">
        <f t="shared" si="1332"/>
        <v>25.745550916888703</v>
      </c>
      <c r="BQ649" s="315">
        <f t="shared" si="1332"/>
        <v>26.187164640172174</v>
      </c>
      <c r="BR649" s="315">
        <f t="shared" si="1332"/>
        <v>30.129962124958919</v>
      </c>
      <c r="BS649" s="314">
        <f t="shared" si="1332"/>
        <v>26.544738272126615</v>
      </c>
      <c r="BT649" s="316">
        <f t="shared" si="1332"/>
        <v>25.200258065989527</v>
      </c>
      <c r="BU649" s="315">
        <f t="shared" si="1332"/>
        <v>24.231593887323687</v>
      </c>
      <c r="BV649" s="315">
        <f t="shared" si="1332"/>
        <v>24.551154354253601</v>
      </c>
      <c r="BW649" s="315">
        <f t="shared" si="1332"/>
        <v>21.768342552611443</v>
      </c>
      <c r="BX649" s="315">
        <f t="shared" si="1332"/>
        <v>22.720981203492205</v>
      </c>
      <c r="BY649" s="315">
        <f t="shared" si="1332"/>
        <v>29.271469610367983</v>
      </c>
      <c r="BZ649" s="315">
        <f t="shared" si="1332"/>
        <v>24.762745896593202</v>
      </c>
      <c r="CA649" s="315">
        <f t="shared" si="1332"/>
        <v>25.846840961915323</v>
      </c>
      <c r="CB649" s="315">
        <f t="shared" si="1332"/>
        <v>25.547219451551818</v>
      </c>
      <c r="CC649" s="315">
        <f t="shared" si="1332"/>
        <v>27.254784657048386</v>
      </c>
      <c r="CD649" s="315">
        <f t="shared" si="1332"/>
        <v>29.509228378513463</v>
      </c>
      <c r="CE649" s="315">
        <f t="shared" si="1332"/>
        <v>26.825759521910197</v>
      </c>
      <c r="CF649" s="314">
        <f t="shared" si="1332"/>
        <v>27.716274819329094</v>
      </c>
      <c r="CG649" s="315">
        <f t="shared" si="1332"/>
        <v>24.263678278019409</v>
      </c>
      <c r="CH649" s="315">
        <f t="shared" si="1332"/>
        <v>25.618148503069683</v>
      </c>
      <c r="CI649" s="315">
        <f t="shared" si="1332"/>
        <v>24.410713138795519</v>
      </c>
      <c r="CJ649" s="315">
        <f t="shared" si="1332"/>
        <v>27.494704261543117</v>
      </c>
      <c r="CK649" s="315">
        <f t="shared" si="1332"/>
        <v>30.89194279830998</v>
      </c>
      <c r="CL649" s="315">
        <f t="shared" si="1332"/>
        <v>23.747783169248851</v>
      </c>
      <c r="CM649" s="315">
        <f t="shared" si="1332"/>
        <v>29.085217694063083</v>
      </c>
      <c r="CN649" s="315">
        <f t="shared" si="1332"/>
        <v>21.751412429378529</v>
      </c>
      <c r="CO649" s="315">
        <f t="shared" si="1332"/>
        <v>25.002285400859307</v>
      </c>
      <c r="CP649" s="315">
        <f t="shared" si="1332"/>
        <v>24.588985948903531</v>
      </c>
      <c r="CQ649" s="315">
        <f t="shared" si="1332"/>
        <v>25.987235164690276</v>
      </c>
      <c r="CR649" s="315">
        <f t="shared" si="1332"/>
        <v>26.386987782600507</v>
      </c>
      <c r="CS649" s="315">
        <f t="shared" si="1332"/>
        <v>28.612196081993517</v>
      </c>
      <c r="CT649" s="314">
        <f t="shared" ref="CT649:DO649" si="1333">SUM(CT96:CT100)/CT107*100</f>
        <v>29.853817204634225</v>
      </c>
      <c r="CU649" s="315">
        <f t="shared" si="1333"/>
        <v>31.006812119063582</v>
      </c>
      <c r="CV649" s="315">
        <f t="shared" si="1333"/>
        <v>30.799487664815491</v>
      </c>
      <c r="CW649" s="315">
        <f t="shared" si="1333"/>
        <v>29.363455062608296</v>
      </c>
      <c r="CX649" s="315">
        <f t="shared" si="1333"/>
        <v>29.428361920550916</v>
      </c>
      <c r="CY649" s="315">
        <f t="shared" si="1333"/>
        <v>26.858726490642017</v>
      </c>
      <c r="CZ649" s="314">
        <f t="shared" si="1333"/>
        <v>27.454212836133241</v>
      </c>
      <c r="DA649" s="315">
        <f t="shared" si="1333"/>
        <v>24.630092642920122</v>
      </c>
      <c r="DB649" s="315">
        <f t="shared" si="1333"/>
        <v>24.787500265846209</v>
      </c>
      <c r="DC649" s="315">
        <f t="shared" si="1333"/>
        <v>26.305168297003771</v>
      </c>
      <c r="DD649" s="315">
        <f t="shared" si="1333"/>
        <v>29.35468089923922</v>
      </c>
      <c r="DE649" s="315">
        <f t="shared" si="1333"/>
        <v>25.337999423128178</v>
      </c>
      <c r="DF649" s="315">
        <f t="shared" si="1333"/>
        <v>28.361175851973965</v>
      </c>
      <c r="DG649" s="314">
        <f t="shared" si="1333"/>
        <v>29.245496861724973</v>
      </c>
      <c r="DH649" s="314">
        <f t="shared" si="1333"/>
        <v>33.370343149777746</v>
      </c>
      <c r="DI649" s="316">
        <f t="shared" si="1333"/>
        <v>28.586444431931231</v>
      </c>
      <c r="DJ649" s="315">
        <f t="shared" si="1333"/>
        <v>26.0724998787007</v>
      </c>
      <c r="DK649" s="315">
        <f t="shared" si="1333"/>
        <v>48.114021383254766</v>
      </c>
      <c r="DL649" s="317">
        <f t="shared" si="1333"/>
        <v>41.578196772111482</v>
      </c>
      <c r="DM649" s="315">
        <f t="shared" si="1333"/>
        <v>35.157438717563295</v>
      </c>
      <c r="DN649" s="318">
        <f t="shared" si="1333"/>
        <v>60.214198858853237</v>
      </c>
      <c r="DO649" s="314">
        <f t="shared" si="1333"/>
        <v>29.51985327500779</v>
      </c>
    </row>
    <row r="650" spans="1:134" s="40" customFormat="1" ht="16.5" customHeight="1" x14ac:dyDescent="0.15">
      <c r="A650" s="47" t="s">
        <v>753</v>
      </c>
      <c r="B650" s="333"/>
      <c r="C650" s="334"/>
      <c r="D650" s="334"/>
      <c r="E650" s="334"/>
      <c r="F650" s="334"/>
      <c r="G650" s="334"/>
      <c r="H650" s="334"/>
      <c r="I650" s="334"/>
      <c r="J650" s="334"/>
      <c r="K650" s="334"/>
      <c r="L650" s="334"/>
      <c r="M650" s="334"/>
      <c r="N650" s="334"/>
      <c r="O650" s="333"/>
      <c r="P650" s="334"/>
      <c r="Q650" s="334"/>
      <c r="R650" s="334"/>
      <c r="S650" s="334"/>
      <c r="T650" s="334"/>
      <c r="U650" s="334"/>
      <c r="V650" s="334"/>
      <c r="W650" s="334"/>
      <c r="X650" s="333"/>
      <c r="Y650" s="334"/>
      <c r="Z650" s="334"/>
      <c r="AA650" s="334"/>
      <c r="AB650" s="334"/>
      <c r="AC650" s="333"/>
      <c r="AD650" s="334"/>
      <c r="AE650" s="334"/>
      <c r="AF650" s="334"/>
      <c r="AG650" s="334"/>
      <c r="AH650" s="334"/>
      <c r="AI650" s="334"/>
      <c r="AJ650" s="333"/>
      <c r="AK650" s="334"/>
      <c r="AL650" s="334"/>
      <c r="AM650" s="333"/>
      <c r="AN650" s="334"/>
      <c r="AO650" s="334"/>
      <c r="AP650" s="334"/>
      <c r="AQ650" s="334"/>
      <c r="AR650" s="334"/>
      <c r="AS650" s="334"/>
      <c r="AT650" s="334"/>
      <c r="AU650" s="334"/>
      <c r="AV650" s="334"/>
      <c r="AW650" s="334"/>
      <c r="AX650" s="333"/>
      <c r="AY650" s="334"/>
      <c r="AZ650" s="334"/>
      <c r="BA650" s="334"/>
      <c r="BB650" s="334"/>
      <c r="BC650" s="334"/>
      <c r="BD650" s="333"/>
      <c r="BE650" s="334"/>
      <c r="BF650" s="334"/>
      <c r="BG650" s="334"/>
      <c r="BH650" s="334"/>
      <c r="BI650" s="334"/>
      <c r="BJ650" s="334"/>
      <c r="BK650" s="334"/>
      <c r="BL650" s="334"/>
      <c r="BM650" s="333"/>
      <c r="BN650" s="334"/>
      <c r="BO650" s="334"/>
      <c r="BP650" s="334"/>
      <c r="BQ650" s="334"/>
      <c r="BR650" s="334"/>
      <c r="BS650" s="333"/>
      <c r="BT650" s="335"/>
      <c r="BU650" s="334"/>
      <c r="BV650" s="334"/>
      <c r="BW650" s="334"/>
      <c r="BX650" s="334"/>
      <c r="BY650" s="334"/>
      <c r="BZ650" s="334"/>
      <c r="CA650" s="334"/>
      <c r="CB650" s="334"/>
      <c r="CC650" s="334"/>
      <c r="CD650" s="334"/>
      <c r="CE650" s="334"/>
      <c r="CF650" s="333"/>
      <c r="CG650" s="334"/>
      <c r="CH650" s="334"/>
      <c r="CI650" s="334"/>
      <c r="CJ650" s="334"/>
      <c r="CK650" s="334"/>
      <c r="CL650" s="334"/>
      <c r="CM650" s="334"/>
      <c r="CN650" s="334"/>
      <c r="CO650" s="334"/>
      <c r="CP650" s="334"/>
      <c r="CQ650" s="334"/>
      <c r="CR650" s="334"/>
      <c r="CS650" s="334"/>
      <c r="CT650" s="333"/>
      <c r="CU650" s="334"/>
      <c r="CV650" s="334"/>
      <c r="CW650" s="334"/>
      <c r="CX650" s="334"/>
      <c r="CY650" s="334"/>
      <c r="CZ650" s="333"/>
      <c r="DA650" s="334"/>
      <c r="DB650" s="334"/>
      <c r="DC650" s="334"/>
      <c r="DD650" s="334"/>
      <c r="DE650" s="334"/>
      <c r="DF650" s="334"/>
      <c r="DG650" s="333"/>
      <c r="DH650" s="336"/>
      <c r="DI650" s="337"/>
      <c r="DJ650" s="337"/>
      <c r="DK650" s="337"/>
      <c r="DL650" s="338"/>
      <c r="DM650" s="337"/>
      <c r="DN650" s="339"/>
      <c r="DO650" s="336"/>
      <c r="DP650" s="38"/>
      <c r="DQ650" s="38"/>
      <c r="DR650" s="38"/>
      <c r="DS650" s="38"/>
      <c r="DT650" s="38"/>
      <c r="DU650" s="38"/>
      <c r="DV650" s="38"/>
      <c r="DW650" s="38"/>
      <c r="DX650" s="38"/>
      <c r="DY650" s="38"/>
      <c r="DZ650" s="38"/>
      <c r="EA650" s="38"/>
      <c r="EB650" s="38"/>
      <c r="EC650" s="38"/>
    </row>
    <row r="651" spans="1:134" s="38" customFormat="1" ht="16.5" customHeight="1" x14ac:dyDescent="0.15">
      <c r="A651" s="62" t="s">
        <v>60</v>
      </c>
      <c r="B651" s="314">
        <v>51.446083408586482</v>
      </c>
      <c r="C651" s="315">
        <v>62.360233429846787</v>
      </c>
      <c r="D651" s="315">
        <v>50.805443568578212</v>
      </c>
      <c r="E651" s="315">
        <v>61.911609837152291</v>
      </c>
      <c r="F651" s="315">
        <v>53.865620901170686</v>
      </c>
      <c r="G651" s="315">
        <v>59.847566604927238</v>
      </c>
      <c r="H651" s="315">
        <v>50.403616416663091</v>
      </c>
      <c r="I651" s="315">
        <v>54.318127106694256</v>
      </c>
      <c r="J651" s="315">
        <v>65.412738458930704</v>
      </c>
      <c r="K651" s="315">
        <v>41.646584997367981</v>
      </c>
      <c r="L651" s="315">
        <v>45.623651749531518</v>
      </c>
      <c r="M651" s="315">
        <v>55.33080036986302</v>
      </c>
      <c r="N651" s="315">
        <v>56.887683347517346</v>
      </c>
      <c r="O651" s="314">
        <v>49.442366928668974</v>
      </c>
      <c r="P651" s="315">
        <v>40.69954711109601</v>
      </c>
      <c r="Q651" s="315">
        <v>45.38135283866476</v>
      </c>
      <c r="R651" s="315">
        <v>55.151743220205937</v>
      </c>
      <c r="S651" s="315">
        <v>49.942561863876662</v>
      </c>
      <c r="T651" s="315">
        <v>60.704087588768793</v>
      </c>
      <c r="U651" s="315">
        <v>56.362453259318968</v>
      </c>
      <c r="V651" s="315">
        <v>57.876017621491314</v>
      </c>
      <c r="W651" s="315">
        <v>45.857693148062559</v>
      </c>
      <c r="X651" s="314">
        <v>46.836772378116848</v>
      </c>
      <c r="Y651" s="315">
        <v>54.48786014259376</v>
      </c>
      <c r="Z651" s="315">
        <v>47.836117504900265</v>
      </c>
      <c r="AA651" s="315">
        <v>39.340891908249958</v>
      </c>
      <c r="AB651" s="315">
        <v>55.516796297172647</v>
      </c>
      <c r="AC651" s="314">
        <v>52.575883703424864</v>
      </c>
      <c r="AD651" s="315">
        <v>51.844417589720983</v>
      </c>
      <c r="AE651" s="315">
        <v>63.392066136584276</v>
      </c>
      <c r="AF651" s="315">
        <v>54.865159314046061</v>
      </c>
      <c r="AG651" s="315">
        <v>44.770379640477252</v>
      </c>
      <c r="AH651" s="315">
        <v>55.785581381202434</v>
      </c>
      <c r="AI651" s="315">
        <v>52.57624225047293</v>
      </c>
      <c r="AJ651" s="314">
        <v>66.225359523365398</v>
      </c>
      <c r="AK651" s="315">
        <v>71.816747281626036</v>
      </c>
      <c r="AL651" s="315">
        <v>62.041574165496691</v>
      </c>
      <c r="AM651" s="314">
        <v>54.848236573903662</v>
      </c>
      <c r="AN651" s="315">
        <v>63.055674014903474</v>
      </c>
      <c r="AO651" s="315">
        <v>44.321574370172314</v>
      </c>
      <c r="AP651" s="315">
        <v>43.550405469320886</v>
      </c>
      <c r="AQ651" s="315">
        <v>53.453184346702599</v>
      </c>
      <c r="AR651" s="315">
        <v>45.771402744233839</v>
      </c>
      <c r="AS651" s="315">
        <v>61.969086063557178</v>
      </c>
      <c r="AT651" s="315">
        <v>63.210281882206431</v>
      </c>
      <c r="AU651" s="315">
        <v>54.385461233081031</v>
      </c>
      <c r="AV651" s="315">
        <v>65.707305588844335</v>
      </c>
      <c r="AW651" s="315">
        <v>59.153821181056202</v>
      </c>
      <c r="AX651" s="314">
        <v>59.027712824452763</v>
      </c>
      <c r="AY651" s="315">
        <v>61.114231348571479</v>
      </c>
      <c r="AZ651" s="315">
        <v>56.509685392688546</v>
      </c>
      <c r="BA651" s="315">
        <v>65.176888527689044</v>
      </c>
      <c r="BB651" s="315">
        <v>64.763288742431612</v>
      </c>
      <c r="BC651" s="315">
        <v>49.495817535772389</v>
      </c>
      <c r="BD651" s="314">
        <v>64.326562633831898</v>
      </c>
      <c r="BE651" s="315">
        <v>43.061438129912219</v>
      </c>
      <c r="BF651" s="315">
        <v>71.50185147949253</v>
      </c>
      <c r="BG651" s="315">
        <v>72.860527121026649</v>
      </c>
      <c r="BH651" s="315">
        <v>70.155899776929957</v>
      </c>
      <c r="BI651" s="315">
        <v>63.323703859183411</v>
      </c>
      <c r="BJ651" s="315">
        <v>71.042120312726894</v>
      </c>
      <c r="BK651" s="315">
        <v>64.85707119379552</v>
      </c>
      <c r="BL651" s="315">
        <v>74.756630068346681</v>
      </c>
      <c r="BM651" s="314">
        <v>52.015375289137758</v>
      </c>
      <c r="BN651" s="315">
        <v>46.495020606492083</v>
      </c>
      <c r="BO651" s="315">
        <v>62.951098043020579</v>
      </c>
      <c r="BP651" s="315">
        <v>52.800627171230673</v>
      </c>
      <c r="BQ651" s="315">
        <v>54.816266819067913</v>
      </c>
      <c r="BR651" s="315">
        <v>50.4748637976015</v>
      </c>
      <c r="BS651" s="314">
        <v>47.692894632804297</v>
      </c>
      <c r="BT651" s="316">
        <v>51.945825086102182</v>
      </c>
      <c r="BU651" s="315">
        <v>48.889268725778045</v>
      </c>
      <c r="BV651" s="315">
        <v>48.059764093148758</v>
      </c>
      <c r="BW651" s="315">
        <v>54.814574791971701</v>
      </c>
      <c r="BX651" s="315">
        <v>54.400493305940245</v>
      </c>
      <c r="BY651" s="315">
        <v>43.986286656653924</v>
      </c>
      <c r="BZ651" s="315">
        <v>56.899940171808119</v>
      </c>
      <c r="CA651" s="315">
        <v>56.60289036514429</v>
      </c>
      <c r="CB651" s="315">
        <v>54.487779403986067</v>
      </c>
      <c r="CC651" s="315">
        <v>54.146745541435806</v>
      </c>
      <c r="CD651" s="315">
        <v>36.859346153464813</v>
      </c>
      <c r="CE651" s="315">
        <v>39.60322678056248</v>
      </c>
      <c r="CF651" s="314">
        <v>47.086370737953899</v>
      </c>
      <c r="CG651" s="315">
        <v>58.593315405578416</v>
      </c>
      <c r="CH651" s="315">
        <v>57.669236217773964</v>
      </c>
      <c r="CI651" s="315">
        <v>46.922064411415619</v>
      </c>
      <c r="CJ651" s="315">
        <v>61.729037039743183</v>
      </c>
      <c r="CK651" s="315">
        <v>35.36987195123028</v>
      </c>
      <c r="CL651" s="315">
        <v>54.77372929192034</v>
      </c>
      <c r="CM651" s="315">
        <v>44.737331817990331</v>
      </c>
      <c r="CN651" s="315">
        <v>51.473242374561288</v>
      </c>
      <c r="CO651" s="315">
        <v>48.297003924582469</v>
      </c>
      <c r="CP651" s="315">
        <v>49.738067963033636</v>
      </c>
      <c r="CQ651" s="315">
        <v>62.329542395441287</v>
      </c>
      <c r="CR651" s="315">
        <v>53.923940156789143</v>
      </c>
      <c r="CS651" s="315">
        <v>58.81095658062511</v>
      </c>
      <c r="CT651" s="314">
        <v>47.17911950442992</v>
      </c>
      <c r="CU651" s="315">
        <v>45.148765776236708</v>
      </c>
      <c r="CV651" s="315">
        <v>43.267568737447874</v>
      </c>
      <c r="CW651" s="315">
        <v>47.363594232293224</v>
      </c>
      <c r="CX651" s="315">
        <v>51.444739474104516</v>
      </c>
      <c r="CY651" s="315">
        <v>54.903983137272341</v>
      </c>
      <c r="CZ651" s="314">
        <v>61.432446873194948</v>
      </c>
      <c r="DA651" s="315">
        <v>54.715911616646274</v>
      </c>
      <c r="DB651" s="315">
        <v>56.154806068016164</v>
      </c>
      <c r="DC651" s="315">
        <v>63.221315122104137</v>
      </c>
      <c r="DD651" s="315">
        <v>60.159952519509538</v>
      </c>
      <c r="DE651" s="315">
        <v>62.860193579607795</v>
      </c>
      <c r="DF651" s="315">
        <v>63.744330490717772</v>
      </c>
      <c r="DG651" s="314">
        <v>54.781176692692412</v>
      </c>
      <c r="DH651" s="314">
        <v>77.652902233367229</v>
      </c>
      <c r="DI651" s="316">
        <v>81.98130149228183</v>
      </c>
      <c r="DJ651" s="315">
        <v>85.499681999876771</v>
      </c>
      <c r="DK651" s="315">
        <v>65.740218385375869</v>
      </c>
      <c r="DL651" s="317" t="s">
        <v>607</v>
      </c>
      <c r="DM651" s="315">
        <v>73.805501982840511</v>
      </c>
      <c r="DN651" s="318" t="s">
        <v>607</v>
      </c>
      <c r="DO651" s="314">
        <v>55.359017252892798</v>
      </c>
    </row>
    <row r="652" spans="1:134" s="38" customFormat="1" ht="16.5" customHeight="1" x14ac:dyDescent="0.15">
      <c r="A652" s="62" t="s">
        <v>61</v>
      </c>
      <c r="B652" s="314">
        <v>37.904186781368971</v>
      </c>
      <c r="C652" s="315">
        <v>48.064575655708524</v>
      </c>
      <c r="D652" s="315">
        <v>32.073745821857635</v>
      </c>
      <c r="E652" s="315">
        <v>43.401925568421866</v>
      </c>
      <c r="F652" s="315">
        <v>31.569671117666072</v>
      </c>
      <c r="G652" s="315">
        <v>42.069985894401142</v>
      </c>
      <c r="H652" s="315">
        <v>38.939782201359833</v>
      </c>
      <c r="I652" s="315">
        <v>39.935970908647995</v>
      </c>
      <c r="J652" s="315">
        <v>48.029300675658241</v>
      </c>
      <c r="K652" s="315">
        <v>29.057975570083155</v>
      </c>
      <c r="L652" s="315">
        <v>34.811581772856456</v>
      </c>
      <c r="M652" s="315">
        <v>38.802661270670967</v>
      </c>
      <c r="N652" s="315">
        <v>43.120487839220438</v>
      </c>
      <c r="O652" s="314">
        <v>34.43976578801027</v>
      </c>
      <c r="P652" s="315">
        <v>29.96267335042123</v>
      </c>
      <c r="Q652" s="315">
        <v>30.370713142753036</v>
      </c>
      <c r="R652" s="315">
        <v>35.27772752040898</v>
      </c>
      <c r="S652" s="315">
        <v>34.922623927813376</v>
      </c>
      <c r="T652" s="315">
        <v>40.367106976652167</v>
      </c>
      <c r="U652" s="315">
        <v>40.489794064741012</v>
      </c>
      <c r="V652" s="315">
        <v>40.012571263768784</v>
      </c>
      <c r="W652" s="315">
        <v>38.561892994549716</v>
      </c>
      <c r="X652" s="314">
        <v>33.014014586423372</v>
      </c>
      <c r="Y652" s="315">
        <v>39.608419842351225</v>
      </c>
      <c r="Z652" s="315">
        <v>34.55402233925124</v>
      </c>
      <c r="AA652" s="315">
        <v>27.715868636071505</v>
      </c>
      <c r="AB652" s="315">
        <v>38.74926599803851</v>
      </c>
      <c r="AC652" s="314">
        <v>36.392019410801694</v>
      </c>
      <c r="AD652" s="315">
        <v>38.44307785615986</v>
      </c>
      <c r="AE652" s="315">
        <v>46.011968280969121</v>
      </c>
      <c r="AF652" s="315">
        <v>34.319308488868863</v>
      </c>
      <c r="AG652" s="315">
        <v>29.499585327755224</v>
      </c>
      <c r="AH652" s="315">
        <v>37.689616423615043</v>
      </c>
      <c r="AI652" s="315">
        <v>37.799943552584637</v>
      </c>
      <c r="AJ652" s="314">
        <v>49.743066312528569</v>
      </c>
      <c r="AK652" s="315">
        <v>53.928274129452213</v>
      </c>
      <c r="AL652" s="315">
        <v>46.843531513369548</v>
      </c>
      <c r="AM652" s="314">
        <v>39.565818267384373</v>
      </c>
      <c r="AN652" s="315">
        <v>42.648216062724394</v>
      </c>
      <c r="AO652" s="315">
        <v>35.259181256374369</v>
      </c>
      <c r="AP652" s="315">
        <v>30.203319275430179</v>
      </c>
      <c r="AQ652" s="315">
        <v>33.288249462778928</v>
      </c>
      <c r="AR652" s="315">
        <v>33.076445758290632</v>
      </c>
      <c r="AS652" s="315">
        <v>37.772738333969272</v>
      </c>
      <c r="AT652" s="315">
        <v>48.327526181682273</v>
      </c>
      <c r="AU652" s="315">
        <v>38.624398059547993</v>
      </c>
      <c r="AV652" s="315">
        <v>48.937965697750705</v>
      </c>
      <c r="AW652" s="315">
        <v>40.970574687183955</v>
      </c>
      <c r="AX652" s="314">
        <v>42.317457286964348</v>
      </c>
      <c r="AY652" s="315">
        <v>42.635883277274985</v>
      </c>
      <c r="AZ652" s="315">
        <v>41.047369290559551</v>
      </c>
      <c r="BA652" s="315">
        <v>48.837136343011842</v>
      </c>
      <c r="BB652" s="315">
        <v>45.790411153984159</v>
      </c>
      <c r="BC652" s="315">
        <v>33.443719643098554</v>
      </c>
      <c r="BD652" s="314">
        <v>52.840241964479262</v>
      </c>
      <c r="BE652" s="315">
        <v>32.200179288957187</v>
      </c>
      <c r="BF652" s="315">
        <v>59.482848861543658</v>
      </c>
      <c r="BG652" s="315">
        <v>61.909442129251779</v>
      </c>
      <c r="BH652" s="315">
        <v>59.040248486702865</v>
      </c>
      <c r="BI652" s="315">
        <v>54.779823249816829</v>
      </c>
      <c r="BJ652" s="315">
        <v>60.353883197785343</v>
      </c>
      <c r="BK652" s="315">
        <v>56.054600474381523</v>
      </c>
      <c r="BL652" s="315">
        <v>64.23921039289641</v>
      </c>
      <c r="BM652" s="314">
        <v>36.412356475623866</v>
      </c>
      <c r="BN652" s="315">
        <v>32.737942870219726</v>
      </c>
      <c r="BO652" s="315">
        <v>45.935569717647859</v>
      </c>
      <c r="BP652" s="315">
        <v>34.133819750301505</v>
      </c>
      <c r="BQ652" s="315">
        <v>33.105177451752397</v>
      </c>
      <c r="BR652" s="315">
        <v>36.188285746880418</v>
      </c>
      <c r="BS652" s="314">
        <v>31.906990082216979</v>
      </c>
      <c r="BT652" s="316">
        <v>33.745886020563397</v>
      </c>
      <c r="BU652" s="315">
        <v>32.471720384884065</v>
      </c>
      <c r="BV652" s="315">
        <v>35.045285106221229</v>
      </c>
      <c r="BW652" s="315">
        <v>32.146906869946719</v>
      </c>
      <c r="BX652" s="315">
        <v>35.299211097624969</v>
      </c>
      <c r="BY652" s="315">
        <v>30.328020791069466</v>
      </c>
      <c r="BZ652" s="315">
        <v>39.544828489666173</v>
      </c>
      <c r="CA652" s="315">
        <v>37.400351838708083</v>
      </c>
      <c r="CB652" s="315">
        <v>39.193846428537455</v>
      </c>
      <c r="CC652" s="315">
        <v>31.71094923324199</v>
      </c>
      <c r="CD652" s="315">
        <v>23.044431742788614</v>
      </c>
      <c r="CE652" s="315">
        <v>27.204597895846238</v>
      </c>
      <c r="CF652" s="314">
        <v>34.00431041352617</v>
      </c>
      <c r="CG652" s="315">
        <v>42.863376091966892</v>
      </c>
      <c r="CH652" s="315">
        <v>38.87228512123955</v>
      </c>
      <c r="CI652" s="315">
        <v>31.614964749606965</v>
      </c>
      <c r="CJ652" s="315">
        <v>46.804186304165682</v>
      </c>
      <c r="CK652" s="315">
        <v>26.900495968900263</v>
      </c>
      <c r="CL652" s="315">
        <v>41.369114760312385</v>
      </c>
      <c r="CM652" s="315">
        <v>32.004287413125255</v>
      </c>
      <c r="CN652" s="315">
        <v>35.152933992286478</v>
      </c>
      <c r="CO652" s="315">
        <v>31.653893026407655</v>
      </c>
      <c r="CP652" s="315">
        <v>37.087367673544556</v>
      </c>
      <c r="CQ652" s="315">
        <v>43.984679195057765</v>
      </c>
      <c r="CR652" s="315">
        <v>36.163353956587002</v>
      </c>
      <c r="CS652" s="315">
        <v>42.630351391057843</v>
      </c>
      <c r="CT652" s="314">
        <v>32.772339868288114</v>
      </c>
      <c r="CU652" s="315">
        <v>32.045563250242381</v>
      </c>
      <c r="CV652" s="315">
        <v>28.513124028844562</v>
      </c>
      <c r="CW652" s="315">
        <v>32.355898349170097</v>
      </c>
      <c r="CX652" s="315">
        <v>36.846742900414789</v>
      </c>
      <c r="CY652" s="315">
        <v>38.567351774665923</v>
      </c>
      <c r="CZ652" s="314">
        <v>47.179019104443405</v>
      </c>
      <c r="DA652" s="315">
        <v>41.877321983000378</v>
      </c>
      <c r="DB652" s="315">
        <v>40.130833378458917</v>
      </c>
      <c r="DC652" s="315">
        <v>48.599021918298703</v>
      </c>
      <c r="DD652" s="315">
        <v>46.854346170095148</v>
      </c>
      <c r="DE652" s="315">
        <v>48.582775976834569</v>
      </c>
      <c r="DF652" s="315">
        <v>45.892808099360415</v>
      </c>
      <c r="DG652" s="314">
        <v>40.924431802347527</v>
      </c>
      <c r="DH652" s="314">
        <v>54.493636953408433</v>
      </c>
      <c r="DI652" s="316">
        <v>61.126987623408979</v>
      </c>
      <c r="DJ652" s="315">
        <v>63.057387579284509</v>
      </c>
      <c r="DK652" s="315">
        <v>42.063192688509126</v>
      </c>
      <c r="DL652" s="317" t="s">
        <v>607</v>
      </c>
      <c r="DM652" s="315">
        <v>47.90278340303685</v>
      </c>
      <c r="DN652" s="318" t="s">
        <v>607</v>
      </c>
      <c r="DO652" s="314">
        <v>41.214488983706389</v>
      </c>
    </row>
    <row r="653" spans="1:134" s="38" customFormat="1" ht="16.5" customHeight="1" x14ac:dyDescent="0.15">
      <c r="A653" s="62" t="s">
        <v>62</v>
      </c>
      <c r="B653" s="314">
        <v>44.694948765172335</v>
      </c>
      <c r="C653" s="315">
        <v>55.323155965067151</v>
      </c>
      <c r="D653" s="315">
        <v>41.515726698106349</v>
      </c>
      <c r="E653" s="315">
        <v>53.070322113935312</v>
      </c>
      <c r="F653" s="315">
        <v>43.407463818230589</v>
      </c>
      <c r="G653" s="315">
        <v>51.339117350365186</v>
      </c>
      <c r="H653" s="315">
        <v>44.837188992576657</v>
      </c>
      <c r="I653" s="315">
        <v>47.20029415235058</v>
      </c>
      <c r="J653" s="315">
        <v>57.28469438488596</v>
      </c>
      <c r="K653" s="315">
        <v>35.261041308485879</v>
      </c>
      <c r="L653" s="315">
        <v>39.993738329624165</v>
      </c>
      <c r="M653" s="315">
        <v>47.144963515654752</v>
      </c>
      <c r="N653" s="315">
        <v>50.334342492649341</v>
      </c>
      <c r="O653" s="314">
        <v>42.1405108050484</v>
      </c>
      <c r="P653" s="315">
        <v>35.162856211224067</v>
      </c>
      <c r="Q653" s="315">
        <v>37.949372132859132</v>
      </c>
      <c r="R653" s="315">
        <v>45.551632093636577</v>
      </c>
      <c r="S653" s="315">
        <v>43.129950095673102</v>
      </c>
      <c r="T653" s="315">
        <v>51.112784029716792</v>
      </c>
      <c r="U653" s="315">
        <v>48.848429581858717</v>
      </c>
      <c r="V653" s="315">
        <v>49.247056436124538</v>
      </c>
      <c r="W653" s="315">
        <v>42.777860537262384</v>
      </c>
      <c r="X653" s="314">
        <v>40.119674598662243</v>
      </c>
      <c r="Y653" s="315">
        <v>47.544456351216667</v>
      </c>
      <c r="Z653" s="315">
        <v>41.562440007541703</v>
      </c>
      <c r="AA653" s="315">
        <v>33.456270710828584</v>
      </c>
      <c r="AB653" s="315">
        <v>47.56765741536563</v>
      </c>
      <c r="AC653" s="314">
        <v>44.606689688804948</v>
      </c>
      <c r="AD653" s="315">
        <v>45.381559494664714</v>
      </c>
      <c r="AE653" s="315">
        <v>54.910471342472832</v>
      </c>
      <c r="AF653" s="315">
        <v>45.337632817161179</v>
      </c>
      <c r="AG653" s="315">
        <v>36.864291629618343</v>
      </c>
      <c r="AH653" s="315">
        <v>47.469486184931142</v>
      </c>
      <c r="AI653" s="315">
        <v>45.296611469530859</v>
      </c>
      <c r="AJ653" s="314">
        <v>57.942958017285505</v>
      </c>
      <c r="AK653" s="315">
        <v>63.027909349773616</v>
      </c>
      <c r="AL653" s="315">
        <v>54.282073465715897</v>
      </c>
      <c r="AM653" s="314">
        <v>47.275072136185223</v>
      </c>
      <c r="AN653" s="315">
        <v>52.978012529905897</v>
      </c>
      <c r="AO653" s="315">
        <v>40.027231210559542</v>
      </c>
      <c r="AP653" s="315">
        <v>36.829294664433796</v>
      </c>
      <c r="AQ653" s="315">
        <v>43.85822762711193</v>
      </c>
      <c r="AR653" s="315">
        <v>39.473996430625427</v>
      </c>
      <c r="AS653" s="315">
        <v>50.329844749903543</v>
      </c>
      <c r="AT653" s="315">
        <v>55.966655138078991</v>
      </c>
      <c r="AU653" s="315">
        <v>46.358262842572586</v>
      </c>
      <c r="AV653" s="315">
        <v>57.418015246985675</v>
      </c>
      <c r="AW653" s="315">
        <v>50.351555712331987</v>
      </c>
      <c r="AX653" s="314">
        <v>50.702904874343943</v>
      </c>
      <c r="AY653" s="315">
        <v>52.125269076045242</v>
      </c>
      <c r="AZ653" s="315">
        <v>48.712197083097408</v>
      </c>
      <c r="BA653" s="315">
        <v>57.199431825676342</v>
      </c>
      <c r="BB653" s="315">
        <v>55.429270727958723</v>
      </c>
      <c r="BC653" s="315">
        <v>41.436434477868374</v>
      </c>
      <c r="BD653" s="314">
        <v>58.405523367160271</v>
      </c>
      <c r="BE653" s="315">
        <v>36.983208467969433</v>
      </c>
      <c r="BF653" s="315">
        <v>65.471735408290201</v>
      </c>
      <c r="BG653" s="315">
        <v>67.447748818392526</v>
      </c>
      <c r="BH653" s="315">
        <v>64.639907322812334</v>
      </c>
      <c r="BI653" s="315">
        <v>58.938812976821744</v>
      </c>
      <c r="BJ653" s="315">
        <v>65.609624068622253</v>
      </c>
      <c r="BK653" s="315">
        <v>60.421912201985684</v>
      </c>
      <c r="BL653" s="315">
        <v>69.492175784096929</v>
      </c>
      <c r="BM653" s="314">
        <v>44.281133325672414</v>
      </c>
      <c r="BN653" s="315">
        <v>39.630484210796581</v>
      </c>
      <c r="BO653" s="315">
        <v>54.474532257006615</v>
      </c>
      <c r="BP653" s="315">
        <v>43.936784708201976</v>
      </c>
      <c r="BQ653" s="315">
        <v>44.02085148727258</v>
      </c>
      <c r="BR653" s="315">
        <v>43.350755288796854</v>
      </c>
      <c r="BS653" s="314">
        <v>39.864376526083753</v>
      </c>
      <c r="BT653" s="316">
        <v>43.134962103050206</v>
      </c>
      <c r="BU653" s="315">
        <v>41.090608017339832</v>
      </c>
      <c r="BV653" s="315">
        <v>41.919646989493849</v>
      </c>
      <c r="BW653" s="315">
        <v>44.993973938936691</v>
      </c>
      <c r="BX653" s="315">
        <v>45.382684493398244</v>
      </c>
      <c r="BY653" s="315">
        <v>36.996934589584029</v>
      </c>
      <c r="BZ653" s="315">
        <v>48.678597665116449</v>
      </c>
      <c r="CA653" s="315">
        <v>47.183121722602934</v>
      </c>
      <c r="CB653" s="315">
        <v>47.080526630078424</v>
      </c>
      <c r="CC653" s="315">
        <v>43.488658681862383</v>
      </c>
      <c r="CD653" s="315">
        <v>29.804909944554868</v>
      </c>
      <c r="CE653" s="315">
        <v>33.11607186555829</v>
      </c>
      <c r="CF653" s="314">
        <v>40.552422729954891</v>
      </c>
      <c r="CG653" s="315">
        <v>51.121311237683351</v>
      </c>
      <c r="CH653" s="315">
        <v>48.22402900523317</v>
      </c>
      <c r="CI653" s="315">
        <v>39.72647145932681</v>
      </c>
      <c r="CJ653" s="315">
        <v>54.377737017330105</v>
      </c>
      <c r="CK653" s="315">
        <v>31.076026710648243</v>
      </c>
      <c r="CL653" s="315">
        <v>48.600142427432807</v>
      </c>
      <c r="CM653" s="315">
        <v>38.185233565834032</v>
      </c>
      <c r="CN653" s="315">
        <v>43.732418027923273</v>
      </c>
      <c r="CO653" s="315">
        <v>39.848797986705385</v>
      </c>
      <c r="CP653" s="315">
        <v>44.248838947537863</v>
      </c>
      <c r="CQ653" s="315">
        <v>53.271491377727841</v>
      </c>
      <c r="CR653" s="315">
        <v>45.18689983313395</v>
      </c>
      <c r="CS653" s="315">
        <v>50.834020656724199</v>
      </c>
      <c r="CT653" s="314">
        <v>40.058347467395727</v>
      </c>
      <c r="CU653" s="315">
        <v>38.623917475032698</v>
      </c>
      <c r="CV653" s="315">
        <v>35.767660293060892</v>
      </c>
      <c r="CW653" s="315">
        <v>40.369237075523941</v>
      </c>
      <c r="CX653" s="315">
        <v>44.301717005352096</v>
      </c>
      <c r="CY653" s="315">
        <v>47.080039428620893</v>
      </c>
      <c r="CZ653" s="314">
        <v>54.264084227160389</v>
      </c>
      <c r="DA653" s="315">
        <v>48.730172006744077</v>
      </c>
      <c r="DB653" s="315">
        <v>48.676834867110543</v>
      </c>
      <c r="DC653" s="315">
        <v>55.901960692650995</v>
      </c>
      <c r="DD653" s="315">
        <v>53.365980259628152</v>
      </c>
      <c r="DE653" s="315">
        <v>55.808905231659914</v>
      </c>
      <c r="DF653" s="315">
        <v>54.714775615285149</v>
      </c>
      <c r="DG653" s="314">
        <v>47.845997570921853</v>
      </c>
      <c r="DH653" s="314">
        <v>65.951485072969547</v>
      </c>
      <c r="DI653" s="316">
        <v>71.793954072815538</v>
      </c>
      <c r="DJ653" s="315">
        <v>74.531806892943266</v>
      </c>
      <c r="DK653" s="315">
        <v>53.066159922447717</v>
      </c>
      <c r="DL653" s="317" t="s">
        <v>607</v>
      </c>
      <c r="DM653" s="315">
        <v>60.704248806136619</v>
      </c>
      <c r="DN653" s="318" t="s">
        <v>607</v>
      </c>
      <c r="DO653" s="314">
        <v>48.277827525672912</v>
      </c>
    </row>
    <row r="654" spans="1:134" s="40" customFormat="1" ht="16.5" customHeight="1" x14ac:dyDescent="0.15">
      <c r="A654" s="47" t="s">
        <v>609</v>
      </c>
      <c r="B654" s="333"/>
      <c r="C654" s="334"/>
      <c r="D654" s="334"/>
      <c r="E654" s="334"/>
      <c r="F654" s="334"/>
      <c r="G654" s="334"/>
      <c r="H654" s="334"/>
      <c r="I654" s="334"/>
      <c r="J654" s="334"/>
      <c r="K654" s="334"/>
      <c r="L654" s="334"/>
      <c r="M654" s="334"/>
      <c r="N654" s="334"/>
      <c r="O654" s="333"/>
      <c r="P654" s="334"/>
      <c r="Q654" s="334"/>
      <c r="R654" s="334"/>
      <c r="S654" s="334"/>
      <c r="T654" s="334"/>
      <c r="U654" s="334"/>
      <c r="V654" s="334"/>
      <c r="W654" s="334"/>
      <c r="X654" s="333"/>
      <c r="Y654" s="334"/>
      <c r="Z654" s="334"/>
      <c r="AA654" s="334"/>
      <c r="AB654" s="334"/>
      <c r="AC654" s="333"/>
      <c r="AD654" s="334"/>
      <c r="AE654" s="334"/>
      <c r="AF654" s="334"/>
      <c r="AG654" s="334"/>
      <c r="AH654" s="334"/>
      <c r="AI654" s="334"/>
      <c r="AJ654" s="333"/>
      <c r="AK654" s="334"/>
      <c r="AL654" s="334"/>
      <c r="AM654" s="333"/>
      <c r="AN654" s="334"/>
      <c r="AO654" s="334"/>
      <c r="AP654" s="334"/>
      <c r="AQ654" s="334"/>
      <c r="AR654" s="334"/>
      <c r="AS654" s="334"/>
      <c r="AT654" s="334"/>
      <c r="AU654" s="334"/>
      <c r="AV654" s="334"/>
      <c r="AW654" s="334"/>
      <c r="AX654" s="333"/>
      <c r="AY654" s="334"/>
      <c r="AZ654" s="334"/>
      <c r="BA654" s="334"/>
      <c r="BB654" s="334"/>
      <c r="BC654" s="334"/>
      <c r="BD654" s="333"/>
      <c r="BE654" s="334"/>
      <c r="BF654" s="334"/>
      <c r="BG654" s="334"/>
      <c r="BH654" s="334"/>
      <c r="BI654" s="334"/>
      <c r="BJ654" s="334"/>
      <c r="BK654" s="334"/>
      <c r="BL654" s="334"/>
      <c r="BM654" s="333"/>
      <c r="BN654" s="334"/>
      <c r="BO654" s="334"/>
      <c r="BP654" s="334"/>
      <c r="BQ654" s="334"/>
      <c r="BR654" s="334"/>
      <c r="BS654" s="333"/>
      <c r="BT654" s="335"/>
      <c r="BU654" s="334"/>
      <c r="BV654" s="334"/>
      <c r="BW654" s="334"/>
      <c r="BX654" s="334"/>
      <c r="BY654" s="334"/>
      <c r="BZ654" s="334"/>
      <c r="CA654" s="334"/>
      <c r="CB654" s="334"/>
      <c r="CC654" s="334"/>
      <c r="CD654" s="334"/>
      <c r="CE654" s="334"/>
      <c r="CF654" s="333"/>
      <c r="CG654" s="334"/>
      <c r="CH654" s="334"/>
      <c r="CI654" s="334"/>
      <c r="CJ654" s="334"/>
      <c r="CK654" s="334"/>
      <c r="CL654" s="334"/>
      <c r="CM654" s="334"/>
      <c r="CN654" s="334"/>
      <c r="CO654" s="334"/>
      <c r="CP654" s="334"/>
      <c r="CQ654" s="334"/>
      <c r="CR654" s="334"/>
      <c r="CS654" s="334"/>
      <c r="CT654" s="333"/>
      <c r="CU654" s="334"/>
      <c r="CV654" s="334"/>
      <c r="CW654" s="334"/>
      <c r="CX654" s="334"/>
      <c r="CY654" s="334"/>
      <c r="CZ654" s="333"/>
      <c r="DA654" s="334"/>
      <c r="DB654" s="334"/>
      <c r="DC654" s="334"/>
      <c r="DD654" s="334"/>
      <c r="DE654" s="334"/>
      <c r="DF654" s="334"/>
      <c r="DG654" s="333"/>
      <c r="DH654" s="336"/>
      <c r="DI654" s="337"/>
      <c r="DJ654" s="337"/>
      <c r="DK654" s="337"/>
      <c r="DL654" s="338"/>
      <c r="DM654" s="337"/>
      <c r="DN654" s="339"/>
      <c r="DO654" s="336"/>
      <c r="DP654" s="38"/>
      <c r="DQ654" s="38"/>
      <c r="DR654" s="38"/>
      <c r="DS654" s="38"/>
      <c r="DT654" s="38"/>
      <c r="DU654" s="38"/>
      <c r="DV654" s="38"/>
      <c r="DW654" s="38"/>
      <c r="DX654" s="38"/>
      <c r="DY654" s="38"/>
      <c r="DZ654" s="38"/>
      <c r="EA654" s="38"/>
      <c r="EB654" s="38"/>
      <c r="EC654" s="38"/>
      <c r="ED654" s="38"/>
    </row>
    <row r="655" spans="1:134" s="38" customFormat="1" ht="16.5" customHeight="1" x14ac:dyDescent="0.15">
      <c r="A655" s="48" t="s">
        <v>71</v>
      </c>
      <c r="B655" s="333"/>
      <c r="C655" s="334"/>
      <c r="D655" s="334"/>
      <c r="E655" s="334"/>
      <c r="F655" s="334"/>
      <c r="G655" s="334"/>
      <c r="H655" s="334"/>
      <c r="I655" s="334"/>
      <c r="J655" s="334"/>
      <c r="K655" s="334"/>
      <c r="L655" s="334"/>
      <c r="M655" s="334"/>
      <c r="N655" s="334"/>
      <c r="O655" s="333"/>
      <c r="P655" s="334"/>
      <c r="Q655" s="334"/>
      <c r="R655" s="334"/>
      <c r="S655" s="334"/>
      <c r="T655" s="334"/>
      <c r="U655" s="334"/>
      <c r="V655" s="334"/>
      <c r="W655" s="334"/>
      <c r="X655" s="333"/>
      <c r="Y655" s="334"/>
      <c r="Z655" s="334"/>
      <c r="AA655" s="334"/>
      <c r="AB655" s="334"/>
      <c r="AC655" s="333"/>
      <c r="AD655" s="334"/>
      <c r="AE655" s="334"/>
      <c r="AF655" s="334"/>
      <c r="AG655" s="334"/>
      <c r="AH655" s="334"/>
      <c r="AI655" s="334"/>
      <c r="AJ655" s="333"/>
      <c r="AK655" s="334"/>
      <c r="AL655" s="334"/>
      <c r="AM655" s="333"/>
      <c r="AN655" s="334"/>
      <c r="AO655" s="334"/>
      <c r="AP655" s="334"/>
      <c r="AQ655" s="334"/>
      <c r="AR655" s="334"/>
      <c r="AS655" s="334"/>
      <c r="AT655" s="334"/>
      <c r="AU655" s="334"/>
      <c r="AV655" s="334"/>
      <c r="AW655" s="334"/>
      <c r="AX655" s="333"/>
      <c r="AY655" s="334"/>
      <c r="AZ655" s="334"/>
      <c r="BA655" s="334"/>
      <c r="BB655" s="334"/>
      <c r="BC655" s="334"/>
      <c r="BD655" s="333"/>
      <c r="BE655" s="334"/>
      <c r="BF655" s="334"/>
      <c r="BG655" s="334"/>
      <c r="BH655" s="334"/>
      <c r="BI655" s="334"/>
      <c r="BJ655" s="334"/>
      <c r="BK655" s="334"/>
      <c r="BL655" s="334"/>
      <c r="BM655" s="333"/>
      <c r="BN655" s="334"/>
      <c r="BO655" s="334"/>
      <c r="BP655" s="334"/>
      <c r="BQ655" s="334"/>
      <c r="BR655" s="334"/>
      <c r="BS655" s="333"/>
      <c r="BT655" s="335"/>
      <c r="BU655" s="334"/>
      <c r="BV655" s="334"/>
      <c r="BW655" s="334"/>
      <c r="BX655" s="334"/>
      <c r="BY655" s="334"/>
      <c r="BZ655" s="334"/>
      <c r="CA655" s="334"/>
      <c r="CB655" s="334"/>
      <c r="CC655" s="334"/>
      <c r="CD655" s="334"/>
      <c r="CE655" s="334"/>
      <c r="CF655" s="333"/>
      <c r="CG655" s="334"/>
      <c r="CH655" s="334"/>
      <c r="CI655" s="334"/>
      <c r="CJ655" s="334"/>
      <c r="CK655" s="334"/>
      <c r="CL655" s="334"/>
      <c r="CM655" s="334"/>
      <c r="CN655" s="334"/>
      <c r="CO655" s="334"/>
      <c r="CP655" s="334"/>
      <c r="CQ655" s="334"/>
      <c r="CR655" s="334"/>
      <c r="CS655" s="334"/>
      <c r="CT655" s="333"/>
      <c r="CU655" s="334"/>
      <c r="CV655" s="334"/>
      <c r="CW655" s="334"/>
      <c r="CX655" s="334"/>
      <c r="CY655" s="334"/>
      <c r="CZ655" s="333"/>
      <c r="DA655" s="334"/>
      <c r="DB655" s="334"/>
      <c r="DC655" s="334"/>
      <c r="DD655" s="334"/>
      <c r="DE655" s="334"/>
      <c r="DF655" s="334"/>
      <c r="DG655" s="333"/>
      <c r="DH655" s="336"/>
      <c r="DI655" s="337"/>
      <c r="DJ655" s="337"/>
      <c r="DK655" s="337"/>
      <c r="DL655" s="338"/>
      <c r="DM655" s="337"/>
      <c r="DN655" s="339"/>
      <c r="DO655" s="336"/>
    </row>
    <row r="656" spans="1:134" s="38" customFormat="1" ht="16.5" customHeight="1" x14ac:dyDescent="0.15">
      <c r="A656" s="76" t="s">
        <v>29</v>
      </c>
      <c r="B656" s="333"/>
      <c r="C656" s="334"/>
      <c r="D656" s="334"/>
      <c r="E656" s="334"/>
      <c r="F656" s="334"/>
      <c r="G656" s="334"/>
      <c r="H656" s="334"/>
      <c r="I656" s="334"/>
      <c r="J656" s="334"/>
      <c r="K656" s="334"/>
      <c r="L656" s="334"/>
      <c r="M656" s="334"/>
      <c r="N656" s="334"/>
      <c r="O656" s="333"/>
      <c r="P656" s="334"/>
      <c r="Q656" s="334"/>
      <c r="R656" s="334"/>
      <c r="S656" s="334"/>
      <c r="T656" s="334"/>
      <c r="U656" s="334"/>
      <c r="V656" s="334"/>
      <c r="W656" s="334"/>
      <c r="X656" s="333"/>
      <c r="Y656" s="334"/>
      <c r="Z656" s="334"/>
      <c r="AA656" s="334"/>
      <c r="AB656" s="334"/>
      <c r="AC656" s="333"/>
      <c r="AD656" s="334"/>
      <c r="AE656" s="334"/>
      <c r="AF656" s="334"/>
      <c r="AG656" s="334"/>
      <c r="AH656" s="334"/>
      <c r="AI656" s="334"/>
      <c r="AJ656" s="333"/>
      <c r="AK656" s="334"/>
      <c r="AL656" s="334"/>
      <c r="AM656" s="333"/>
      <c r="AN656" s="334"/>
      <c r="AO656" s="334"/>
      <c r="AP656" s="334"/>
      <c r="AQ656" s="334"/>
      <c r="AR656" s="334"/>
      <c r="AS656" s="334"/>
      <c r="AT656" s="334"/>
      <c r="AU656" s="334"/>
      <c r="AV656" s="334"/>
      <c r="AW656" s="334"/>
      <c r="AX656" s="333"/>
      <c r="AY656" s="334"/>
      <c r="AZ656" s="334"/>
      <c r="BA656" s="334"/>
      <c r="BB656" s="334"/>
      <c r="BC656" s="334"/>
      <c r="BD656" s="333"/>
      <c r="BE656" s="334"/>
      <c r="BF656" s="334"/>
      <c r="BG656" s="334"/>
      <c r="BH656" s="334"/>
      <c r="BI656" s="334"/>
      <c r="BJ656" s="334"/>
      <c r="BK656" s="334"/>
      <c r="BL656" s="334"/>
      <c r="BM656" s="333"/>
      <c r="BN656" s="334"/>
      <c r="BO656" s="334"/>
      <c r="BP656" s="334"/>
      <c r="BQ656" s="334"/>
      <c r="BR656" s="334"/>
      <c r="BS656" s="333"/>
      <c r="BT656" s="335"/>
      <c r="BU656" s="334"/>
      <c r="BV656" s="334"/>
      <c r="BW656" s="334"/>
      <c r="BX656" s="334"/>
      <c r="BY656" s="334"/>
      <c r="BZ656" s="334"/>
      <c r="CA656" s="334"/>
      <c r="CB656" s="334"/>
      <c r="CC656" s="334"/>
      <c r="CD656" s="334"/>
      <c r="CE656" s="334"/>
      <c r="CF656" s="333"/>
      <c r="CG656" s="334"/>
      <c r="CH656" s="334"/>
      <c r="CI656" s="334"/>
      <c r="CJ656" s="334"/>
      <c r="CK656" s="334"/>
      <c r="CL656" s="334"/>
      <c r="CM656" s="334"/>
      <c r="CN656" s="334"/>
      <c r="CO656" s="334"/>
      <c r="CP656" s="334"/>
      <c r="CQ656" s="334"/>
      <c r="CR656" s="334"/>
      <c r="CS656" s="334"/>
      <c r="CT656" s="333"/>
      <c r="CU656" s="334"/>
      <c r="CV656" s="334"/>
      <c r="CW656" s="334"/>
      <c r="CX656" s="334"/>
      <c r="CY656" s="334"/>
      <c r="CZ656" s="333"/>
      <c r="DA656" s="334"/>
      <c r="DB656" s="334"/>
      <c r="DC656" s="334"/>
      <c r="DD656" s="334"/>
      <c r="DE656" s="334"/>
      <c r="DF656" s="334"/>
      <c r="DG656" s="333"/>
      <c r="DH656" s="336"/>
      <c r="DI656" s="337"/>
      <c r="DJ656" s="337"/>
      <c r="DK656" s="337"/>
      <c r="DL656" s="338"/>
      <c r="DM656" s="337"/>
      <c r="DN656" s="339"/>
      <c r="DO656" s="336"/>
    </row>
    <row r="657" spans="1:147" s="38" customFormat="1" ht="16.5" customHeight="1" x14ac:dyDescent="0.15">
      <c r="A657" s="124" t="s">
        <v>140</v>
      </c>
      <c r="B657" s="319">
        <v>28</v>
      </c>
      <c r="C657" s="320" t="s">
        <v>607</v>
      </c>
      <c r="D657" s="321" t="s">
        <v>607</v>
      </c>
      <c r="E657" s="321" t="s">
        <v>607</v>
      </c>
      <c r="F657" s="321" t="s">
        <v>607</v>
      </c>
      <c r="G657" s="321" t="s">
        <v>607</v>
      </c>
      <c r="H657" s="321" t="s">
        <v>607</v>
      </c>
      <c r="I657" s="321" t="s">
        <v>607</v>
      </c>
      <c r="J657" s="321" t="s">
        <v>607</v>
      </c>
      <c r="K657" s="321" t="s">
        <v>607</v>
      </c>
      <c r="L657" s="321" t="s">
        <v>607</v>
      </c>
      <c r="M657" s="321" t="s">
        <v>607</v>
      </c>
      <c r="N657" s="322" t="s">
        <v>607</v>
      </c>
      <c r="O657" s="319">
        <v>30</v>
      </c>
      <c r="P657" s="320" t="s">
        <v>607</v>
      </c>
      <c r="Q657" s="321" t="s">
        <v>607</v>
      </c>
      <c r="R657" s="321" t="s">
        <v>607</v>
      </c>
      <c r="S657" s="321" t="s">
        <v>607</v>
      </c>
      <c r="T657" s="321" t="s">
        <v>607</v>
      </c>
      <c r="U657" s="321" t="s">
        <v>607</v>
      </c>
      <c r="V657" s="321" t="s">
        <v>607</v>
      </c>
      <c r="W657" s="322" t="s">
        <v>607</v>
      </c>
      <c r="X657" s="319">
        <v>32</v>
      </c>
      <c r="Y657" s="323" t="s">
        <v>607</v>
      </c>
      <c r="Z657" s="324" t="s">
        <v>607</v>
      </c>
      <c r="AA657" s="324" t="s">
        <v>607</v>
      </c>
      <c r="AB657" s="325" t="s">
        <v>607</v>
      </c>
      <c r="AC657" s="319">
        <v>27</v>
      </c>
      <c r="AD657" s="323" t="s">
        <v>607</v>
      </c>
      <c r="AE657" s="324" t="s">
        <v>607</v>
      </c>
      <c r="AF657" s="324" t="s">
        <v>607</v>
      </c>
      <c r="AG657" s="324" t="s">
        <v>607</v>
      </c>
      <c r="AH657" s="324" t="s">
        <v>607</v>
      </c>
      <c r="AI657" s="325" t="s">
        <v>607</v>
      </c>
      <c r="AJ657" s="319">
        <v>29</v>
      </c>
      <c r="AK657" s="323" t="s">
        <v>607</v>
      </c>
      <c r="AL657" s="325" t="s">
        <v>607</v>
      </c>
      <c r="AM657" s="319">
        <v>26</v>
      </c>
      <c r="AN657" s="326" t="s">
        <v>607</v>
      </c>
      <c r="AO657" s="321" t="s">
        <v>607</v>
      </c>
      <c r="AP657" s="321" t="s">
        <v>607</v>
      </c>
      <c r="AQ657" s="321" t="s">
        <v>607</v>
      </c>
      <c r="AR657" s="321" t="s">
        <v>607</v>
      </c>
      <c r="AS657" s="321" t="s">
        <v>607</v>
      </c>
      <c r="AT657" s="321" t="s">
        <v>607</v>
      </c>
      <c r="AU657" s="327" t="s">
        <v>607</v>
      </c>
      <c r="AV657" s="327" t="s">
        <v>607</v>
      </c>
      <c r="AW657" s="322" t="s">
        <v>607</v>
      </c>
      <c r="AX657" s="319">
        <v>26</v>
      </c>
      <c r="AY657" s="326" t="s">
        <v>607</v>
      </c>
      <c r="AZ657" s="321" t="s">
        <v>607</v>
      </c>
      <c r="BA657" s="321" t="s">
        <v>607</v>
      </c>
      <c r="BB657" s="321" t="s">
        <v>607</v>
      </c>
      <c r="BC657" s="322" t="s">
        <v>607</v>
      </c>
      <c r="BD657" s="319">
        <v>19</v>
      </c>
      <c r="BE657" s="324" t="s">
        <v>607</v>
      </c>
      <c r="BF657" s="324" t="s">
        <v>607</v>
      </c>
      <c r="BG657" s="324" t="s">
        <v>607</v>
      </c>
      <c r="BH657" s="324" t="s">
        <v>607</v>
      </c>
      <c r="BI657" s="324" t="s">
        <v>607</v>
      </c>
      <c r="BJ657" s="324" t="s">
        <v>607</v>
      </c>
      <c r="BK657" s="324" t="s">
        <v>607</v>
      </c>
      <c r="BL657" s="325" t="s">
        <v>607</v>
      </c>
      <c r="BM657" s="319">
        <v>32</v>
      </c>
      <c r="BN657" s="326" t="s">
        <v>607</v>
      </c>
      <c r="BO657" s="321" t="s">
        <v>607</v>
      </c>
      <c r="BP657" s="321" t="s">
        <v>607</v>
      </c>
      <c r="BQ657" s="321" t="s">
        <v>607</v>
      </c>
      <c r="BR657" s="322" t="s">
        <v>607</v>
      </c>
      <c r="BS657" s="319">
        <v>29</v>
      </c>
      <c r="BT657" s="326" t="s">
        <v>607</v>
      </c>
      <c r="BU657" s="321" t="s">
        <v>607</v>
      </c>
      <c r="BV657" s="321" t="s">
        <v>607</v>
      </c>
      <c r="BW657" s="321" t="s">
        <v>607</v>
      </c>
      <c r="BX657" s="327" t="s">
        <v>607</v>
      </c>
      <c r="BY657" s="327" t="s">
        <v>607</v>
      </c>
      <c r="BZ657" s="327" t="s">
        <v>607</v>
      </c>
      <c r="CA657" s="327" t="s">
        <v>607</v>
      </c>
      <c r="CB657" s="327" t="s">
        <v>607</v>
      </c>
      <c r="CC657" s="321" t="s">
        <v>607</v>
      </c>
      <c r="CD657" s="321" t="s">
        <v>607</v>
      </c>
      <c r="CE657" s="322" t="s">
        <v>607</v>
      </c>
      <c r="CF657" s="319">
        <v>28</v>
      </c>
      <c r="CG657" s="326" t="s">
        <v>607</v>
      </c>
      <c r="CH657" s="321" t="s">
        <v>607</v>
      </c>
      <c r="CI657" s="321" t="s">
        <v>607</v>
      </c>
      <c r="CJ657" s="321" t="s">
        <v>607</v>
      </c>
      <c r="CK657" s="321" t="s">
        <v>607</v>
      </c>
      <c r="CL657" s="321" t="s">
        <v>607</v>
      </c>
      <c r="CM657" s="321" t="s">
        <v>607</v>
      </c>
      <c r="CN657" s="321" t="s">
        <v>607</v>
      </c>
      <c r="CO657" s="321" t="s">
        <v>607</v>
      </c>
      <c r="CP657" s="321" t="s">
        <v>607</v>
      </c>
      <c r="CQ657" s="321" t="s">
        <v>607</v>
      </c>
      <c r="CR657" s="321" t="s">
        <v>607</v>
      </c>
      <c r="CS657" s="322" t="s">
        <v>607</v>
      </c>
      <c r="CT657" s="319">
        <v>28</v>
      </c>
      <c r="CU657" s="323" t="s">
        <v>607</v>
      </c>
      <c r="CV657" s="324" t="s">
        <v>607</v>
      </c>
      <c r="CW657" s="324" t="s">
        <v>607</v>
      </c>
      <c r="CX657" s="324" t="s">
        <v>607</v>
      </c>
      <c r="CY657" s="325" t="s">
        <v>607</v>
      </c>
      <c r="CZ657" s="319">
        <v>27</v>
      </c>
      <c r="DA657" s="320" t="s">
        <v>607</v>
      </c>
      <c r="DB657" s="321" t="s">
        <v>607</v>
      </c>
      <c r="DC657" s="321" t="s">
        <v>607</v>
      </c>
      <c r="DD657" s="321" t="s">
        <v>607</v>
      </c>
      <c r="DE657" s="321" t="s">
        <v>607</v>
      </c>
      <c r="DF657" s="322" t="s">
        <v>607</v>
      </c>
      <c r="DG657" s="319">
        <v>26.3</v>
      </c>
      <c r="DH657" s="328" t="s">
        <v>607</v>
      </c>
      <c r="DI657" s="329" t="s">
        <v>607</v>
      </c>
      <c r="DJ657" s="330" t="s">
        <v>607</v>
      </c>
      <c r="DK657" s="331" t="s">
        <v>607</v>
      </c>
      <c r="DL657" s="332" t="s">
        <v>607</v>
      </c>
      <c r="DM657" s="329" t="s">
        <v>607</v>
      </c>
      <c r="DN657" s="331" t="s">
        <v>607</v>
      </c>
      <c r="DO657" s="328" t="s">
        <v>607</v>
      </c>
    </row>
    <row r="658" spans="1:147" s="38" customFormat="1" ht="16.5" customHeight="1" x14ac:dyDescent="0.15">
      <c r="A658" s="124" t="s">
        <v>33</v>
      </c>
      <c r="B658" s="319">
        <v>14</v>
      </c>
      <c r="C658" s="320" t="s">
        <v>607</v>
      </c>
      <c r="D658" s="321" t="s">
        <v>607</v>
      </c>
      <c r="E658" s="321" t="s">
        <v>607</v>
      </c>
      <c r="F658" s="321" t="s">
        <v>607</v>
      </c>
      <c r="G658" s="321" t="s">
        <v>607</v>
      </c>
      <c r="H658" s="321" t="s">
        <v>607</v>
      </c>
      <c r="I658" s="321" t="s">
        <v>607</v>
      </c>
      <c r="J658" s="321" t="s">
        <v>607</v>
      </c>
      <c r="K658" s="321" t="s">
        <v>607</v>
      </c>
      <c r="L658" s="321" t="s">
        <v>607</v>
      </c>
      <c r="M658" s="321" t="s">
        <v>607</v>
      </c>
      <c r="N658" s="322" t="s">
        <v>607</v>
      </c>
      <c r="O658" s="319">
        <v>13</v>
      </c>
      <c r="P658" s="320" t="s">
        <v>607</v>
      </c>
      <c r="Q658" s="321" t="s">
        <v>607</v>
      </c>
      <c r="R658" s="321" t="s">
        <v>607</v>
      </c>
      <c r="S658" s="321" t="s">
        <v>607</v>
      </c>
      <c r="T658" s="321" t="s">
        <v>607</v>
      </c>
      <c r="U658" s="321" t="s">
        <v>607</v>
      </c>
      <c r="V658" s="321" t="s">
        <v>607</v>
      </c>
      <c r="W658" s="322" t="s">
        <v>607</v>
      </c>
      <c r="X658" s="319">
        <v>13</v>
      </c>
      <c r="Y658" s="323" t="s">
        <v>607</v>
      </c>
      <c r="Z658" s="324" t="s">
        <v>607</v>
      </c>
      <c r="AA658" s="324" t="s">
        <v>607</v>
      </c>
      <c r="AB658" s="325" t="s">
        <v>607</v>
      </c>
      <c r="AC658" s="319">
        <v>12</v>
      </c>
      <c r="AD658" s="323" t="s">
        <v>607</v>
      </c>
      <c r="AE658" s="324" t="s">
        <v>607</v>
      </c>
      <c r="AF658" s="324" t="s">
        <v>607</v>
      </c>
      <c r="AG658" s="324" t="s">
        <v>607</v>
      </c>
      <c r="AH658" s="324" t="s">
        <v>607</v>
      </c>
      <c r="AI658" s="325" t="s">
        <v>607</v>
      </c>
      <c r="AJ658" s="319">
        <v>14</v>
      </c>
      <c r="AK658" s="323" t="s">
        <v>607</v>
      </c>
      <c r="AL658" s="325" t="s">
        <v>607</v>
      </c>
      <c r="AM658" s="319">
        <v>11</v>
      </c>
      <c r="AN658" s="326" t="s">
        <v>607</v>
      </c>
      <c r="AO658" s="321" t="s">
        <v>607</v>
      </c>
      <c r="AP658" s="321" t="s">
        <v>607</v>
      </c>
      <c r="AQ658" s="321" t="s">
        <v>607</v>
      </c>
      <c r="AR658" s="321" t="s">
        <v>607</v>
      </c>
      <c r="AS658" s="321" t="s">
        <v>607</v>
      </c>
      <c r="AT658" s="321" t="s">
        <v>607</v>
      </c>
      <c r="AU658" s="327" t="s">
        <v>607</v>
      </c>
      <c r="AV658" s="327" t="s">
        <v>607</v>
      </c>
      <c r="AW658" s="322" t="s">
        <v>607</v>
      </c>
      <c r="AX658" s="319">
        <v>11</v>
      </c>
      <c r="AY658" s="326" t="s">
        <v>607</v>
      </c>
      <c r="AZ658" s="321" t="s">
        <v>607</v>
      </c>
      <c r="BA658" s="321" t="s">
        <v>607</v>
      </c>
      <c r="BB658" s="321" t="s">
        <v>607</v>
      </c>
      <c r="BC658" s="322" t="s">
        <v>607</v>
      </c>
      <c r="BD658" s="319">
        <v>8</v>
      </c>
      <c r="BE658" s="324" t="s">
        <v>607</v>
      </c>
      <c r="BF658" s="324" t="s">
        <v>607</v>
      </c>
      <c r="BG658" s="324" t="s">
        <v>607</v>
      </c>
      <c r="BH658" s="324" t="s">
        <v>607</v>
      </c>
      <c r="BI658" s="324" t="s">
        <v>607</v>
      </c>
      <c r="BJ658" s="324" t="s">
        <v>607</v>
      </c>
      <c r="BK658" s="324" t="s">
        <v>607</v>
      </c>
      <c r="BL658" s="325" t="s">
        <v>607</v>
      </c>
      <c r="BM658" s="319">
        <v>16</v>
      </c>
      <c r="BN658" s="326" t="s">
        <v>607</v>
      </c>
      <c r="BO658" s="321" t="s">
        <v>607</v>
      </c>
      <c r="BP658" s="321" t="s">
        <v>607</v>
      </c>
      <c r="BQ658" s="321" t="s">
        <v>607</v>
      </c>
      <c r="BR658" s="322" t="s">
        <v>607</v>
      </c>
      <c r="BS658" s="319">
        <v>14</v>
      </c>
      <c r="BT658" s="326" t="s">
        <v>607</v>
      </c>
      <c r="BU658" s="321" t="s">
        <v>607</v>
      </c>
      <c r="BV658" s="321" t="s">
        <v>607</v>
      </c>
      <c r="BW658" s="321" t="s">
        <v>607</v>
      </c>
      <c r="BX658" s="327" t="s">
        <v>607</v>
      </c>
      <c r="BY658" s="327" t="s">
        <v>607</v>
      </c>
      <c r="BZ658" s="327" t="s">
        <v>607</v>
      </c>
      <c r="CA658" s="327" t="s">
        <v>607</v>
      </c>
      <c r="CB658" s="327" t="s">
        <v>607</v>
      </c>
      <c r="CC658" s="321" t="s">
        <v>607</v>
      </c>
      <c r="CD658" s="321" t="s">
        <v>607</v>
      </c>
      <c r="CE658" s="322" t="s">
        <v>607</v>
      </c>
      <c r="CF658" s="319">
        <v>12</v>
      </c>
      <c r="CG658" s="326" t="s">
        <v>607</v>
      </c>
      <c r="CH658" s="321" t="s">
        <v>607</v>
      </c>
      <c r="CI658" s="321" t="s">
        <v>607</v>
      </c>
      <c r="CJ658" s="321" t="s">
        <v>607</v>
      </c>
      <c r="CK658" s="321" t="s">
        <v>607</v>
      </c>
      <c r="CL658" s="321" t="s">
        <v>607</v>
      </c>
      <c r="CM658" s="321" t="s">
        <v>607</v>
      </c>
      <c r="CN658" s="321" t="s">
        <v>607</v>
      </c>
      <c r="CO658" s="321" t="s">
        <v>607</v>
      </c>
      <c r="CP658" s="321" t="s">
        <v>607</v>
      </c>
      <c r="CQ658" s="321" t="s">
        <v>607</v>
      </c>
      <c r="CR658" s="321" t="s">
        <v>607</v>
      </c>
      <c r="CS658" s="322" t="s">
        <v>607</v>
      </c>
      <c r="CT658" s="319">
        <v>18</v>
      </c>
      <c r="CU658" s="323" t="s">
        <v>607</v>
      </c>
      <c r="CV658" s="324" t="s">
        <v>607</v>
      </c>
      <c r="CW658" s="324" t="s">
        <v>607</v>
      </c>
      <c r="CX658" s="324" t="s">
        <v>607</v>
      </c>
      <c r="CY658" s="325" t="s">
        <v>607</v>
      </c>
      <c r="CZ658" s="319">
        <v>10</v>
      </c>
      <c r="DA658" s="320" t="s">
        <v>607</v>
      </c>
      <c r="DB658" s="321" t="s">
        <v>607</v>
      </c>
      <c r="DC658" s="321" t="s">
        <v>607</v>
      </c>
      <c r="DD658" s="321" t="s">
        <v>607</v>
      </c>
      <c r="DE658" s="321" t="s">
        <v>607</v>
      </c>
      <c r="DF658" s="322" t="s">
        <v>607</v>
      </c>
      <c r="DG658" s="319">
        <v>12</v>
      </c>
      <c r="DH658" s="328" t="s">
        <v>607</v>
      </c>
      <c r="DI658" s="329" t="s">
        <v>607</v>
      </c>
      <c r="DJ658" s="330" t="s">
        <v>607</v>
      </c>
      <c r="DK658" s="331" t="s">
        <v>607</v>
      </c>
      <c r="DL658" s="332" t="s">
        <v>607</v>
      </c>
      <c r="DM658" s="329" t="s">
        <v>607</v>
      </c>
      <c r="DN658" s="331" t="s">
        <v>607</v>
      </c>
      <c r="DO658" s="328" t="s">
        <v>607</v>
      </c>
    </row>
    <row r="659" spans="1:147" s="38" customFormat="1" ht="16.5" customHeight="1" x14ac:dyDescent="0.2">
      <c r="A659" s="124" t="s">
        <v>72</v>
      </c>
      <c r="B659" s="319">
        <v>11</v>
      </c>
      <c r="C659" s="320" t="s">
        <v>607</v>
      </c>
      <c r="D659" s="321" t="s">
        <v>607</v>
      </c>
      <c r="E659" s="321" t="s">
        <v>607</v>
      </c>
      <c r="F659" s="321" t="s">
        <v>607</v>
      </c>
      <c r="G659" s="321" t="s">
        <v>607</v>
      </c>
      <c r="H659" s="321" t="s">
        <v>607</v>
      </c>
      <c r="I659" s="321" t="s">
        <v>607</v>
      </c>
      <c r="J659" s="321" t="s">
        <v>607</v>
      </c>
      <c r="K659" s="321" t="s">
        <v>607</v>
      </c>
      <c r="L659" s="321" t="s">
        <v>607</v>
      </c>
      <c r="M659" s="321" t="s">
        <v>607</v>
      </c>
      <c r="N659" s="322" t="s">
        <v>607</v>
      </c>
      <c r="O659" s="319">
        <v>10</v>
      </c>
      <c r="P659" s="320" t="s">
        <v>607</v>
      </c>
      <c r="Q659" s="321" t="s">
        <v>607</v>
      </c>
      <c r="R659" s="321" t="s">
        <v>607</v>
      </c>
      <c r="S659" s="321" t="s">
        <v>607</v>
      </c>
      <c r="T659" s="321" t="s">
        <v>607</v>
      </c>
      <c r="U659" s="321" t="s">
        <v>607</v>
      </c>
      <c r="V659" s="321" t="s">
        <v>607</v>
      </c>
      <c r="W659" s="322" t="s">
        <v>607</v>
      </c>
      <c r="X659" s="319">
        <v>11</v>
      </c>
      <c r="Y659" s="323" t="s">
        <v>607</v>
      </c>
      <c r="Z659" s="324" t="s">
        <v>607</v>
      </c>
      <c r="AA659" s="324" t="s">
        <v>607</v>
      </c>
      <c r="AB659" s="325" t="s">
        <v>607</v>
      </c>
      <c r="AC659" s="319">
        <v>10</v>
      </c>
      <c r="AD659" s="323" t="s">
        <v>607</v>
      </c>
      <c r="AE659" s="324" t="s">
        <v>607</v>
      </c>
      <c r="AF659" s="324" t="s">
        <v>607</v>
      </c>
      <c r="AG659" s="324" t="s">
        <v>607</v>
      </c>
      <c r="AH659" s="324" t="s">
        <v>607</v>
      </c>
      <c r="AI659" s="325" t="s">
        <v>607</v>
      </c>
      <c r="AJ659" s="319">
        <v>6</v>
      </c>
      <c r="AK659" s="323" t="s">
        <v>607</v>
      </c>
      <c r="AL659" s="325" t="s">
        <v>607</v>
      </c>
      <c r="AM659" s="319">
        <v>9</v>
      </c>
      <c r="AN659" s="326" t="s">
        <v>607</v>
      </c>
      <c r="AO659" s="321" t="s">
        <v>607</v>
      </c>
      <c r="AP659" s="321" t="s">
        <v>607</v>
      </c>
      <c r="AQ659" s="321" t="s">
        <v>607</v>
      </c>
      <c r="AR659" s="321" t="s">
        <v>607</v>
      </c>
      <c r="AS659" s="321" t="s">
        <v>607</v>
      </c>
      <c r="AT659" s="321" t="s">
        <v>607</v>
      </c>
      <c r="AU659" s="327" t="s">
        <v>607</v>
      </c>
      <c r="AV659" s="327" t="s">
        <v>607</v>
      </c>
      <c r="AW659" s="322" t="s">
        <v>607</v>
      </c>
      <c r="AX659" s="319">
        <v>8</v>
      </c>
      <c r="AY659" s="326" t="s">
        <v>607</v>
      </c>
      <c r="AZ659" s="321" t="s">
        <v>607</v>
      </c>
      <c r="BA659" s="321" t="s">
        <v>607</v>
      </c>
      <c r="BB659" s="321" t="s">
        <v>607</v>
      </c>
      <c r="BC659" s="322" t="s">
        <v>607</v>
      </c>
      <c r="BD659" s="319">
        <v>9</v>
      </c>
      <c r="BE659" s="324" t="s">
        <v>607</v>
      </c>
      <c r="BF659" s="324" t="s">
        <v>607</v>
      </c>
      <c r="BG659" s="324" t="s">
        <v>607</v>
      </c>
      <c r="BH659" s="324" t="s">
        <v>607</v>
      </c>
      <c r="BI659" s="324" t="s">
        <v>607</v>
      </c>
      <c r="BJ659" s="324" t="s">
        <v>607</v>
      </c>
      <c r="BK659" s="324" t="s">
        <v>607</v>
      </c>
      <c r="BL659" s="325" t="s">
        <v>607</v>
      </c>
      <c r="BM659" s="319">
        <v>10</v>
      </c>
      <c r="BN659" s="326" t="s">
        <v>607</v>
      </c>
      <c r="BO659" s="321" t="s">
        <v>607</v>
      </c>
      <c r="BP659" s="321" t="s">
        <v>607</v>
      </c>
      <c r="BQ659" s="321" t="s">
        <v>607</v>
      </c>
      <c r="BR659" s="322" t="s">
        <v>607</v>
      </c>
      <c r="BS659" s="319">
        <v>10</v>
      </c>
      <c r="BT659" s="326" t="s">
        <v>607</v>
      </c>
      <c r="BU659" s="321" t="s">
        <v>607</v>
      </c>
      <c r="BV659" s="321" t="s">
        <v>607</v>
      </c>
      <c r="BW659" s="321" t="s">
        <v>607</v>
      </c>
      <c r="BX659" s="327" t="s">
        <v>607</v>
      </c>
      <c r="BY659" s="327" t="s">
        <v>607</v>
      </c>
      <c r="BZ659" s="327" t="s">
        <v>607</v>
      </c>
      <c r="CA659" s="327" t="s">
        <v>607</v>
      </c>
      <c r="CB659" s="327" t="s">
        <v>607</v>
      </c>
      <c r="CC659" s="321" t="s">
        <v>607</v>
      </c>
      <c r="CD659" s="321" t="s">
        <v>607</v>
      </c>
      <c r="CE659" s="322" t="s">
        <v>607</v>
      </c>
      <c r="CF659" s="319">
        <v>11</v>
      </c>
      <c r="CG659" s="326" t="s">
        <v>607</v>
      </c>
      <c r="CH659" s="321" t="s">
        <v>607</v>
      </c>
      <c r="CI659" s="321" t="s">
        <v>607</v>
      </c>
      <c r="CJ659" s="321" t="s">
        <v>607</v>
      </c>
      <c r="CK659" s="321" t="s">
        <v>607</v>
      </c>
      <c r="CL659" s="321" t="s">
        <v>607</v>
      </c>
      <c r="CM659" s="321" t="s">
        <v>607</v>
      </c>
      <c r="CN659" s="321" t="s">
        <v>607</v>
      </c>
      <c r="CO659" s="321" t="s">
        <v>607</v>
      </c>
      <c r="CP659" s="321" t="s">
        <v>607</v>
      </c>
      <c r="CQ659" s="321" t="s">
        <v>607</v>
      </c>
      <c r="CR659" s="321" t="s">
        <v>607</v>
      </c>
      <c r="CS659" s="322" t="s">
        <v>607</v>
      </c>
      <c r="CT659" s="319">
        <v>10</v>
      </c>
      <c r="CU659" s="323" t="s">
        <v>607</v>
      </c>
      <c r="CV659" s="324" t="s">
        <v>607</v>
      </c>
      <c r="CW659" s="324" t="s">
        <v>607</v>
      </c>
      <c r="CX659" s="324" t="s">
        <v>607</v>
      </c>
      <c r="CY659" s="325" t="s">
        <v>607</v>
      </c>
      <c r="CZ659" s="319">
        <v>11</v>
      </c>
      <c r="DA659" s="320" t="s">
        <v>607</v>
      </c>
      <c r="DB659" s="321" t="s">
        <v>607</v>
      </c>
      <c r="DC659" s="321" t="s">
        <v>607</v>
      </c>
      <c r="DD659" s="321" t="s">
        <v>607</v>
      </c>
      <c r="DE659" s="321" t="s">
        <v>607</v>
      </c>
      <c r="DF659" s="322" t="s">
        <v>607</v>
      </c>
      <c r="DG659" s="319">
        <v>9.6999999999999993</v>
      </c>
      <c r="DH659" s="328" t="s">
        <v>607</v>
      </c>
      <c r="DI659" s="329" t="s">
        <v>607</v>
      </c>
      <c r="DJ659" s="330" t="s">
        <v>607</v>
      </c>
      <c r="DK659" s="331" t="s">
        <v>607</v>
      </c>
      <c r="DL659" s="332" t="s">
        <v>607</v>
      </c>
      <c r="DM659" s="329" t="s">
        <v>607</v>
      </c>
      <c r="DN659" s="331" t="s">
        <v>607</v>
      </c>
      <c r="DO659" s="328" t="s">
        <v>607</v>
      </c>
      <c r="DP659" s="29"/>
      <c r="DQ659" s="29"/>
      <c r="DR659" s="29"/>
      <c r="DS659" s="29"/>
      <c r="DT659" s="29"/>
      <c r="DU659" s="29"/>
      <c r="DV659" s="29"/>
    </row>
    <row r="660" spans="1:147" s="38" customFormat="1" ht="16.5" customHeight="1" x14ac:dyDescent="0.15">
      <c r="A660" s="151" t="s">
        <v>32</v>
      </c>
      <c r="B660" s="333"/>
      <c r="C660" s="334"/>
      <c r="D660" s="334"/>
      <c r="E660" s="334"/>
      <c r="F660" s="334"/>
      <c r="G660" s="334"/>
      <c r="H660" s="334"/>
      <c r="I660" s="334"/>
      <c r="J660" s="334"/>
      <c r="K660" s="334"/>
      <c r="L660" s="334"/>
      <c r="M660" s="334"/>
      <c r="N660" s="334"/>
      <c r="O660" s="333"/>
      <c r="P660" s="334"/>
      <c r="Q660" s="334"/>
      <c r="R660" s="334"/>
      <c r="S660" s="334"/>
      <c r="T660" s="334"/>
      <c r="U660" s="334"/>
      <c r="V660" s="334"/>
      <c r="W660" s="334"/>
      <c r="X660" s="333"/>
      <c r="Y660" s="334"/>
      <c r="Z660" s="334"/>
      <c r="AA660" s="334"/>
      <c r="AB660" s="334"/>
      <c r="AC660" s="333"/>
      <c r="AD660" s="334"/>
      <c r="AE660" s="334"/>
      <c r="AF660" s="334"/>
      <c r="AG660" s="334"/>
      <c r="AH660" s="334"/>
      <c r="AI660" s="334"/>
      <c r="AJ660" s="333"/>
      <c r="AK660" s="334"/>
      <c r="AL660" s="334"/>
      <c r="AM660" s="333"/>
      <c r="AN660" s="334"/>
      <c r="AO660" s="334"/>
      <c r="AP660" s="334"/>
      <c r="AQ660" s="334"/>
      <c r="AR660" s="334"/>
      <c r="AS660" s="334"/>
      <c r="AT660" s="334"/>
      <c r="AU660" s="334"/>
      <c r="AV660" s="334"/>
      <c r="AW660" s="334"/>
      <c r="AX660" s="333"/>
      <c r="AY660" s="334"/>
      <c r="AZ660" s="334"/>
      <c r="BA660" s="334"/>
      <c r="BB660" s="334"/>
      <c r="BC660" s="334"/>
      <c r="BD660" s="333"/>
      <c r="BE660" s="334"/>
      <c r="BF660" s="334"/>
      <c r="BG660" s="334"/>
      <c r="BH660" s="334"/>
      <c r="BI660" s="334"/>
      <c r="BJ660" s="334"/>
      <c r="BK660" s="334"/>
      <c r="BL660" s="334"/>
      <c r="BM660" s="333"/>
      <c r="BN660" s="334"/>
      <c r="BO660" s="334"/>
      <c r="BP660" s="334"/>
      <c r="BQ660" s="334"/>
      <c r="BR660" s="334"/>
      <c r="BS660" s="333"/>
      <c r="BT660" s="335"/>
      <c r="BU660" s="334"/>
      <c r="BV660" s="334"/>
      <c r="BW660" s="334"/>
      <c r="BX660" s="334"/>
      <c r="BY660" s="334"/>
      <c r="BZ660" s="334"/>
      <c r="CA660" s="334"/>
      <c r="CB660" s="334"/>
      <c r="CC660" s="334"/>
      <c r="CD660" s="334"/>
      <c r="CE660" s="334"/>
      <c r="CF660" s="333"/>
      <c r="CG660" s="334"/>
      <c r="CH660" s="334"/>
      <c r="CI660" s="334"/>
      <c r="CJ660" s="334"/>
      <c r="CK660" s="334"/>
      <c r="CL660" s="334"/>
      <c r="CM660" s="334"/>
      <c r="CN660" s="334"/>
      <c r="CO660" s="334"/>
      <c r="CP660" s="334"/>
      <c r="CQ660" s="334"/>
      <c r="CR660" s="334"/>
      <c r="CS660" s="334"/>
      <c r="CT660" s="333"/>
      <c r="CU660" s="334"/>
      <c r="CV660" s="334"/>
      <c r="CW660" s="334"/>
      <c r="CX660" s="334"/>
      <c r="CY660" s="334"/>
      <c r="CZ660" s="333"/>
      <c r="DA660" s="334"/>
      <c r="DB660" s="334"/>
      <c r="DC660" s="334"/>
      <c r="DD660" s="334"/>
      <c r="DE660" s="334"/>
      <c r="DF660" s="334"/>
      <c r="DG660" s="333"/>
      <c r="DH660" s="336"/>
      <c r="DI660" s="337"/>
      <c r="DJ660" s="337"/>
      <c r="DK660" s="337"/>
      <c r="DL660" s="338"/>
      <c r="DM660" s="337"/>
      <c r="DN660" s="339"/>
      <c r="DO660" s="336"/>
    </row>
    <row r="661" spans="1:147" s="38" customFormat="1" ht="16.5" customHeight="1" x14ac:dyDescent="0.15">
      <c r="A661" s="124" t="s">
        <v>140</v>
      </c>
      <c r="B661" s="319">
        <v>26</v>
      </c>
      <c r="C661" s="320" t="s">
        <v>607</v>
      </c>
      <c r="D661" s="321" t="s">
        <v>607</v>
      </c>
      <c r="E661" s="321" t="s">
        <v>607</v>
      </c>
      <c r="F661" s="321" t="s">
        <v>607</v>
      </c>
      <c r="G661" s="321" t="s">
        <v>607</v>
      </c>
      <c r="H661" s="321" t="s">
        <v>607</v>
      </c>
      <c r="I661" s="321" t="s">
        <v>607</v>
      </c>
      <c r="J661" s="321" t="s">
        <v>607</v>
      </c>
      <c r="K661" s="321" t="s">
        <v>607</v>
      </c>
      <c r="L661" s="321" t="s">
        <v>607</v>
      </c>
      <c r="M661" s="321" t="s">
        <v>607</v>
      </c>
      <c r="N661" s="322" t="s">
        <v>607</v>
      </c>
      <c r="O661" s="319">
        <v>26</v>
      </c>
      <c r="P661" s="320" t="s">
        <v>607</v>
      </c>
      <c r="Q661" s="321" t="s">
        <v>607</v>
      </c>
      <c r="R661" s="321" t="s">
        <v>607</v>
      </c>
      <c r="S661" s="321" t="s">
        <v>607</v>
      </c>
      <c r="T661" s="321" t="s">
        <v>607</v>
      </c>
      <c r="U661" s="321" t="s">
        <v>607</v>
      </c>
      <c r="V661" s="321" t="s">
        <v>607</v>
      </c>
      <c r="W661" s="322" t="s">
        <v>607</v>
      </c>
      <c r="X661" s="319">
        <v>29</v>
      </c>
      <c r="Y661" s="323" t="s">
        <v>607</v>
      </c>
      <c r="Z661" s="324" t="s">
        <v>607</v>
      </c>
      <c r="AA661" s="324" t="s">
        <v>607</v>
      </c>
      <c r="AB661" s="325" t="s">
        <v>607</v>
      </c>
      <c r="AC661" s="319">
        <v>22</v>
      </c>
      <c r="AD661" s="323" t="s">
        <v>607</v>
      </c>
      <c r="AE661" s="324" t="s">
        <v>607</v>
      </c>
      <c r="AF661" s="324" t="s">
        <v>607</v>
      </c>
      <c r="AG661" s="324" t="s">
        <v>607</v>
      </c>
      <c r="AH661" s="324" t="s">
        <v>607</v>
      </c>
      <c r="AI661" s="325" t="s">
        <v>607</v>
      </c>
      <c r="AJ661" s="319">
        <v>33</v>
      </c>
      <c r="AK661" s="323" t="s">
        <v>607</v>
      </c>
      <c r="AL661" s="325" t="s">
        <v>607</v>
      </c>
      <c r="AM661" s="319">
        <v>21</v>
      </c>
      <c r="AN661" s="326" t="s">
        <v>607</v>
      </c>
      <c r="AO661" s="321" t="s">
        <v>607</v>
      </c>
      <c r="AP661" s="321" t="s">
        <v>607</v>
      </c>
      <c r="AQ661" s="321" t="s">
        <v>607</v>
      </c>
      <c r="AR661" s="321" t="s">
        <v>607</v>
      </c>
      <c r="AS661" s="321" t="s">
        <v>607</v>
      </c>
      <c r="AT661" s="321" t="s">
        <v>607</v>
      </c>
      <c r="AU661" s="327" t="s">
        <v>607</v>
      </c>
      <c r="AV661" s="327" t="s">
        <v>607</v>
      </c>
      <c r="AW661" s="322" t="s">
        <v>607</v>
      </c>
      <c r="AX661" s="319">
        <v>21</v>
      </c>
      <c r="AY661" s="326" t="s">
        <v>607</v>
      </c>
      <c r="AZ661" s="321" t="s">
        <v>607</v>
      </c>
      <c r="BA661" s="321" t="s">
        <v>607</v>
      </c>
      <c r="BB661" s="321" t="s">
        <v>607</v>
      </c>
      <c r="BC661" s="322" t="s">
        <v>607</v>
      </c>
      <c r="BD661" s="319">
        <v>19</v>
      </c>
      <c r="BE661" s="324" t="s">
        <v>607</v>
      </c>
      <c r="BF661" s="324" t="s">
        <v>607</v>
      </c>
      <c r="BG661" s="324" t="s">
        <v>607</v>
      </c>
      <c r="BH661" s="324" t="s">
        <v>607</v>
      </c>
      <c r="BI661" s="324" t="s">
        <v>607</v>
      </c>
      <c r="BJ661" s="324" t="s">
        <v>607</v>
      </c>
      <c r="BK661" s="324" t="s">
        <v>607</v>
      </c>
      <c r="BL661" s="325" t="s">
        <v>607</v>
      </c>
      <c r="BM661" s="319">
        <v>28</v>
      </c>
      <c r="BN661" s="326" t="s">
        <v>607</v>
      </c>
      <c r="BO661" s="321" t="s">
        <v>607</v>
      </c>
      <c r="BP661" s="321" t="s">
        <v>607</v>
      </c>
      <c r="BQ661" s="321" t="s">
        <v>607</v>
      </c>
      <c r="BR661" s="322" t="s">
        <v>607</v>
      </c>
      <c r="BS661" s="319">
        <v>28</v>
      </c>
      <c r="BT661" s="326" t="s">
        <v>607</v>
      </c>
      <c r="BU661" s="321" t="s">
        <v>607</v>
      </c>
      <c r="BV661" s="321" t="s">
        <v>607</v>
      </c>
      <c r="BW661" s="321" t="s">
        <v>607</v>
      </c>
      <c r="BX661" s="327" t="s">
        <v>607</v>
      </c>
      <c r="BY661" s="327" t="s">
        <v>607</v>
      </c>
      <c r="BZ661" s="327" t="s">
        <v>607</v>
      </c>
      <c r="CA661" s="327" t="s">
        <v>607</v>
      </c>
      <c r="CB661" s="327" t="s">
        <v>607</v>
      </c>
      <c r="CC661" s="321" t="s">
        <v>607</v>
      </c>
      <c r="CD661" s="321" t="s">
        <v>607</v>
      </c>
      <c r="CE661" s="322" t="s">
        <v>607</v>
      </c>
      <c r="CF661" s="319">
        <v>26</v>
      </c>
      <c r="CG661" s="326" t="s">
        <v>607</v>
      </c>
      <c r="CH661" s="321" t="s">
        <v>607</v>
      </c>
      <c r="CI661" s="321" t="s">
        <v>607</v>
      </c>
      <c r="CJ661" s="321" t="s">
        <v>607</v>
      </c>
      <c r="CK661" s="321" t="s">
        <v>607</v>
      </c>
      <c r="CL661" s="321" t="s">
        <v>607</v>
      </c>
      <c r="CM661" s="321" t="s">
        <v>607</v>
      </c>
      <c r="CN661" s="321" t="s">
        <v>607</v>
      </c>
      <c r="CO661" s="321" t="s">
        <v>607</v>
      </c>
      <c r="CP661" s="321" t="s">
        <v>607</v>
      </c>
      <c r="CQ661" s="321" t="s">
        <v>607</v>
      </c>
      <c r="CR661" s="321" t="s">
        <v>607</v>
      </c>
      <c r="CS661" s="322" t="s">
        <v>607</v>
      </c>
      <c r="CT661" s="319">
        <v>25</v>
      </c>
      <c r="CU661" s="323" t="s">
        <v>607</v>
      </c>
      <c r="CV661" s="324" t="s">
        <v>607</v>
      </c>
      <c r="CW661" s="324" t="s">
        <v>607</v>
      </c>
      <c r="CX661" s="324" t="s">
        <v>607</v>
      </c>
      <c r="CY661" s="325" t="s">
        <v>607</v>
      </c>
      <c r="CZ661" s="319">
        <v>25</v>
      </c>
      <c r="DA661" s="320" t="s">
        <v>607</v>
      </c>
      <c r="DB661" s="321" t="s">
        <v>607</v>
      </c>
      <c r="DC661" s="321" t="s">
        <v>607</v>
      </c>
      <c r="DD661" s="321" t="s">
        <v>607</v>
      </c>
      <c r="DE661" s="321" t="s">
        <v>607</v>
      </c>
      <c r="DF661" s="322" t="s">
        <v>607</v>
      </c>
      <c r="DG661" s="319">
        <v>23.8</v>
      </c>
      <c r="DH661" s="328" t="s">
        <v>607</v>
      </c>
      <c r="DI661" s="329" t="s">
        <v>607</v>
      </c>
      <c r="DJ661" s="330" t="s">
        <v>607</v>
      </c>
      <c r="DK661" s="331" t="s">
        <v>607</v>
      </c>
      <c r="DL661" s="332" t="s">
        <v>607</v>
      </c>
      <c r="DM661" s="329" t="s">
        <v>607</v>
      </c>
      <c r="DN661" s="331" t="s">
        <v>607</v>
      </c>
      <c r="DO661" s="328" t="s">
        <v>607</v>
      </c>
    </row>
    <row r="662" spans="1:147" s="38" customFormat="1" ht="16.5" customHeight="1" x14ac:dyDescent="0.15">
      <c r="A662" s="124" t="s">
        <v>33</v>
      </c>
      <c r="B662" s="319">
        <v>5</v>
      </c>
      <c r="C662" s="320" t="s">
        <v>607</v>
      </c>
      <c r="D662" s="321" t="s">
        <v>607</v>
      </c>
      <c r="E662" s="321" t="s">
        <v>607</v>
      </c>
      <c r="F662" s="321" t="s">
        <v>607</v>
      </c>
      <c r="G662" s="321" t="s">
        <v>607</v>
      </c>
      <c r="H662" s="321" t="s">
        <v>607</v>
      </c>
      <c r="I662" s="321" t="s">
        <v>607</v>
      </c>
      <c r="J662" s="321" t="s">
        <v>607</v>
      </c>
      <c r="K662" s="321" t="s">
        <v>607</v>
      </c>
      <c r="L662" s="321" t="s">
        <v>607</v>
      </c>
      <c r="M662" s="321" t="s">
        <v>607</v>
      </c>
      <c r="N662" s="322" t="s">
        <v>607</v>
      </c>
      <c r="O662" s="319">
        <v>5</v>
      </c>
      <c r="P662" s="320" t="s">
        <v>607</v>
      </c>
      <c r="Q662" s="321" t="s">
        <v>607</v>
      </c>
      <c r="R662" s="321" t="s">
        <v>607</v>
      </c>
      <c r="S662" s="321" t="s">
        <v>607</v>
      </c>
      <c r="T662" s="321" t="s">
        <v>607</v>
      </c>
      <c r="U662" s="321" t="s">
        <v>607</v>
      </c>
      <c r="V662" s="321" t="s">
        <v>607</v>
      </c>
      <c r="W662" s="322" t="s">
        <v>607</v>
      </c>
      <c r="X662" s="319">
        <v>5</v>
      </c>
      <c r="Y662" s="323" t="s">
        <v>607</v>
      </c>
      <c r="Z662" s="324" t="s">
        <v>607</v>
      </c>
      <c r="AA662" s="324" t="s">
        <v>607</v>
      </c>
      <c r="AB662" s="325" t="s">
        <v>607</v>
      </c>
      <c r="AC662" s="319">
        <v>4</v>
      </c>
      <c r="AD662" s="323" t="s">
        <v>607</v>
      </c>
      <c r="AE662" s="324" t="s">
        <v>607</v>
      </c>
      <c r="AF662" s="324" t="s">
        <v>607</v>
      </c>
      <c r="AG662" s="324" t="s">
        <v>607</v>
      </c>
      <c r="AH662" s="324" t="s">
        <v>607</v>
      </c>
      <c r="AI662" s="325" t="s">
        <v>607</v>
      </c>
      <c r="AJ662" s="319">
        <v>6</v>
      </c>
      <c r="AK662" s="323" t="s">
        <v>607</v>
      </c>
      <c r="AL662" s="325" t="s">
        <v>607</v>
      </c>
      <c r="AM662" s="319">
        <v>4</v>
      </c>
      <c r="AN662" s="326" t="s">
        <v>607</v>
      </c>
      <c r="AO662" s="321" t="s">
        <v>607</v>
      </c>
      <c r="AP662" s="321" t="s">
        <v>607</v>
      </c>
      <c r="AQ662" s="321" t="s">
        <v>607</v>
      </c>
      <c r="AR662" s="321" t="s">
        <v>607</v>
      </c>
      <c r="AS662" s="321" t="s">
        <v>607</v>
      </c>
      <c r="AT662" s="321" t="s">
        <v>607</v>
      </c>
      <c r="AU662" s="327" t="s">
        <v>607</v>
      </c>
      <c r="AV662" s="327" t="s">
        <v>607</v>
      </c>
      <c r="AW662" s="322" t="s">
        <v>607</v>
      </c>
      <c r="AX662" s="319">
        <v>4</v>
      </c>
      <c r="AY662" s="326" t="s">
        <v>607</v>
      </c>
      <c r="AZ662" s="321" t="s">
        <v>607</v>
      </c>
      <c r="BA662" s="321" t="s">
        <v>607</v>
      </c>
      <c r="BB662" s="321" t="s">
        <v>607</v>
      </c>
      <c r="BC662" s="322" t="s">
        <v>607</v>
      </c>
      <c r="BD662" s="319">
        <v>4</v>
      </c>
      <c r="BE662" s="324" t="s">
        <v>607</v>
      </c>
      <c r="BF662" s="324" t="s">
        <v>607</v>
      </c>
      <c r="BG662" s="324" t="s">
        <v>607</v>
      </c>
      <c r="BH662" s="324" t="s">
        <v>607</v>
      </c>
      <c r="BI662" s="324" t="s">
        <v>607</v>
      </c>
      <c r="BJ662" s="324" t="s">
        <v>607</v>
      </c>
      <c r="BK662" s="324" t="s">
        <v>607</v>
      </c>
      <c r="BL662" s="325" t="s">
        <v>607</v>
      </c>
      <c r="BM662" s="319">
        <v>5</v>
      </c>
      <c r="BN662" s="326" t="s">
        <v>607</v>
      </c>
      <c r="BO662" s="321" t="s">
        <v>607</v>
      </c>
      <c r="BP662" s="321" t="s">
        <v>607</v>
      </c>
      <c r="BQ662" s="321" t="s">
        <v>607</v>
      </c>
      <c r="BR662" s="322" t="s">
        <v>607</v>
      </c>
      <c r="BS662" s="319">
        <v>6</v>
      </c>
      <c r="BT662" s="326" t="s">
        <v>607</v>
      </c>
      <c r="BU662" s="321" t="s">
        <v>607</v>
      </c>
      <c r="BV662" s="321" t="s">
        <v>607</v>
      </c>
      <c r="BW662" s="321" t="s">
        <v>607</v>
      </c>
      <c r="BX662" s="327" t="s">
        <v>607</v>
      </c>
      <c r="BY662" s="327" t="s">
        <v>607</v>
      </c>
      <c r="BZ662" s="327" t="s">
        <v>607</v>
      </c>
      <c r="CA662" s="327" t="s">
        <v>607</v>
      </c>
      <c r="CB662" s="327" t="s">
        <v>607</v>
      </c>
      <c r="CC662" s="321" t="s">
        <v>607</v>
      </c>
      <c r="CD662" s="321" t="s">
        <v>607</v>
      </c>
      <c r="CE662" s="322" t="s">
        <v>607</v>
      </c>
      <c r="CF662" s="319">
        <v>5</v>
      </c>
      <c r="CG662" s="326" t="s">
        <v>607</v>
      </c>
      <c r="CH662" s="321" t="s">
        <v>607</v>
      </c>
      <c r="CI662" s="321" t="s">
        <v>607</v>
      </c>
      <c r="CJ662" s="321" t="s">
        <v>607</v>
      </c>
      <c r="CK662" s="321" t="s">
        <v>607</v>
      </c>
      <c r="CL662" s="321" t="s">
        <v>607</v>
      </c>
      <c r="CM662" s="321" t="s">
        <v>607</v>
      </c>
      <c r="CN662" s="321" t="s">
        <v>607</v>
      </c>
      <c r="CO662" s="321" t="s">
        <v>607</v>
      </c>
      <c r="CP662" s="321" t="s">
        <v>607</v>
      </c>
      <c r="CQ662" s="321" t="s">
        <v>607</v>
      </c>
      <c r="CR662" s="321" t="s">
        <v>607</v>
      </c>
      <c r="CS662" s="322" t="s">
        <v>607</v>
      </c>
      <c r="CT662" s="319">
        <v>5</v>
      </c>
      <c r="CU662" s="323" t="s">
        <v>607</v>
      </c>
      <c r="CV662" s="324" t="s">
        <v>607</v>
      </c>
      <c r="CW662" s="324" t="s">
        <v>607</v>
      </c>
      <c r="CX662" s="324" t="s">
        <v>607</v>
      </c>
      <c r="CY662" s="325" t="s">
        <v>607</v>
      </c>
      <c r="CZ662" s="319">
        <v>5</v>
      </c>
      <c r="DA662" s="320" t="s">
        <v>607</v>
      </c>
      <c r="DB662" s="321" t="s">
        <v>607</v>
      </c>
      <c r="DC662" s="321" t="s">
        <v>607</v>
      </c>
      <c r="DD662" s="321" t="s">
        <v>607</v>
      </c>
      <c r="DE662" s="321" t="s">
        <v>607</v>
      </c>
      <c r="DF662" s="322" t="s">
        <v>607</v>
      </c>
      <c r="DG662" s="319">
        <v>4.5999999999999996</v>
      </c>
      <c r="DH662" s="328" t="s">
        <v>607</v>
      </c>
      <c r="DI662" s="329" t="s">
        <v>607</v>
      </c>
      <c r="DJ662" s="330" t="s">
        <v>607</v>
      </c>
      <c r="DK662" s="331" t="s">
        <v>607</v>
      </c>
      <c r="DL662" s="332" t="s">
        <v>607</v>
      </c>
      <c r="DM662" s="329" t="s">
        <v>607</v>
      </c>
      <c r="DN662" s="331" t="s">
        <v>607</v>
      </c>
      <c r="DO662" s="328" t="s">
        <v>607</v>
      </c>
    </row>
    <row r="663" spans="1:147" s="38" customFormat="1" ht="16.5" customHeight="1" x14ac:dyDescent="0.15">
      <c r="A663" s="124" t="s">
        <v>72</v>
      </c>
      <c r="B663" s="319">
        <v>6</v>
      </c>
      <c r="C663" s="320" t="s">
        <v>607</v>
      </c>
      <c r="D663" s="321" t="s">
        <v>607</v>
      </c>
      <c r="E663" s="321" t="s">
        <v>607</v>
      </c>
      <c r="F663" s="321" t="s">
        <v>607</v>
      </c>
      <c r="G663" s="321" t="s">
        <v>607</v>
      </c>
      <c r="H663" s="321" t="s">
        <v>607</v>
      </c>
      <c r="I663" s="321" t="s">
        <v>607</v>
      </c>
      <c r="J663" s="321" t="s">
        <v>607</v>
      </c>
      <c r="K663" s="321" t="s">
        <v>607</v>
      </c>
      <c r="L663" s="321" t="s">
        <v>607</v>
      </c>
      <c r="M663" s="321" t="s">
        <v>607</v>
      </c>
      <c r="N663" s="322" t="s">
        <v>607</v>
      </c>
      <c r="O663" s="319">
        <v>5</v>
      </c>
      <c r="P663" s="320" t="s">
        <v>607</v>
      </c>
      <c r="Q663" s="321" t="s">
        <v>607</v>
      </c>
      <c r="R663" s="321" t="s">
        <v>607</v>
      </c>
      <c r="S663" s="321" t="s">
        <v>607</v>
      </c>
      <c r="T663" s="321" t="s">
        <v>607</v>
      </c>
      <c r="U663" s="321" t="s">
        <v>607</v>
      </c>
      <c r="V663" s="321" t="s">
        <v>607</v>
      </c>
      <c r="W663" s="322" t="s">
        <v>607</v>
      </c>
      <c r="X663" s="319">
        <v>5</v>
      </c>
      <c r="Y663" s="323" t="s">
        <v>607</v>
      </c>
      <c r="Z663" s="324" t="s">
        <v>607</v>
      </c>
      <c r="AA663" s="324" t="s">
        <v>607</v>
      </c>
      <c r="AB663" s="325" t="s">
        <v>607</v>
      </c>
      <c r="AC663" s="319">
        <v>5</v>
      </c>
      <c r="AD663" s="323" t="s">
        <v>607</v>
      </c>
      <c r="AE663" s="324" t="s">
        <v>607</v>
      </c>
      <c r="AF663" s="324" t="s">
        <v>607</v>
      </c>
      <c r="AG663" s="324" t="s">
        <v>607</v>
      </c>
      <c r="AH663" s="324" t="s">
        <v>607</v>
      </c>
      <c r="AI663" s="325" t="s">
        <v>607</v>
      </c>
      <c r="AJ663" s="319">
        <v>1</v>
      </c>
      <c r="AK663" s="323" t="s">
        <v>607</v>
      </c>
      <c r="AL663" s="325" t="s">
        <v>607</v>
      </c>
      <c r="AM663" s="319">
        <v>4</v>
      </c>
      <c r="AN663" s="326" t="s">
        <v>607</v>
      </c>
      <c r="AO663" s="321" t="s">
        <v>607</v>
      </c>
      <c r="AP663" s="321" t="s">
        <v>607</v>
      </c>
      <c r="AQ663" s="321" t="s">
        <v>607</v>
      </c>
      <c r="AR663" s="321" t="s">
        <v>607</v>
      </c>
      <c r="AS663" s="321" t="s">
        <v>607</v>
      </c>
      <c r="AT663" s="321" t="s">
        <v>607</v>
      </c>
      <c r="AU663" s="327" t="s">
        <v>607</v>
      </c>
      <c r="AV663" s="327" t="s">
        <v>607</v>
      </c>
      <c r="AW663" s="322" t="s">
        <v>607</v>
      </c>
      <c r="AX663" s="319">
        <v>3</v>
      </c>
      <c r="AY663" s="326" t="s">
        <v>607</v>
      </c>
      <c r="AZ663" s="321" t="s">
        <v>607</v>
      </c>
      <c r="BA663" s="321" t="s">
        <v>607</v>
      </c>
      <c r="BB663" s="321" t="s">
        <v>607</v>
      </c>
      <c r="BC663" s="322" t="s">
        <v>607</v>
      </c>
      <c r="BD663" s="319">
        <v>4</v>
      </c>
      <c r="BE663" s="323" t="s">
        <v>607</v>
      </c>
      <c r="BF663" s="324" t="s">
        <v>607</v>
      </c>
      <c r="BG663" s="324" t="s">
        <v>607</v>
      </c>
      <c r="BH663" s="324" t="s">
        <v>607</v>
      </c>
      <c r="BI663" s="324" t="s">
        <v>607</v>
      </c>
      <c r="BJ663" s="324" t="s">
        <v>607</v>
      </c>
      <c r="BK663" s="324" t="s">
        <v>607</v>
      </c>
      <c r="BL663" s="325" t="s">
        <v>607</v>
      </c>
      <c r="BM663" s="319">
        <v>5</v>
      </c>
      <c r="BN663" s="326" t="s">
        <v>607</v>
      </c>
      <c r="BO663" s="321" t="s">
        <v>607</v>
      </c>
      <c r="BP663" s="321" t="s">
        <v>607</v>
      </c>
      <c r="BQ663" s="321" t="s">
        <v>607</v>
      </c>
      <c r="BR663" s="322" t="s">
        <v>607</v>
      </c>
      <c r="BS663" s="319">
        <v>5</v>
      </c>
      <c r="BT663" s="326" t="s">
        <v>607</v>
      </c>
      <c r="BU663" s="321" t="s">
        <v>607</v>
      </c>
      <c r="BV663" s="321" t="s">
        <v>607</v>
      </c>
      <c r="BW663" s="321" t="s">
        <v>607</v>
      </c>
      <c r="BX663" s="327" t="s">
        <v>607</v>
      </c>
      <c r="BY663" s="327" t="s">
        <v>607</v>
      </c>
      <c r="BZ663" s="327" t="s">
        <v>607</v>
      </c>
      <c r="CA663" s="327" t="s">
        <v>607</v>
      </c>
      <c r="CB663" s="327" t="s">
        <v>607</v>
      </c>
      <c r="CC663" s="321" t="s">
        <v>607</v>
      </c>
      <c r="CD663" s="321" t="s">
        <v>607</v>
      </c>
      <c r="CE663" s="322" t="s">
        <v>607</v>
      </c>
      <c r="CF663" s="319">
        <v>6</v>
      </c>
      <c r="CG663" s="326" t="s">
        <v>607</v>
      </c>
      <c r="CH663" s="321" t="s">
        <v>607</v>
      </c>
      <c r="CI663" s="321" t="s">
        <v>607</v>
      </c>
      <c r="CJ663" s="321" t="s">
        <v>607</v>
      </c>
      <c r="CK663" s="321" t="s">
        <v>607</v>
      </c>
      <c r="CL663" s="321" t="s">
        <v>607</v>
      </c>
      <c r="CM663" s="321" t="s">
        <v>607</v>
      </c>
      <c r="CN663" s="321" t="s">
        <v>607</v>
      </c>
      <c r="CO663" s="321" t="s">
        <v>607</v>
      </c>
      <c r="CP663" s="321" t="s">
        <v>607</v>
      </c>
      <c r="CQ663" s="321" t="s">
        <v>607</v>
      </c>
      <c r="CR663" s="321" t="s">
        <v>607</v>
      </c>
      <c r="CS663" s="322" t="s">
        <v>607</v>
      </c>
      <c r="CT663" s="319">
        <v>5</v>
      </c>
      <c r="CU663" s="323" t="s">
        <v>607</v>
      </c>
      <c r="CV663" s="324" t="s">
        <v>607</v>
      </c>
      <c r="CW663" s="324" t="s">
        <v>607</v>
      </c>
      <c r="CX663" s="324" t="s">
        <v>607</v>
      </c>
      <c r="CY663" s="325" t="s">
        <v>607</v>
      </c>
      <c r="CZ663" s="319">
        <v>5</v>
      </c>
      <c r="DA663" s="320" t="s">
        <v>607</v>
      </c>
      <c r="DB663" s="321" t="s">
        <v>607</v>
      </c>
      <c r="DC663" s="321" t="s">
        <v>607</v>
      </c>
      <c r="DD663" s="321" t="s">
        <v>607</v>
      </c>
      <c r="DE663" s="321" t="s">
        <v>607</v>
      </c>
      <c r="DF663" s="322" t="s">
        <v>607</v>
      </c>
      <c r="DG663" s="319">
        <v>4.5</v>
      </c>
      <c r="DH663" s="328" t="s">
        <v>607</v>
      </c>
      <c r="DI663" s="329" t="s">
        <v>607</v>
      </c>
      <c r="DJ663" s="330" t="s">
        <v>607</v>
      </c>
      <c r="DK663" s="331" t="s">
        <v>607</v>
      </c>
      <c r="DL663" s="332" t="s">
        <v>607</v>
      </c>
      <c r="DM663" s="329" t="s">
        <v>607</v>
      </c>
      <c r="DN663" s="331" t="s">
        <v>607</v>
      </c>
      <c r="DO663" s="328" t="s">
        <v>607</v>
      </c>
    </row>
    <row r="664" spans="1:147" s="38" customFormat="1" ht="16.5" customHeight="1" x14ac:dyDescent="0.15">
      <c r="A664" s="123" t="s">
        <v>754</v>
      </c>
      <c r="B664" s="317">
        <v>3.8133297209428338</v>
      </c>
      <c r="C664" s="367" t="s">
        <v>607</v>
      </c>
      <c r="D664" s="367" t="s">
        <v>607</v>
      </c>
      <c r="E664" s="367" t="s">
        <v>607</v>
      </c>
      <c r="F664" s="367" t="s">
        <v>607</v>
      </c>
      <c r="G664" s="367" t="s">
        <v>607</v>
      </c>
      <c r="H664" s="367" t="s">
        <v>607</v>
      </c>
      <c r="I664" s="367" t="s">
        <v>607</v>
      </c>
      <c r="J664" s="367" t="s">
        <v>607</v>
      </c>
      <c r="K664" s="367" t="s">
        <v>607</v>
      </c>
      <c r="L664" s="367" t="s">
        <v>607</v>
      </c>
      <c r="M664" s="367" t="s">
        <v>607</v>
      </c>
      <c r="N664" s="367" t="s">
        <v>607</v>
      </c>
      <c r="O664" s="317">
        <v>3.7964147227805185</v>
      </c>
      <c r="P664" s="367" t="s">
        <v>607</v>
      </c>
      <c r="Q664" s="367" t="s">
        <v>607</v>
      </c>
      <c r="R664" s="367" t="s">
        <v>607</v>
      </c>
      <c r="S664" s="367" t="s">
        <v>607</v>
      </c>
      <c r="T664" s="367" t="s">
        <v>607</v>
      </c>
      <c r="U664" s="367" t="s">
        <v>607</v>
      </c>
      <c r="V664" s="367" t="s">
        <v>607</v>
      </c>
      <c r="W664" s="367" t="s">
        <v>607</v>
      </c>
      <c r="X664" s="317">
        <v>3.3959409653485264</v>
      </c>
      <c r="Y664" s="367" t="s">
        <v>607</v>
      </c>
      <c r="Z664" s="367" t="s">
        <v>607</v>
      </c>
      <c r="AA664" s="367" t="s">
        <v>607</v>
      </c>
      <c r="AB664" s="367" t="s">
        <v>607</v>
      </c>
      <c r="AC664" s="317">
        <v>4.3594248161884313</v>
      </c>
      <c r="AD664" s="367" t="s">
        <v>607</v>
      </c>
      <c r="AE664" s="367" t="s">
        <v>607</v>
      </c>
      <c r="AF664" s="367" t="s">
        <v>607</v>
      </c>
      <c r="AG664" s="367" t="s">
        <v>607</v>
      </c>
      <c r="AH664" s="367" t="s">
        <v>607</v>
      </c>
      <c r="AI664" s="367" t="s">
        <v>607</v>
      </c>
      <c r="AJ664" s="317">
        <v>4.1144200626959249</v>
      </c>
      <c r="AK664" s="367" t="s">
        <v>607</v>
      </c>
      <c r="AL664" s="367" t="s">
        <v>607</v>
      </c>
      <c r="AM664" s="317">
        <v>3.7644138786907284</v>
      </c>
      <c r="AN664" s="367" t="s">
        <v>607</v>
      </c>
      <c r="AO664" s="367" t="s">
        <v>607</v>
      </c>
      <c r="AP664" s="367" t="s">
        <v>607</v>
      </c>
      <c r="AQ664" s="367" t="s">
        <v>607</v>
      </c>
      <c r="AR664" s="367" t="s">
        <v>607</v>
      </c>
      <c r="AS664" s="367" t="s">
        <v>607</v>
      </c>
      <c r="AT664" s="367" t="s">
        <v>607</v>
      </c>
      <c r="AU664" s="367" t="s">
        <v>607</v>
      </c>
      <c r="AV664" s="367" t="s">
        <v>607</v>
      </c>
      <c r="AW664" s="367" t="s">
        <v>607</v>
      </c>
      <c r="AX664" s="317">
        <v>4.9888418821461498</v>
      </c>
      <c r="AY664" s="367" t="s">
        <v>607</v>
      </c>
      <c r="AZ664" s="367" t="s">
        <v>607</v>
      </c>
      <c r="BA664" s="367" t="s">
        <v>607</v>
      </c>
      <c r="BB664" s="367" t="s">
        <v>607</v>
      </c>
      <c r="BC664" s="367" t="s">
        <v>607</v>
      </c>
      <c r="BD664" s="317">
        <v>4.8357005825721178</v>
      </c>
      <c r="BE664" s="367" t="s">
        <v>607</v>
      </c>
      <c r="BF664" s="367" t="s">
        <v>607</v>
      </c>
      <c r="BG664" s="367" t="s">
        <v>607</v>
      </c>
      <c r="BH664" s="367" t="s">
        <v>607</v>
      </c>
      <c r="BI664" s="367" t="s">
        <v>607</v>
      </c>
      <c r="BJ664" s="367" t="s">
        <v>607</v>
      </c>
      <c r="BK664" s="367" t="s">
        <v>607</v>
      </c>
      <c r="BL664" s="367" t="s">
        <v>607</v>
      </c>
      <c r="BM664" s="317">
        <v>4.5284406122585388</v>
      </c>
      <c r="BN664" s="367" t="s">
        <v>607</v>
      </c>
      <c r="BO664" s="367" t="s">
        <v>607</v>
      </c>
      <c r="BP664" s="367" t="s">
        <v>607</v>
      </c>
      <c r="BQ664" s="367" t="s">
        <v>607</v>
      </c>
      <c r="BR664" s="367" t="s">
        <v>607</v>
      </c>
      <c r="BS664" s="317">
        <v>4.312241485523189</v>
      </c>
      <c r="BT664" s="435" t="s">
        <v>607</v>
      </c>
      <c r="BU664" s="367" t="s">
        <v>607</v>
      </c>
      <c r="BV664" s="367" t="s">
        <v>607</v>
      </c>
      <c r="BW664" s="367" t="s">
        <v>607</v>
      </c>
      <c r="BX664" s="367" t="s">
        <v>607</v>
      </c>
      <c r="BY664" s="367" t="s">
        <v>607</v>
      </c>
      <c r="BZ664" s="367" t="s">
        <v>607</v>
      </c>
      <c r="CA664" s="367" t="s">
        <v>607</v>
      </c>
      <c r="CB664" s="367" t="s">
        <v>607</v>
      </c>
      <c r="CC664" s="367" t="s">
        <v>607</v>
      </c>
      <c r="CD664" s="367" t="s">
        <v>607</v>
      </c>
      <c r="CE664" s="367" t="s">
        <v>607</v>
      </c>
      <c r="CF664" s="317">
        <v>5.4262431074025281</v>
      </c>
      <c r="CG664" s="367" t="s">
        <v>607</v>
      </c>
      <c r="CH664" s="367" t="s">
        <v>607</v>
      </c>
      <c r="CI664" s="367" t="s">
        <v>607</v>
      </c>
      <c r="CJ664" s="367" t="s">
        <v>607</v>
      </c>
      <c r="CK664" s="367" t="s">
        <v>607</v>
      </c>
      <c r="CL664" s="367" t="s">
        <v>607</v>
      </c>
      <c r="CM664" s="367" t="s">
        <v>607</v>
      </c>
      <c r="CN664" s="367" t="s">
        <v>607</v>
      </c>
      <c r="CO664" s="367" t="s">
        <v>607</v>
      </c>
      <c r="CP664" s="367" t="s">
        <v>607</v>
      </c>
      <c r="CQ664" s="367" t="s">
        <v>607</v>
      </c>
      <c r="CR664" s="367" t="s">
        <v>607</v>
      </c>
      <c r="CS664" s="367" t="s">
        <v>607</v>
      </c>
      <c r="CT664" s="317">
        <v>3.4211100207174789</v>
      </c>
      <c r="CU664" s="367" t="s">
        <v>607</v>
      </c>
      <c r="CV664" s="367" t="s">
        <v>607</v>
      </c>
      <c r="CW664" s="367" t="s">
        <v>607</v>
      </c>
      <c r="CX664" s="367" t="s">
        <v>607</v>
      </c>
      <c r="CY664" s="367" t="s">
        <v>607</v>
      </c>
      <c r="CZ664" s="317">
        <v>6.6727863296144614</v>
      </c>
      <c r="DA664" s="367" t="s">
        <v>607</v>
      </c>
      <c r="DB664" s="367" t="s">
        <v>607</v>
      </c>
      <c r="DC664" s="367" t="s">
        <v>607</v>
      </c>
      <c r="DD664" s="367" t="s">
        <v>607</v>
      </c>
      <c r="DE664" s="367" t="s">
        <v>607</v>
      </c>
      <c r="DF664" s="367" t="s">
        <v>607</v>
      </c>
      <c r="DG664" s="317">
        <v>4.5270159114679007</v>
      </c>
      <c r="DH664" s="317" t="s">
        <v>607</v>
      </c>
      <c r="DI664" s="435">
        <v>10.461852513396275</v>
      </c>
      <c r="DJ664" s="367">
        <v>9.1603053435114496</v>
      </c>
      <c r="DK664" s="367">
        <v>18.252472915685352</v>
      </c>
      <c r="DL664" s="317" t="s">
        <v>607</v>
      </c>
      <c r="DM664" s="367">
        <v>11.702074230324946</v>
      </c>
      <c r="DN664" s="318">
        <v>11.702074230324946</v>
      </c>
      <c r="DO664" s="317">
        <v>4.8606518003576982</v>
      </c>
    </row>
    <row r="665" spans="1:147" s="40" customFormat="1" ht="16.5" customHeight="1" x14ac:dyDescent="0.2">
      <c r="A665" s="47" t="s">
        <v>428</v>
      </c>
      <c r="B665" s="240">
        <f t="shared" ref="B665:B667" si="1334">SUM(C665:N665)</f>
        <v>842</v>
      </c>
      <c r="C665" s="394">
        <v>71</v>
      </c>
      <c r="D665" s="394">
        <v>29</v>
      </c>
      <c r="E665" s="394">
        <v>38</v>
      </c>
      <c r="F665" s="394">
        <v>17</v>
      </c>
      <c r="G665" s="394">
        <v>61</v>
      </c>
      <c r="H665" s="394">
        <v>139</v>
      </c>
      <c r="I665" s="394">
        <v>65</v>
      </c>
      <c r="J665" s="394">
        <v>29</v>
      </c>
      <c r="K665" s="394">
        <v>65</v>
      </c>
      <c r="L665" s="394">
        <v>192</v>
      </c>
      <c r="M665" s="394">
        <v>62</v>
      </c>
      <c r="N665" s="394">
        <v>74</v>
      </c>
      <c r="O665" s="240">
        <f t="shared" ref="O665:O667" si="1335">SUM(P665:W665)</f>
        <v>362</v>
      </c>
      <c r="P665" s="394">
        <v>49</v>
      </c>
      <c r="Q665" s="394">
        <v>76</v>
      </c>
      <c r="R665" s="394">
        <v>34</v>
      </c>
      <c r="S665" s="394">
        <v>29</v>
      </c>
      <c r="T665" s="394">
        <v>33</v>
      </c>
      <c r="U665" s="394">
        <v>81</v>
      </c>
      <c r="V665" s="394">
        <v>45</v>
      </c>
      <c r="W665" s="394">
        <v>15</v>
      </c>
      <c r="X665" s="240">
        <f t="shared" ref="X665:X667" si="1336">SUM(Y665:AB665)</f>
        <v>342</v>
      </c>
      <c r="Y665" s="394">
        <v>55</v>
      </c>
      <c r="Z665" s="394">
        <v>96</v>
      </c>
      <c r="AA665" s="394">
        <v>108</v>
      </c>
      <c r="AB665" s="394">
        <v>83</v>
      </c>
      <c r="AC665" s="240">
        <f t="shared" ref="AC665:AC667" si="1337">SUM(AD665:AI665)</f>
        <v>306</v>
      </c>
      <c r="AD665" s="394">
        <v>40</v>
      </c>
      <c r="AE665" s="394">
        <v>48</v>
      </c>
      <c r="AF665" s="394">
        <v>26</v>
      </c>
      <c r="AG665" s="394">
        <v>74</v>
      </c>
      <c r="AH665" s="394">
        <v>41</v>
      </c>
      <c r="AI665" s="394">
        <v>77</v>
      </c>
      <c r="AJ665" s="240">
        <f t="shared" ref="AJ665:AJ667" si="1338">SUM(AK665:AL665)</f>
        <v>43</v>
      </c>
      <c r="AK665" s="394">
        <v>18</v>
      </c>
      <c r="AL665" s="394">
        <v>25</v>
      </c>
      <c r="AM665" s="240">
        <f t="shared" ref="AM665:AM667" si="1339">SUM(AN665:AW665)</f>
        <v>583</v>
      </c>
      <c r="AN665" s="394">
        <v>33</v>
      </c>
      <c r="AO665" s="394">
        <v>30</v>
      </c>
      <c r="AP665" s="394">
        <v>83</v>
      </c>
      <c r="AQ665" s="394">
        <v>24</v>
      </c>
      <c r="AR665" s="394">
        <v>78</v>
      </c>
      <c r="AS665" s="394">
        <v>22</v>
      </c>
      <c r="AT665" s="394">
        <v>89</v>
      </c>
      <c r="AU665" s="394">
        <v>106</v>
      </c>
      <c r="AV665" s="394">
        <v>80</v>
      </c>
      <c r="AW665" s="394">
        <v>38</v>
      </c>
      <c r="AX665" s="240">
        <f t="shared" ref="AX665:AX667" si="1340">SUM(AY665:BC665)</f>
        <v>640</v>
      </c>
      <c r="AY665" s="394">
        <v>71</v>
      </c>
      <c r="AZ665" s="394">
        <v>258</v>
      </c>
      <c r="BA665" s="394">
        <v>78</v>
      </c>
      <c r="BB665" s="394">
        <v>165</v>
      </c>
      <c r="BC665" s="394">
        <v>68</v>
      </c>
      <c r="BD665" s="240">
        <f t="shared" ref="BD665:BD667" si="1341">SUM(BE665:BL665)</f>
        <v>1102</v>
      </c>
      <c r="BE665" s="394">
        <v>194</v>
      </c>
      <c r="BF665" s="394">
        <v>148</v>
      </c>
      <c r="BG665" s="394">
        <v>137</v>
      </c>
      <c r="BH665" s="394">
        <v>105</v>
      </c>
      <c r="BI665" s="394">
        <v>107</v>
      </c>
      <c r="BJ665" s="394">
        <v>182</v>
      </c>
      <c r="BK665" s="394">
        <v>115</v>
      </c>
      <c r="BL665" s="394">
        <v>114</v>
      </c>
      <c r="BM665" s="240">
        <f t="shared" ref="BM665:BM667" si="1342">SUM(BN665:BR665)</f>
        <v>408</v>
      </c>
      <c r="BN665" s="394">
        <v>73</v>
      </c>
      <c r="BO665" s="394">
        <v>79</v>
      </c>
      <c r="BP665" s="394">
        <v>64</v>
      </c>
      <c r="BQ665" s="394">
        <v>42</v>
      </c>
      <c r="BR665" s="394">
        <v>150</v>
      </c>
      <c r="BS665" s="240">
        <f t="shared" ref="BS665:BS667" si="1343">SUM(BT665:CE665)</f>
        <v>616</v>
      </c>
      <c r="BT665" s="394">
        <v>28</v>
      </c>
      <c r="BU665" s="394">
        <v>79</v>
      </c>
      <c r="BV665" s="394">
        <v>22</v>
      </c>
      <c r="BW665" s="394">
        <v>11</v>
      </c>
      <c r="BX665" s="394">
        <v>44</v>
      </c>
      <c r="BY665" s="394">
        <v>156</v>
      </c>
      <c r="BZ665" s="394">
        <v>44</v>
      </c>
      <c r="CA665" s="394">
        <v>46</v>
      </c>
      <c r="CB665" s="394">
        <v>49</v>
      </c>
      <c r="CC665" s="394">
        <v>58</v>
      </c>
      <c r="CD665" s="394">
        <v>45</v>
      </c>
      <c r="CE665" s="394">
        <v>34</v>
      </c>
      <c r="CF665" s="240">
        <f t="shared" ref="CF665:CF667" si="1344">SUM(CG665:CS665)</f>
        <v>661</v>
      </c>
      <c r="CG665" s="394">
        <v>29</v>
      </c>
      <c r="CH665" s="394">
        <v>49</v>
      </c>
      <c r="CI665" s="394">
        <v>35</v>
      </c>
      <c r="CJ665" s="394">
        <v>95</v>
      </c>
      <c r="CK665" s="394">
        <v>131</v>
      </c>
      <c r="CL665" s="394">
        <v>33</v>
      </c>
      <c r="CM665" s="394">
        <v>102</v>
      </c>
      <c r="CN665" s="394">
        <v>15</v>
      </c>
      <c r="CO665" s="394">
        <v>12</v>
      </c>
      <c r="CP665" s="394">
        <v>27</v>
      </c>
      <c r="CQ665" s="394">
        <v>52</v>
      </c>
      <c r="CR665" s="394">
        <v>50</v>
      </c>
      <c r="CS665" s="394">
        <v>31</v>
      </c>
      <c r="CT665" s="240">
        <f t="shared" ref="CT665:CT667" si="1345">SUM(CU665:CY665)</f>
        <v>453</v>
      </c>
      <c r="CU665" s="394">
        <v>182</v>
      </c>
      <c r="CV665" s="394">
        <v>95</v>
      </c>
      <c r="CW665" s="394">
        <v>42</v>
      </c>
      <c r="CX665" s="394">
        <v>57</v>
      </c>
      <c r="CY665" s="394">
        <v>77</v>
      </c>
      <c r="CZ665" s="240">
        <f t="shared" ref="CZ665:CZ667" si="1346">SUM(DA665:DF665)</f>
        <v>667</v>
      </c>
      <c r="DA665" s="394">
        <v>29</v>
      </c>
      <c r="DB665" s="394">
        <v>20</v>
      </c>
      <c r="DC665" s="394">
        <v>116</v>
      </c>
      <c r="DD665" s="394">
        <v>283</v>
      </c>
      <c r="DE665" s="394">
        <v>125</v>
      </c>
      <c r="DF665" s="394">
        <v>94</v>
      </c>
      <c r="DG665" s="240">
        <f t="shared" ref="DG665:DG667" si="1347">AM665+BS665+B665+O665+X665+AC665+AJ665+BD665+CF665+AX665+BM665+CT665+CZ665</f>
        <v>7025</v>
      </c>
      <c r="DH665" s="240">
        <f t="shared" ref="DH665:DH667" si="1348">SUM(DI665:DK665)</f>
        <v>276</v>
      </c>
      <c r="DI665" s="394">
        <v>103</v>
      </c>
      <c r="DJ665" s="394">
        <v>64</v>
      </c>
      <c r="DK665" s="394">
        <v>109</v>
      </c>
      <c r="DL665" s="392">
        <f t="shared" ref="DL665:DL667" si="1349">SUM(DM665:DN665)</f>
        <v>221</v>
      </c>
      <c r="DM665" s="394">
        <v>149</v>
      </c>
      <c r="DN665" s="394">
        <v>72</v>
      </c>
      <c r="DO665" s="240">
        <f t="shared" ref="DO665:DO667" si="1350">DG665+DH665+DL665</f>
        <v>7522</v>
      </c>
      <c r="DP665" s="1"/>
      <c r="DQ665" s="1"/>
      <c r="DR665" s="1"/>
      <c r="DS665" s="1"/>
      <c r="DT665" s="1"/>
      <c r="DU665" s="1"/>
      <c r="DV665" s="390"/>
      <c r="DW665" s="390"/>
      <c r="DX665" s="390"/>
      <c r="DY665" s="390"/>
      <c r="DZ665" s="390"/>
      <c r="EA665" s="390"/>
      <c r="EB665" s="390"/>
      <c r="EC665" s="390"/>
      <c r="ED665" s="390"/>
      <c r="EE665" s="390"/>
      <c r="EF665" s="390"/>
      <c r="EG665" s="390"/>
      <c r="EH665" s="390"/>
      <c r="EI665" s="390"/>
      <c r="EJ665" s="390"/>
      <c r="EK665" s="390"/>
      <c r="EL665" s="390"/>
      <c r="EM665" s="390"/>
      <c r="EN665" s="390"/>
      <c r="EO665" s="390"/>
      <c r="EP665" s="390"/>
      <c r="EQ665" s="390"/>
    </row>
    <row r="666" spans="1:147" s="40" customFormat="1" ht="16.5" customHeight="1" x14ac:dyDescent="0.2">
      <c r="A666" s="48" t="s">
        <v>34</v>
      </c>
      <c r="B666" s="240">
        <f t="shared" si="1334"/>
        <v>214</v>
      </c>
      <c r="C666" s="394">
        <v>27</v>
      </c>
      <c r="D666" s="394">
        <v>12</v>
      </c>
      <c r="E666" s="394">
        <v>13</v>
      </c>
      <c r="F666" s="394">
        <v>7</v>
      </c>
      <c r="G666" s="394">
        <v>20</v>
      </c>
      <c r="H666" s="394">
        <v>33</v>
      </c>
      <c r="I666" s="394">
        <v>14</v>
      </c>
      <c r="J666" s="394">
        <v>6</v>
      </c>
      <c r="K666" s="394">
        <v>18</v>
      </c>
      <c r="L666" s="394">
        <v>23</v>
      </c>
      <c r="M666" s="394">
        <v>21</v>
      </c>
      <c r="N666" s="394">
        <v>20</v>
      </c>
      <c r="O666" s="240">
        <f t="shared" si="1335"/>
        <v>107</v>
      </c>
      <c r="P666" s="394">
        <v>11</v>
      </c>
      <c r="Q666" s="394">
        <v>26</v>
      </c>
      <c r="R666" s="394">
        <v>9</v>
      </c>
      <c r="S666" s="394">
        <v>9</v>
      </c>
      <c r="T666" s="394">
        <v>10</v>
      </c>
      <c r="U666" s="394">
        <v>26</v>
      </c>
      <c r="V666" s="394">
        <v>14</v>
      </c>
      <c r="W666" s="394">
        <v>2</v>
      </c>
      <c r="X666" s="240">
        <f t="shared" si="1336"/>
        <v>83</v>
      </c>
      <c r="Y666" s="394">
        <v>16</v>
      </c>
      <c r="Z666" s="394">
        <v>17</v>
      </c>
      <c r="AA666" s="394">
        <v>24</v>
      </c>
      <c r="AB666" s="394">
        <v>26</v>
      </c>
      <c r="AC666" s="240">
        <f t="shared" si="1337"/>
        <v>96</v>
      </c>
      <c r="AD666" s="394">
        <v>10</v>
      </c>
      <c r="AE666" s="394">
        <v>15</v>
      </c>
      <c r="AF666" s="394">
        <v>10</v>
      </c>
      <c r="AG666" s="394">
        <v>18</v>
      </c>
      <c r="AH666" s="394">
        <v>19</v>
      </c>
      <c r="AI666" s="394">
        <v>24</v>
      </c>
      <c r="AJ666" s="240">
        <f t="shared" si="1338"/>
        <v>12</v>
      </c>
      <c r="AK666" s="394">
        <v>3</v>
      </c>
      <c r="AL666" s="394">
        <v>9</v>
      </c>
      <c r="AM666" s="240">
        <f t="shared" si="1339"/>
        <v>134</v>
      </c>
      <c r="AN666" s="394">
        <v>2</v>
      </c>
      <c r="AO666" s="394">
        <v>4</v>
      </c>
      <c r="AP666" s="394">
        <v>25</v>
      </c>
      <c r="AQ666" s="394">
        <v>7</v>
      </c>
      <c r="AR666" s="394">
        <v>19</v>
      </c>
      <c r="AS666" s="394">
        <v>10</v>
      </c>
      <c r="AT666" s="394">
        <v>25</v>
      </c>
      <c r="AU666" s="394">
        <v>20</v>
      </c>
      <c r="AV666" s="394">
        <v>17</v>
      </c>
      <c r="AW666" s="394">
        <v>5</v>
      </c>
      <c r="AX666" s="240">
        <f t="shared" si="1340"/>
        <v>151</v>
      </c>
      <c r="AY666" s="394">
        <v>14</v>
      </c>
      <c r="AZ666" s="394">
        <v>62</v>
      </c>
      <c r="BA666" s="394">
        <v>22</v>
      </c>
      <c r="BB666" s="394">
        <v>43</v>
      </c>
      <c r="BC666" s="394">
        <v>10</v>
      </c>
      <c r="BD666" s="240">
        <f t="shared" si="1341"/>
        <v>161</v>
      </c>
      <c r="BE666" s="394">
        <v>12</v>
      </c>
      <c r="BF666" s="394">
        <v>37</v>
      </c>
      <c r="BG666" s="394">
        <v>26</v>
      </c>
      <c r="BH666" s="394">
        <v>17</v>
      </c>
      <c r="BI666" s="394">
        <v>13</v>
      </c>
      <c r="BJ666" s="394">
        <v>20</v>
      </c>
      <c r="BK666" s="394">
        <v>16</v>
      </c>
      <c r="BL666" s="394">
        <v>20</v>
      </c>
      <c r="BM666" s="240">
        <f t="shared" si="1342"/>
        <v>103</v>
      </c>
      <c r="BN666" s="394">
        <v>26</v>
      </c>
      <c r="BO666" s="394">
        <v>23</v>
      </c>
      <c r="BP666" s="394">
        <v>17</v>
      </c>
      <c r="BQ666" s="394">
        <v>10</v>
      </c>
      <c r="BR666" s="394">
        <v>27</v>
      </c>
      <c r="BS666" s="240">
        <f t="shared" si="1343"/>
        <v>193</v>
      </c>
      <c r="BT666" s="394">
        <v>9</v>
      </c>
      <c r="BU666" s="394">
        <v>29</v>
      </c>
      <c r="BV666" s="394">
        <v>3</v>
      </c>
      <c r="BW666" s="394">
        <v>3</v>
      </c>
      <c r="BX666" s="394">
        <v>16</v>
      </c>
      <c r="BY666" s="394">
        <v>42</v>
      </c>
      <c r="BZ666" s="394">
        <v>21</v>
      </c>
      <c r="CA666" s="394">
        <v>19</v>
      </c>
      <c r="CB666" s="394">
        <v>11</v>
      </c>
      <c r="CC666" s="394">
        <v>16</v>
      </c>
      <c r="CD666" s="394">
        <v>16</v>
      </c>
      <c r="CE666" s="394">
        <v>8</v>
      </c>
      <c r="CF666" s="240">
        <f t="shared" si="1344"/>
        <v>176</v>
      </c>
      <c r="CG666" s="394">
        <v>7</v>
      </c>
      <c r="CH666" s="394">
        <v>17</v>
      </c>
      <c r="CI666" s="394">
        <v>10</v>
      </c>
      <c r="CJ666" s="394">
        <v>28</v>
      </c>
      <c r="CK666" s="394">
        <v>25</v>
      </c>
      <c r="CL666" s="394">
        <v>9</v>
      </c>
      <c r="CM666" s="394">
        <v>29</v>
      </c>
      <c r="CN666" s="394">
        <v>10</v>
      </c>
      <c r="CO666" s="394">
        <v>2</v>
      </c>
      <c r="CP666" s="394">
        <v>3</v>
      </c>
      <c r="CQ666" s="394">
        <v>10</v>
      </c>
      <c r="CR666" s="394">
        <v>15</v>
      </c>
      <c r="CS666" s="394">
        <v>11</v>
      </c>
      <c r="CT666" s="240">
        <f t="shared" si="1345"/>
        <v>115</v>
      </c>
      <c r="CU666" s="394">
        <v>40</v>
      </c>
      <c r="CV666" s="394">
        <v>22</v>
      </c>
      <c r="CW666" s="394">
        <v>10</v>
      </c>
      <c r="CX666" s="394">
        <v>15</v>
      </c>
      <c r="CY666" s="394">
        <v>28</v>
      </c>
      <c r="CZ666" s="240">
        <f t="shared" si="1346"/>
        <v>169</v>
      </c>
      <c r="DA666" s="394">
        <v>10</v>
      </c>
      <c r="DB666" s="394">
        <v>7</v>
      </c>
      <c r="DC666" s="394">
        <v>33</v>
      </c>
      <c r="DD666" s="394">
        <v>62</v>
      </c>
      <c r="DE666" s="394">
        <v>30</v>
      </c>
      <c r="DF666" s="394">
        <v>27</v>
      </c>
      <c r="DG666" s="240">
        <f t="shared" si="1347"/>
        <v>1714</v>
      </c>
      <c r="DH666" s="240">
        <f t="shared" si="1348"/>
        <v>62</v>
      </c>
      <c r="DI666" s="394">
        <v>25</v>
      </c>
      <c r="DJ666" s="394">
        <v>18</v>
      </c>
      <c r="DK666" s="394">
        <v>19</v>
      </c>
      <c r="DL666" s="392">
        <f t="shared" si="1349"/>
        <v>40</v>
      </c>
      <c r="DM666" s="394">
        <v>36</v>
      </c>
      <c r="DN666" s="394">
        <v>4</v>
      </c>
      <c r="DO666" s="240">
        <f t="shared" si="1350"/>
        <v>1816</v>
      </c>
      <c r="DP666" s="1"/>
      <c r="DQ666" s="1"/>
      <c r="DR666" s="1"/>
      <c r="DS666" s="1"/>
      <c r="DT666" s="1"/>
      <c r="DU666" s="1"/>
      <c r="DV666" s="390"/>
      <c r="DW666" s="390"/>
      <c r="DX666" s="390"/>
      <c r="DY666" s="390"/>
      <c r="DZ666" s="390"/>
      <c r="EA666" s="390"/>
      <c r="EB666" s="390"/>
      <c r="EC666" s="390"/>
      <c r="ED666" s="390"/>
      <c r="EE666" s="390"/>
      <c r="EF666" s="390"/>
      <c r="EG666" s="390"/>
      <c r="EH666" s="390"/>
      <c r="EI666" s="390"/>
      <c r="EJ666" s="390"/>
      <c r="EK666" s="390"/>
      <c r="EL666" s="390"/>
      <c r="EM666" s="390"/>
      <c r="EN666" s="390"/>
      <c r="EO666" s="390"/>
      <c r="EP666" s="390"/>
      <c r="EQ666" s="390"/>
    </row>
    <row r="667" spans="1:147" s="40" customFormat="1" ht="16.5" customHeight="1" x14ac:dyDescent="0.2">
      <c r="A667" s="49" t="s">
        <v>35</v>
      </c>
      <c r="B667" s="246">
        <f t="shared" si="1334"/>
        <v>99</v>
      </c>
      <c r="C667" s="400">
        <v>7</v>
      </c>
      <c r="D667" s="400">
        <v>3</v>
      </c>
      <c r="E667" s="400">
        <v>8</v>
      </c>
      <c r="F667" s="400">
        <v>2</v>
      </c>
      <c r="G667" s="400">
        <v>4</v>
      </c>
      <c r="H667" s="400">
        <v>15</v>
      </c>
      <c r="I667" s="400">
        <v>16</v>
      </c>
      <c r="J667" s="400">
        <v>5</v>
      </c>
      <c r="K667" s="400">
        <v>8</v>
      </c>
      <c r="L667" s="400">
        <v>13</v>
      </c>
      <c r="M667" s="400">
        <v>14</v>
      </c>
      <c r="N667" s="400">
        <v>4</v>
      </c>
      <c r="O667" s="246">
        <f t="shared" si="1335"/>
        <v>51</v>
      </c>
      <c r="P667" s="400">
        <v>6</v>
      </c>
      <c r="Q667" s="400">
        <v>15</v>
      </c>
      <c r="R667" s="400">
        <v>4</v>
      </c>
      <c r="S667" s="400">
        <v>2</v>
      </c>
      <c r="T667" s="400">
        <v>9</v>
      </c>
      <c r="U667" s="400">
        <v>10</v>
      </c>
      <c r="V667" s="400">
        <v>3</v>
      </c>
      <c r="W667" s="400">
        <v>2</v>
      </c>
      <c r="X667" s="246">
        <f t="shared" si="1336"/>
        <v>79</v>
      </c>
      <c r="Y667" s="400">
        <v>8</v>
      </c>
      <c r="Z667" s="400">
        <v>28</v>
      </c>
      <c r="AA667" s="400">
        <v>22</v>
      </c>
      <c r="AB667" s="400">
        <v>21</v>
      </c>
      <c r="AC667" s="246">
        <f t="shared" si="1337"/>
        <v>48</v>
      </c>
      <c r="AD667" s="400">
        <v>8</v>
      </c>
      <c r="AE667" s="400">
        <v>10</v>
      </c>
      <c r="AF667" s="400">
        <v>3</v>
      </c>
      <c r="AG667" s="400">
        <v>13</v>
      </c>
      <c r="AH667" s="400">
        <v>4</v>
      </c>
      <c r="AI667" s="400">
        <v>10</v>
      </c>
      <c r="AJ667" s="246">
        <f t="shared" si="1338"/>
        <v>3</v>
      </c>
      <c r="AK667" s="400">
        <v>1</v>
      </c>
      <c r="AL667" s="400">
        <v>2</v>
      </c>
      <c r="AM667" s="246">
        <f t="shared" si="1339"/>
        <v>97</v>
      </c>
      <c r="AN667" s="400">
        <v>8</v>
      </c>
      <c r="AO667" s="400">
        <v>5</v>
      </c>
      <c r="AP667" s="400">
        <v>9</v>
      </c>
      <c r="AQ667" s="400">
        <v>4</v>
      </c>
      <c r="AR667" s="400">
        <v>16</v>
      </c>
      <c r="AS667" s="400">
        <v>3</v>
      </c>
      <c r="AT667" s="400">
        <v>6</v>
      </c>
      <c r="AU667" s="400">
        <v>15</v>
      </c>
      <c r="AV667" s="400">
        <v>21</v>
      </c>
      <c r="AW667" s="400">
        <v>10</v>
      </c>
      <c r="AX667" s="246">
        <f t="shared" si="1340"/>
        <v>119</v>
      </c>
      <c r="AY667" s="400">
        <v>14</v>
      </c>
      <c r="AZ667" s="400">
        <v>49</v>
      </c>
      <c r="BA667" s="400">
        <v>3</v>
      </c>
      <c r="BB667" s="400">
        <v>39</v>
      </c>
      <c r="BC667" s="400">
        <v>14</v>
      </c>
      <c r="BD667" s="246">
        <f t="shared" si="1341"/>
        <v>132</v>
      </c>
      <c r="BE667" s="400">
        <v>16</v>
      </c>
      <c r="BF667" s="400">
        <v>22</v>
      </c>
      <c r="BG667" s="400">
        <v>26</v>
      </c>
      <c r="BH667" s="400">
        <v>19</v>
      </c>
      <c r="BI667" s="400">
        <v>20</v>
      </c>
      <c r="BJ667" s="400">
        <v>8</v>
      </c>
      <c r="BK667" s="400">
        <v>11</v>
      </c>
      <c r="BL667" s="400">
        <v>10</v>
      </c>
      <c r="BM667" s="246">
        <f t="shared" si="1342"/>
        <v>62</v>
      </c>
      <c r="BN667" s="400">
        <v>7</v>
      </c>
      <c r="BO667" s="400">
        <v>12</v>
      </c>
      <c r="BP667" s="400">
        <v>13</v>
      </c>
      <c r="BQ667" s="400">
        <v>12</v>
      </c>
      <c r="BR667" s="400">
        <v>18</v>
      </c>
      <c r="BS667" s="246">
        <f t="shared" si="1343"/>
        <v>90</v>
      </c>
      <c r="BT667" s="400">
        <v>5</v>
      </c>
      <c r="BU667" s="400">
        <v>13</v>
      </c>
      <c r="BV667" s="400">
        <v>7</v>
      </c>
      <c r="BW667" s="400">
        <v>1</v>
      </c>
      <c r="BX667" s="400">
        <v>5</v>
      </c>
      <c r="BY667" s="400">
        <v>19</v>
      </c>
      <c r="BZ667" s="400">
        <v>8</v>
      </c>
      <c r="CA667" s="400">
        <v>5</v>
      </c>
      <c r="CB667" s="400">
        <v>4</v>
      </c>
      <c r="CC667" s="400">
        <v>10</v>
      </c>
      <c r="CD667" s="400">
        <v>8</v>
      </c>
      <c r="CE667" s="400">
        <v>5</v>
      </c>
      <c r="CF667" s="246">
        <f t="shared" si="1344"/>
        <v>85</v>
      </c>
      <c r="CG667" s="400">
        <v>4</v>
      </c>
      <c r="CH667" s="400">
        <v>8</v>
      </c>
      <c r="CI667" s="400">
        <v>4</v>
      </c>
      <c r="CJ667" s="400">
        <v>10</v>
      </c>
      <c r="CK667" s="400">
        <v>12</v>
      </c>
      <c r="CL667" s="400">
        <v>6</v>
      </c>
      <c r="CM667" s="400">
        <v>15</v>
      </c>
      <c r="CN667" s="400">
        <v>2</v>
      </c>
      <c r="CO667" s="400">
        <v>1</v>
      </c>
      <c r="CP667" s="400">
        <v>3</v>
      </c>
      <c r="CQ667" s="400">
        <v>9</v>
      </c>
      <c r="CR667" s="400">
        <v>10</v>
      </c>
      <c r="CS667" s="400">
        <v>1</v>
      </c>
      <c r="CT667" s="246">
        <f t="shared" si="1345"/>
        <v>74</v>
      </c>
      <c r="CU667" s="400">
        <v>21</v>
      </c>
      <c r="CV667" s="400">
        <v>14</v>
      </c>
      <c r="CW667" s="400">
        <v>10</v>
      </c>
      <c r="CX667" s="400">
        <v>14</v>
      </c>
      <c r="CY667" s="400">
        <v>15</v>
      </c>
      <c r="CZ667" s="246">
        <f t="shared" si="1346"/>
        <v>82</v>
      </c>
      <c r="DA667" s="400">
        <v>2</v>
      </c>
      <c r="DB667" s="400">
        <v>2</v>
      </c>
      <c r="DC667" s="400">
        <v>19</v>
      </c>
      <c r="DD667" s="400">
        <v>30</v>
      </c>
      <c r="DE667" s="400">
        <v>17</v>
      </c>
      <c r="DF667" s="400">
        <v>12</v>
      </c>
      <c r="DG667" s="246">
        <f t="shared" si="1347"/>
        <v>1021</v>
      </c>
      <c r="DH667" s="246">
        <f t="shared" si="1348"/>
        <v>23</v>
      </c>
      <c r="DI667" s="400">
        <v>2</v>
      </c>
      <c r="DJ667" s="400">
        <v>4</v>
      </c>
      <c r="DK667" s="400">
        <v>17</v>
      </c>
      <c r="DL667" s="393">
        <f t="shared" si="1349"/>
        <v>28</v>
      </c>
      <c r="DM667" s="400">
        <v>27</v>
      </c>
      <c r="DN667" s="400">
        <v>1</v>
      </c>
      <c r="DO667" s="246">
        <f t="shared" si="1350"/>
        <v>1072</v>
      </c>
      <c r="DP667" s="1"/>
      <c r="DQ667" s="1"/>
      <c r="DR667" s="1"/>
      <c r="DS667" s="1"/>
      <c r="DT667" s="1"/>
      <c r="DU667" s="1"/>
      <c r="DV667" s="390"/>
      <c r="DW667" s="390"/>
      <c r="DX667" s="390"/>
      <c r="DY667" s="390"/>
      <c r="DZ667" s="390"/>
      <c r="EA667" s="390"/>
      <c r="EB667" s="390"/>
      <c r="EC667" s="390"/>
      <c r="ED667" s="390"/>
      <c r="EE667" s="390"/>
      <c r="EF667" s="390"/>
      <c r="EG667" s="390"/>
      <c r="EH667" s="390"/>
      <c r="EI667" s="390"/>
      <c r="EJ667" s="390"/>
      <c r="EK667" s="390"/>
      <c r="EL667" s="390"/>
      <c r="EM667" s="390"/>
      <c r="EN667" s="390"/>
      <c r="EO667" s="390"/>
      <c r="EP667" s="390"/>
      <c r="EQ667" s="390"/>
    </row>
    <row r="668" spans="1:147" s="40" customFormat="1" ht="16.5" customHeight="1" x14ac:dyDescent="0.15">
      <c r="A668" s="119" t="s">
        <v>699</v>
      </c>
    </row>
    <row r="669" spans="1:147" ht="16.5" customHeight="1" x14ac:dyDescent="0.2">
      <c r="A669" s="130" t="s">
        <v>376</v>
      </c>
    </row>
    <row r="670" spans="1:147" s="128" customFormat="1" ht="16.5" customHeight="1" x14ac:dyDescent="0.2">
      <c r="A670" s="130"/>
    </row>
    <row r="671" spans="1:147" s="4" customFormat="1" ht="16.5" customHeight="1" x14ac:dyDescent="0.2">
      <c r="A671" s="26" t="s">
        <v>246</v>
      </c>
      <c r="B671" s="1"/>
      <c r="C671" s="1"/>
      <c r="D671" s="1"/>
      <c r="E671" s="476"/>
      <c r="F671" s="476"/>
      <c r="G671" s="476"/>
      <c r="H671" s="476"/>
      <c r="I671" s="476"/>
      <c r="J671" s="476"/>
      <c r="K671" s="476"/>
      <c r="L671" s="476"/>
      <c r="M671" s="476"/>
      <c r="N671" s="476"/>
      <c r="O671" s="476"/>
      <c r="P671" s="476"/>
      <c r="Q671" s="476"/>
      <c r="R671" s="476"/>
      <c r="S671" s="476"/>
      <c r="T671" s="476"/>
      <c r="U671" s="476"/>
      <c r="V671" s="476"/>
      <c r="W671" s="476"/>
      <c r="X671" s="476"/>
      <c r="Y671" s="476"/>
      <c r="Z671" s="476"/>
      <c r="AA671" s="476"/>
      <c r="AB671" s="476"/>
      <c r="AC671" s="476"/>
      <c r="AD671" s="476"/>
      <c r="AE671" s="476"/>
      <c r="AF671" s="476"/>
      <c r="AG671" s="476"/>
      <c r="AH671" s="476"/>
      <c r="AI671" s="476"/>
      <c r="AJ671" s="476"/>
      <c r="AK671" s="476"/>
      <c r="AL671" s="476"/>
      <c r="AM671" s="476"/>
      <c r="AN671" s="476"/>
      <c r="AO671" s="476"/>
      <c r="AP671" s="476"/>
      <c r="AQ671" s="476"/>
      <c r="AR671" s="476"/>
      <c r="AS671" s="476"/>
      <c r="AT671" s="476"/>
      <c r="AU671" s="476"/>
      <c r="AV671" s="476"/>
      <c r="AW671" s="476"/>
      <c r="AX671" s="476"/>
      <c r="AY671" s="476"/>
      <c r="AZ671" s="476"/>
      <c r="BA671" s="476"/>
      <c r="BB671" s="476"/>
      <c r="BC671" s="476"/>
      <c r="BD671" s="476"/>
      <c r="BE671" s="476"/>
      <c r="BF671" s="476"/>
      <c r="BG671" s="476"/>
      <c r="BH671" s="476"/>
      <c r="BI671" s="476"/>
      <c r="BJ671" s="476"/>
      <c r="BK671" s="476"/>
      <c r="BL671" s="476"/>
      <c r="BM671" s="476"/>
      <c r="BN671" s="476"/>
      <c r="BO671" s="476"/>
      <c r="BP671" s="476"/>
      <c r="BQ671" s="476"/>
      <c r="BR671" s="476"/>
      <c r="BS671" s="476"/>
      <c r="BT671" s="476"/>
      <c r="BU671" s="476"/>
      <c r="BV671" s="476"/>
      <c r="BW671" s="476"/>
      <c r="BX671" s="476"/>
      <c r="BY671" s="476"/>
      <c r="BZ671" s="476"/>
      <c r="CA671" s="476"/>
      <c r="CB671" s="476"/>
      <c r="CC671" s="476"/>
      <c r="CD671" s="476"/>
      <c r="CE671" s="476"/>
      <c r="CF671" s="476"/>
      <c r="CG671" s="476"/>
      <c r="CH671" s="476"/>
      <c r="CI671" s="476"/>
      <c r="CJ671" s="476"/>
      <c r="CK671" s="476"/>
      <c r="CL671" s="476"/>
      <c r="CM671" s="476"/>
      <c r="CN671" s="476"/>
      <c r="CO671" s="476"/>
      <c r="CP671" s="476"/>
      <c r="CQ671" s="476"/>
      <c r="CR671" s="476"/>
      <c r="CS671" s="476"/>
      <c r="CT671" s="476"/>
      <c r="CU671" s="476"/>
      <c r="CV671" s="476"/>
      <c r="CW671" s="476"/>
      <c r="CX671" s="476"/>
      <c r="CY671" s="476"/>
      <c r="CZ671" s="476"/>
      <c r="DA671" s="476"/>
      <c r="DB671" s="476"/>
      <c r="DC671" s="476"/>
      <c r="DD671" s="476"/>
      <c r="DE671" s="476"/>
      <c r="DF671" s="476"/>
      <c r="DG671" s="476"/>
      <c r="DH671" s="476"/>
      <c r="DI671" s="476"/>
      <c r="DJ671" s="476"/>
      <c r="DK671" s="476"/>
      <c r="DL671" s="476"/>
      <c r="DM671" s="476"/>
      <c r="DN671" s="476"/>
      <c r="DO671" s="476"/>
    </row>
    <row r="672" spans="1:147" s="109" customFormat="1" ht="24.75" customHeight="1" x14ac:dyDescent="0.2">
      <c r="A672" s="164" t="s">
        <v>168</v>
      </c>
      <c r="B672" s="1"/>
      <c r="C672" s="1"/>
      <c r="D672" s="1"/>
    </row>
    <row r="673" spans="1:134" s="8" customFormat="1" ht="51.95" customHeight="1" x14ac:dyDescent="0.2">
      <c r="A673" s="168" t="s">
        <v>675</v>
      </c>
    </row>
    <row r="674" spans="1:134" s="442" customFormat="1" ht="32.25" customHeight="1" x14ac:dyDescent="0.15">
      <c r="A674" s="437"/>
      <c r="B674" s="438" t="s">
        <v>489</v>
      </c>
      <c r="C674" s="439" t="s">
        <v>490</v>
      </c>
      <c r="D674" s="439" t="s">
        <v>491</v>
      </c>
      <c r="E674" s="439" t="s">
        <v>492</v>
      </c>
      <c r="F674" s="439" t="s">
        <v>493</v>
      </c>
      <c r="G674" s="439" t="s">
        <v>494</v>
      </c>
      <c r="H674" s="439" t="s">
        <v>495</v>
      </c>
      <c r="I674" s="439" t="s">
        <v>496</v>
      </c>
      <c r="J674" s="439" t="s">
        <v>497</v>
      </c>
      <c r="K674" s="439" t="s">
        <v>498</v>
      </c>
      <c r="L674" s="439" t="s">
        <v>499</v>
      </c>
      <c r="M674" s="439" t="s">
        <v>500</v>
      </c>
      <c r="N674" s="439" t="s">
        <v>501</v>
      </c>
      <c r="O674" s="438" t="s">
        <v>502</v>
      </c>
      <c r="P674" s="439" t="s">
        <v>503</v>
      </c>
      <c r="Q674" s="439" t="s">
        <v>504</v>
      </c>
      <c r="R674" s="439" t="s">
        <v>505</v>
      </c>
      <c r="S674" s="439" t="s">
        <v>506</v>
      </c>
      <c r="T674" s="439" t="s">
        <v>507</v>
      </c>
      <c r="U674" s="439" t="s">
        <v>508</v>
      </c>
      <c r="V674" s="439" t="s">
        <v>509</v>
      </c>
      <c r="W674" s="439" t="s">
        <v>510</v>
      </c>
      <c r="X674" s="438" t="s">
        <v>511</v>
      </c>
      <c r="Y674" s="439" t="s">
        <v>512</v>
      </c>
      <c r="Z674" s="439" t="s">
        <v>513</v>
      </c>
      <c r="AA674" s="439" t="s">
        <v>514</v>
      </c>
      <c r="AB674" s="439" t="s">
        <v>515</v>
      </c>
      <c r="AC674" s="438" t="s">
        <v>516</v>
      </c>
      <c r="AD674" s="439" t="s">
        <v>517</v>
      </c>
      <c r="AE674" s="439" t="s">
        <v>518</v>
      </c>
      <c r="AF674" s="439" t="s">
        <v>519</v>
      </c>
      <c r="AG674" s="439" t="s">
        <v>520</v>
      </c>
      <c r="AH674" s="439" t="s">
        <v>521</v>
      </c>
      <c r="AI674" s="439" t="s">
        <v>522</v>
      </c>
      <c r="AJ674" s="438" t="s">
        <v>523</v>
      </c>
      <c r="AK674" s="439" t="s">
        <v>524</v>
      </c>
      <c r="AL674" s="439" t="s">
        <v>525</v>
      </c>
      <c r="AM674" s="438" t="s">
        <v>526</v>
      </c>
      <c r="AN674" s="439" t="s">
        <v>527</v>
      </c>
      <c r="AO674" s="439" t="s">
        <v>528</v>
      </c>
      <c r="AP674" s="439" t="s">
        <v>529</v>
      </c>
      <c r="AQ674" s="439" t="s">
        <v>530</v>
      </c>
      <c r="AR674" s="439" t="s">
        <v>531</v>
      </c>
      <c r="AS674" s="439" t="s">
        <v>532</v>
      </c>
      <c r="AT674" s="439" t="s">
        <v>533</v>
      </c>
      <c r="AU674" s="439" t="s">
        <v>534</v>
      </c>
      <c r="AV674" s="439" t="s">
        <v>535</v>
      </c>
      <c r="AW674" s="439" t="s">
        <v>536</v>
      </c>
      <c r="AX674" s="438" t="s">
        <v>537</v>
      </c>
      <c r="AY674" s="439" t="s">
        <v>538</v>
      </c>
      <c r="AZ674" s="439" t="s">
        <v>539</v>
      </c>
      <c r="BA674" s="439" t="s">
        <v>540</v>
      </c>
      <c r="BB674" s="439" t="s">
        <v>541</v>
      </c>
      <c r="BC674" s="439" t="s">
        <v>542</v>
      </c>
      <c r="BD674" s="440" t="s">
        <v>543</v>
      </c>
      <c r="BE674" s="439" t="s">
        <v>544</v>
      </c>
      <c r="BF674" s="439" t="s">
        <v>545</v>
      </c>
      <c r="BG674" s="439" t="s">
        <v>546</v>
      </c>
      <c r="BH674" s="439" t="s">
        <v>547</v>
      </c>
      <c r="BI674" s="439" t="s">
        <v>548</v>
      </c>
      <c r="BJ674" s="439" t="s">
        <v>549</v>
      </c>
      <c r="BK674" s="439" t="s">
        <v>550</v>
      </c>
      <c r="BL674" s="439" t="s">
        <v>551</v>
      </c>
      <c r="BM674" s="438" t="s">
        <v>552</v>
      </c>
      <c r="BN674" s="439" t="s">
        <v>553</v>
      </c>
      <c r="BO674" s="439" t="s">
        <v>554</v>
      </c>
      <c r="BP674" s="439" t="s">
        <v>555</v>
      </c>
      <c r="BQ674" s="439" t="s">
        <v>556</v>
      </c>
      <c r="BR674" s="439" t="s">
        <v>557</v>
      </c>
      <c r="BS674" s="438" t="s">
        <v>558</v>
      </c>
      <c r="BT674" s="439" t="s">
        <v>559</v>
      </c>
      <c r="BU674" s="439" t="s">
        <v>560</v>
      </c>
      <c r="BV674" s="439" t="s">
        <v>561</v>
      </c>
      <c r="BW674" s="439" t="s">
        <v>562</v>
      </c>
      <c r="BX674" s="439" t="s">
        <v>563</v>
      </c>
      <c r="BY674" s="439" t="s">
        <v>564</v>
      </c>
      <c r="BZ674" s="439" t="s">
        <v>565</v>
      </c>
      <c r="CA674" s="439" t="s">
        <v>566</v>
      </c>
      <c r="CB674" s="439" t="s">
        <v>567</v>
      </c>
      <c r="CC674" s="439" t="s">
        <v>568</v>
      </c>
      <c r="CD674" s="439" t="s">
        <v>569</v>
      </c>
      <c r="CE674" s="439" t="s">
        <v>570</v>
      </c>
      <c r="CF674" s="438" t="s">
        <v>571</v>
      </c>
      <c r="CG674" s="439" t="s">
        <v>572</v>
      </c>
      <c r="CH674" s="439" t="s">
        <v>573</v>
      </c>
      <c r="CI674" s="439" t="s">
        <v>574</v>
      </c>
      <c r="CJ674" s="439" t="s">
        <v>575</v>
      </c>
      <c r="CK674" s="439" t="s">
        <v>576</v>
      </c>
      <c r="CL674" s="439" t="s">
        <v>577</v>
      </c>
      <c r="CM674" s="439" t="s">
        <v>578</v>
      </c>
      <c r="CN674" s="439" t="s">
        <v>579</v>
      </c>
      <c r="CO674" s="439" t="s">
        <v>580</v>
      </c>
      <c r="CP674" s="439" t="s">
        <v>581</v>
      </c>
      <c r="CQ674" s="439" t="s">
        <v>582</v>
      </c>
      <c r="CR674" s="439" t="s">
        <v>583</v>
      </c>
      <c r="CS674" s="439" t="s">
        <v>584</v>
      </c>
      <c r="CT674" s="438" t="s">
        <v>585</v>
      </c>
      <c r="CU674" s="439" t="s">
        <v>586</v>
      </c>
      <c r="CV674" s="439" t="s">
        <v>587</v>
      </c>
      <c r="CW674" s="439" t="s">
        <v>588</v>
      </c>
      <c r="CX674" s="439" t="s">
        <v>589</v>
      </c>
      <c r="CY674" s="439" t="s">
        <v>590</v>
      </c>
      <c r="CZ674" s="438" t="s">
        <v>591</v>
      </c>
      <c r="DA674" s="439" t="s">
        <v>592</v>
      </c>
      <c r="DB674" s="439" t="s">
        <v>593</v>
      </c>
      <c r="DC674" s="439" t="s">
        <v>594</v>
      </c>
      <c r="DD674" s="439" t="s">
        <v>595</v>
      </c>
      <c r="DE674" s="439" t="s">
        <v>596</v>
      </c>
      <c r="DF674" s="439" t="s">
        <v>597</v>
      </c>
      <c r="DG674" s="438" t="s">
        <v>598</v>
      </c>
      <c r="DH674" s="438" t="s">
        <v>599</v>
      </c>
      <c r="DI674" s="439" t="s">
        <v>600</v>
      </c>
      <c r="DJ674" s="439" t="s">
        <v>601</v>
      </c>
      <c r="DK674" s="439" t="s">
        <v>602</v>
      </c>
      <c r="DL674" s="438" t="s">
        <v>603</v>
      </c>
      <c r="DM674" s="439" t="s">
        <v>604</v>
      </c>
      <c r="DN674" s="441" t="s">
        <v>605</v>
      </c>
      <c r="DO674" s="438" t="s">
        <v>606</v>
      </c>
    </row>
    <row r="675" spans="1:134" s="113" customFormat="1" ht="16.5" customHeight="1" x14ac:dyDescent="0.2">
      <c r="A675" s="78" t="s">
        <v>123</v>
      </c>
      <c r="B675" s="261"/>
      <c r="C675" s="276"/>
      <c r="D675" s="274"/>
      <c r="E675" s="274"/>
      <c r="F675" s="274"/>
      <c r="G675" s="274"/>
      <c r="H675" s="274"/>
      <c r="I675" s="274"/>
      <c r="J675" s="274"/>
      <c r="K675" s="274"/>
      <c r="L675" s="274"/>
      <c r="M675" s="274"/>
      <c r="N675" s="274"/>
      <c r="O675" s="261"/>
      <c r="P675" s="274"/>
      <c r="Q675" s="274"/>
      <c r="R675" s="274"/>
      <c r="S675" s="274"/>
      <c r="T675" s="274"/>
      <c r="U675" s="274"/>
      <c r="V675" s="274"/>
      <c r="W675" s="274"/>
      <c r="X675" s="261"/>
      <c r="Y675" s="274"/>
      <c r="Z675" s="274"/>
      <c r="AA675" s="274"/>
      <c r="AB675" s="274"/>
      <c r="AC675" s="261"/>
      <c r="AD675" s="274"/>
      <c r="AE675" s="274"/>
      <c r="AF675" s="274"/>
      <c r="AG675" s="274"/>
      <c r="AH675" s="274"/>
      <c r="AI675" s="274"/>
      <c r="AJ675" s="261"/>
      <c r="AK675" s="274"/>
      <c r="AL675" s="274"/>
      <c r="AM675" s="261"/>
      <c r="AN675" s="274"/>
      <c r="AO675" s="274"/>
      <c r="AP675" s="274"/>
      <c r="AQ675" s="274"/>
      <c r="AR675" s="274"/>
      <c r="AS675" s="274"/>
      <c r="AT675" s="274"/>
      <c r="AU675" s="274"/>
      <c r="AV675" s="274"/>
      <c r="AW675" s="274"/>
      <c r="AX675" s="261"/>
      <c r="AY675" s="274"/>
      <c r="AZ675" s="274"/>
      <c r="BA675" s="274"/>
      <c r="BB675" s="274"/>
      <c r="BC675" s="274"/>
      <c r="BD675" s="261"/>
      <c r="BE675" s="274"/>
      <c r="BF675" s="274"/>
      <c r="BG675" s="274"/>
      <c r="BH675" s="274"/>
      <c r="BI675" s="274"/>
      <c r="BJ675" s="274"/>
      <c r="BK675" s="274"/>
      <c r="BL675" s="274"/>
      <c r="BM675" s="261"/>
      <c r="BN675" s="274"/>
      <c r="BO675" s="274"/>
      <c r="BP675" s="274"/>
      <c r="BQ675" s="274"/>
      <c r="BR675" s="274"/>
      <c r="BS675" s="261"/>
      <c r="BT675" s="274"/>
      <c r="BU675" s="274"/>
      <c r="BV675" s="274"/>
      <c r="BW675" s="274"/>
      <c r="BX675" s="274"/>
      <c r="BY675" s="274"/>
      <c r="BZ675" s="274"/>
      <c r="CA675" s="274"/>
      <c r="CB675" s="274"/>
      <c r="CC675" s="274"/>
      <c r="CD675" s="274"/>
      <c r="CE675" s="274"/>
      <c r="CF675" s="261"/>
      <c r="CG675" s="274"/>
      <c r="CH675" s="274"/>
      <c r="CI675" s="274"/>
      <c r="CJ675" s="274"/>
      <c r="CK675" s="274"/>
      <c r="CL675" s="274"/>
      <c r="CM675" s="274"/>
      <c r="CN675" s="274"/>
      <c r="CO675" s="274"/>
      <c r="CP675" s="274"/>
      <c r="CQ675" s="274"/>
      <c r="CR675" s="274"/>
      <c r="CS675" s="274"/>
      <c r="CT675" s="261"/>
      <c r="CU675" s="274"/>
      <c r="CV675" s="274"/>
      <c r="CW675" s="274"/>
      <c r="CX675" s="274"/>
      <c r="CY675" s="274"/>
      <c r="CZ675" s="261"/>
      <c r="DA675" s="274"/>
      <c r="DB675" s="274"/>
      <c r="DC675" s="274"/>
      <c r="DD675" s="274"/>
      <c r="DE675" s="274"/>
      <c r="DF675" s="274"/>
      <c r="DG675" s="261"/>
      <c r="DH675" s="261"/>
      <c r="DI675" s="274"/>
      <c r="DJ675" s="274"/>
      <c r="DK675" s="274"/>
      <c r="DL675" s="273"/>
      <c r="DM675" s="274"/>
      <c r="DN675" s="274"/>
      <c r="DO675" s="261"/>
      <c r="DP675" s="4"/>
      <c r="DQ675" s="4"/>
      <c r="DR675" s="4"/>
      <c r="DS675" s="4"/>
      <c r="DT675" s="4"/>
      <c r="DU675" s="4"/>
      <c r="DV675" s="4"/>
      <c r="DW675" s="4"/>
      <c r="DX675" s="4"/>
      <c r="DY675" s="4"/>
      <c r="DZ675" s="4"/>
      <c r="EA675" s="4"/>
      <c r="EB675" s="4"/>
      <c r="EC675" s="4"/>
    </row>
    <row r="676" spans="1:134" s="38" customFormat="1" ht="16.5" customHeight="1" x14ac:dyDescent="0.15">
      <c r="A676" s="79" t="s">
        <v>794</v>
      </c>
      <c r="B676" s="252">
        <v>6.9</v>
      </c>
      <c r="C676" s="253">
        <v>8</v>
      </c>
      <c r="D676" s="253">
        <v>9.1999999999999993</v>
      </c>
      <c r="E676" s="253">
        <v>6.3</v>
      </c>
      <c r="F676" s="253">
        <v>7.8</v>
      </c>
      <c r="G676" s="253">
        <v>8.5</v>
      </c>
      <c r="H676" s="253">
        <v>6.7</v>
      </c>
      <c r="I676" s="253">
        <v>7.8</v>
      </c>
      <c r="J676" s="253">
        <v>9.5</v>
      </c>
      <c r="K676" s="253">
        <v>6.8</v>
      </c>
      <c r="L676" s="253">
        <v>6.2</v>
      </c>
      <c r="M676" s="253">
        <v>6.4</v>
      </c>
      <c r="N676" s="253">
        <v>5.5</v>
      </c>
      <c r="O676" s="252">
        <v>8.6</v>
      </c>
      <c r="P676" s="253">
        <v>7.5</v>
      </c>
      <c r="Q676" s="253">
        <v>8.1999999999999993</v>
      </c>
      <c r="R676" s="253">
        <v>8</v>
      </c>
      <c r="S676" s="253">
        <v>10.6</v>
      </c>
      <c r="T676" s="253">
        <v>9.1999999999999993</v>
      </c>
      <c r="U676" s="253">
        <v>8.1999999999999993</v>
      </c>
      <c r="V676" s="253">
        <v>10.4</v>
      </c>
      <c r="W676" s="253">
        <v>9.8000000000000007</v>
      </c>
      <c r="X676" s="252">
        <v>6.4</v>
      </c>
      <c r="Y676" s="253">
        <v>8.1</v>
      </c>
      <c r="Z676" s="253">
        <v>6.2</v>
      </c>
      <c r="AA676" s="253">
        <v>5.7</v>
      </c>
      <c r="AB676" s="253">
        <v>6.4</v>
      </c>
      <c r="AC676" s="252">
        <v>9.6999999999999993</v>
      </c>
      <c r="AD676" s="253">
        <v>11.9</v>
      </c>
      <c r="AE676" s="253">
        <v>11.2</v>
      </c>
      <c r="AF676" s="253">
        <v>10.199999999999999</v>
      </c>
      <c r="AG676" s="253">
        <v>7.3</v>
      </c>
      <c r="AH676" s="253">
        <v>10.6</v>
      </c>
      <c r="AI676" s="253">
        <v>9.1999999999999993</v>
      </c>
      <c r="AJ676" s="252">
        <v>8.3000000000000007</v>
      </c>
      <c r="AK676" s="253">
        <v>9.1999999999999993</v>
      </c>
      <c r="AL676" s="253">
        <v>7.4</v>
      </c>
      <c r="AM676" s="252">
        <v>8.8000000000000007</v>
      </c>
      <c r="AN676" s="253">
        <v>10.7</v>
      </c>
      <c r="AO676" s="253">
        <v>10.4</v>
      </c>
      <c r="AP676" s="253">
        <v>9.6999999999999993</v>
      </c>
      <c r="AQ676" s="253">
        <v>11.5</v>
      </c>
      <c r="AR676" s="253">
        <v>7.5</v>
      </c>
      <c r="AS676" s="253">
        <v>9.4</v>
      </c>
      <c r="AT676" s="253">
        <v>8.1999999999999993</v>
      </c>
      <c r="AU676" s="253">
        <v>8.1</v>
      </c>
      <c r="AV676" s="253">
        <v>8.3000000000000007</v>
      </c>
      <c r="AW676" s="253">
        <v>10.1</v>
      </c>
      <c r="AX676" s="252">
        <v>9.3000000000000007</v>
      </c>
      <c r="AY676" s="253">
        <v>12.9</v>
      </c>
      <c r="AZ676" s="253">
        <v>8</v>
      </c>
      <c r="BA676" s="253">
        <v>11.1</v>
      </c>
      <c r="BB676" s="253">
        <v>8.6</v>
      </c>
      <c r="BC676" s="253">
        <v>12.2</v>
      </c>
      <c r="BD676" s="252">
        <v>7.8</v>
      </c>
      <c r="BE676" s="253">
        <v>4.5999999999999996</v>
      </c>
      <c r="BF676" s="253">
        <v>7</v>
      </c>
      <c r="BG676" s="253">
        <v>6.2</v>
      </c>
      <c r="BH676" s="253">
        <v>9.4</v>
      </c>
      <c r="BI676" s="253">
        <v>5.4</v>
      </c>
      <c r="BJ676" s="253">
        <v>11.9</v>
      </c>
      <c r="BK676" s="253">
        <v>7.4</v>
      </c>
      <c r="BL676" s="253">
        <v>9.6999999999999993</v>
      </c>
      <c r="BM676" s="252">
        <v>9.6</v>
      </c>
      <c r="BN676" s="253">
        <v>8.5</v>
      </c>
      <c r="BO676" s="253">
        <v>10.1</v>
      </c>
      <c r="BP676" s="253">
        <v>8.6999999999999993</v>
      </c>
      <c r="BQ676" s="253">
        <v>9.9</v>
      </c>
      <c r="BR676" s="253">
        <v>10.199999999999999</v>
      </c>
      <c r="BS676" s="252">
        <v>8.4</v>
      </c>
      <c r="BT676" s="254">
        <v>10.7</v>
      </c>
      <c r="BU676" s="253">
        <v>7.8</v>
      </c>
      <c r="BV676" s="253">
        <v>8</v>
      </c>
      <c r="BW676" s="253">
        <v>9.1</v>
      </c>
      <c r="BX676" s="253">
        <v>9.8000000000000007</v>
      </c>
      <c r="BY676" s="253">
        <v>8.3000000000000007</v>
      </c>
      <c r="BZ676" s="253">
        <v>8.1</v>
      </c>
      <c r="CA676" s="253">
        <v>9</v>
      </c>
      <c r="CB676" s="253">
        <v>6.3</v>
      </c>
      <c r="CC676" s="253">
        <v>8.9</v>
      </c>
      <c r="CD676" s="253">
        <v>9.1999999999999993</v>
      </c>
      <c r="CE676" s="253">
        <v>8</v>
      </c>
      <c r="CF676" s="252">
        <v>8</v>
      </c>
      <c r="CG676" s="253">
        <v>7.1</v>
      </c>
      <c r="CH676" s="253">
        <v>9.1</v>
      </c>
      <c r="CI676" s="253">
        <v>8.4</v>
      </c>
      <c r="CJ676" s="253">
        <v>8.6</v>
      </c>
      <c r="CK676" s="253">
        <v>6.5</v>
      </c>
      <c r="CL676" s="253">
        <v>8.1</v>
      </c>
      <c r="CM676" s="253">
        <v>7</v>
      </c>
      <c r="CN676" s="253">
        <v>8</v>
      </c>
      <c r="CO676" s="253">
        <v>10.199999999999999</v>
      </c>
      <c r="CP676" s="253">
        <v>7.8</v>
      </c>
      <c r="CQ676" s="253">
        <v>9.9</v>
      </c>
      <c r="CR676" s="253">
        <v>8.8000000000000007</v>
      </c>
      <c r="CS676" s="253">
        <v>10.3</v>
      </c>
      <c r="CT676" s="252">
        <v>7.3</v>
      </c>
      <c r="CU676" s="253">
        <v>5.8</v>
      </c>
      <c r="CV676" s="253">
        <v>7.8</v>
      </c>
      <c r="CW676" s="253">
        <v>8.6999999999999993</v>
      </c>
      <c r="CX676" s="253">
        <v>9</v>
      </c>
      <c r="CY676" s="253">
        <v>7.6</v>
      </c>
      <c r="CZ676" s="252">
        <v>8.9</v>
      </c>
      <c r="DA676" s="253">
        <v>7</v>
      </c>
      <c r="DB676" s="253">
        <v>6.9</v>
      </c>
      <c r="DC676" s="253">
        <v>7.3</v>
      </c>
      <c r="DD676" s="253">
        <v>10</v>
      </c>
      <c r="DE676" s="253">
        <v>8.8000000000000007</v>
      </c>
      <c r="DF676" s="253">
        <v>9</v>
      </c>
      <c r="DG676" s="252">
        <v>8.1</v>
      </c>
      <c r="DH676" s="252" t="s">
        <v>607</v>
      </c>
      <c r="DI676" s="254">
        <v>28.6</v>
      </c>
      <c r="DJ676" s="253">
        <v>27.9</v>
      </c>
      <c r="DK676" s="253">
        <v>46.6</v>
      </c>
      <c r="DL676" s="252" t="s">
        <v>607</v>
      </c>
      <c r="DM676" s="253">
        <v>25.4</v>
      </c>
      <c r="DN676" s="255">
        <v>71.099999999999994</v>
      </c>
      <c r="DO676" s="252">
        <v>9.5</v>
      </c>
    </row>
    <row r="677" spans="1:134" s="38" customFormat="1" ht="16.5" customHeight="1" x14ac:dyDescent="0.15">
      <c r="A677" s="79" t="s">
        <v>770</v>
      </c>
      <c r="B677" s="252">
        <v>15.1</v>
      </c>
      <c r="C677" s="253">
        <v>15</v>
      </c>
      <c r="D677" s="253">
        <v>18.100000000000001</v>
      </c>
      <c r="E677" s="253">
        <v>15.4</v>
      </c>
      <c r="F677" s="253">
        <v>12.6</v>
      </c>
      <c r="G677" s="253">
        <v>16.600000000000001</v>
      </c>
      <c r="H677" s="253">
        <v>15.8</v>
      </c>
      <c r="I677" s="253">
        <v>16.600000000000001</v>
      </c>
      <c r="J677" s="253">
        <v>13</v>
      </c>
      <c r="K677" s="253">
        <v>15.2</v>
      </c>
      <c r="L677" s="253">
        <v>14.9</v>
      </c>
      <c r="M677" s="253">
        <v>13</v>
      </c>
      <c r="N677" s="253">
        <v>13.2</v>
      </c>
      <c r="O677" s="252">
        <v>16.2</v>
      </c>
      <c r="P677" s="253">
        <v>14.1</v>
      </c>
      <c r="Q677" s="253">
        <v>14.3</v>
      </c>
      <c r="R677" s="253">
        <v>14.4</v>
      </c>
      <c r="S677" s="253">
        <v>19.100000000000001</v>
      </c>
      <c r="T677" s="253">
        <v>15.5</v>
      </c>
      <c r="U677" s="253">
        <v>16.7</v>
      </c>
      <c r="V677" s="253">
        <v>21.4</v>
      </c>
      <c r="W677" s="253">
        <v>17.899999999999999</v>
      </c>
      <c r="X677" s="252">
        <v>12.3</v>
      </c>
      <c r="Y677" s="253">
        <v>13</v>
      </c>
      <c r="Z677" s="253">
        <v>12</v>
      </c>
      <c r="AA677" s="253">
        <v>11.6</v>
      </c>
      <c r="AB677" s="253">
        <v>13.2</v>
      </c>
      <c r="AC677" s="252">
        <v>16.899999999999999</v>
      </c>
      <c r="AD677" s="253">
        <v>19</v>
      </c>
      <c r="AE677" s="253">
        <v>17.5</v>
      </c>
      <c r="AF677" s="253">
        <v>17.5</v>
      </c>
      <c r="AG677" s="253">
        <v>13.6</v>
      </c>
      <c r="AH677" s="253">
        <v>17.600000000000001</v>
      </c>
      <c r="AI677" s="253">
        <v>17.899999999999999</v>
      </c>
      <c r="AJ677" s="252">
        <v>20.399999999999999</v>
      </c>
      <c r="AK677" s="253">
        <v>17.5</v>
      </c>
      <c r="AL677" s="253">
        <v>22.6</v>
      </c>
      <c r="AM677" s="252">
        <v>16.2</v>
      </c>
      <c r="AN677" s="253">
        <v>19.399999999999999</v>
      </c>
      <c r="AO677" s="253">
        <v>18.899999999999999</v>
      </c>
      <c r="AP677" s="253">
        <v>16.7</v>
      </c>
      <c r="AQ677" s="253">
        <v>16.399999999999999</v>
      </c>
      <c r="AR677" s="253">
        <v>16.899999999999999</v>
      </c>
      <c r="AS677" s="253">
        <v>17.2</v>
      </c>
      <c r="AT677" s="253">
        <v>16.600000000000001</v>
      </c>
      <c r="AU677" s="253">
        <v>13.8</v>
      </c>
      <c r="AV677" s="253">
        <v>15.3</v>
      </c>
      <c r="AW677" s="253">
        <v>16.3</v>
      </c>
      <c r="AX677" s="252">
        <v>21.4</v>
      </c>
      <c r="AY677" s="253">
        <v>22.5</v>
      </c>
      <c r="AZ677" s="253">
        <v>21.5</v>
      </c>
      <c r="BA677" s="253">
        <v>19.600000000000001</v>
      </c>
      <c r="BB677" s="253">
        <v>22.1</v>
      </c>
      <c r="BC677" s="253">
        <v>20.3</v>
      </c>
      <c r="BD677" s="252">
        <v>16.399999999999999</v>
      </c>
      <c r="BE677" s="253">
        <v>9.8000000000000007</v>
      </c>
      <c r="BF677" s="253">
        <v>16.899999999999999</v>
      </c>
      <c r="BG677" s="253">
        <v>14.4</v>
      </c>
      <c r="BH677" s="253">
        <v>18</v>
      </c>
      <c r="BI677" s="253">
        <v>13.4</v>
      </c>
      <c r="BJ677" s="253">
        <v>23.2</v>
      </c>
      <c r="BK677" s="253">
        <v>16.100000000000001</v>
      </c>
      <c r="BL677" s="253">
        <v>18.8</v>
      </c>
      <c r="BM677" s="252">
        <v>16.5</v>
      </c>
      <c r="BN677" s="253">
        <v>15.1</v>
      </c>
      <c r="BO677" s="253">
        <v>19.100000000000001</v>
      </c>
      <c r="BP677" s="253">
        <v>12.1</v>
      </c>
      <c r="BQ677" s="253">
        <v>17.600000000000001</v>
      </c>
      <c r="BR677" s="253">
        <v>17.399999999999999</v>
      </c>
      <c r="BS677" s="252">
        <v>15</v>
      </c>
      <c r="BT677" s="254">
        <v>17.3</v>
      </c>
      <c r="BU677" s="253">
        <v>15.7</v>
      </c>
      <c r="BV677" s="253">
        <v>14.9</v>
      </c>
      <c r="BW677" s="253">
        <v>16.3</v>
      </c>
      <c r="BX677" s="253">
        <v>16.7</v>
      </c>
      <c r="BY677" s="253">
        <v>14.8</v>
      </c>
      <c r="BZ677" s="253">
        <v>13.8</v>
      </c>
      <c r="CA677" s="253">
        <v>17.5</v>
      </c>
      <c r="CB677" s="253">
        <v>12.3</v>
      </c>
      <c r="CC677" s="253">
        <v>14.1</v>
      </c>
      <c r="CD677" s="253">
        <v>13.6</v>
      </c>
      <c r="CE677" s="253">
        <v>16.2</v>
      </c>
      <c r="CF677" s="252">
        <v>16.899999999999999</v>
      </c>
      <c r="CG677" s="253">
        <v>18.100000000000001</v>
      </c>
      <c r="CH677" s="253">
        <v>19</v>
      </c>
      <c r="CI677" s="253">
        <v>14.4</v>
      </c>
      <c r="CJ677" s="253">
        <v>18.2</v>
      </c>
      <c r="CK677" s="253">
        <v>13.5</v>
      </c>
      <c r="CL677" s="253">
        <v>14.7</v>
      </c>
      <c r="CM677" s="253">
        <v>17.8</v>
      </c>
      <c r="CN677" s="253">
        <v>15.3</v>
      </c>
      <c r="CO677" s="253">
        <v>14.2</v>
      </c>
      <c r="CP677" s="253">
        <v>15.6</v>
      </c>
      <c r="CQ677" s="253">
        <v>23.2</v>
      </c>
      <c r="CR677" s="253">
        <v>16.399999999999999</v>
      </c>
      <c r="CS677" s="253">
        <v>20.6</v>
      </c>
      <c r="CT677" s="252">
        <v>13.7</v>
      </c>
      <c r="CU677" s="253">
        <v>12.8</v>
      </c>
      <c r="CV677" s="253">
        <v>14.9</v>
      </c>
      <c r="CW677" s="253">
        <v>12.5</v>
      </c>
      <c r="CX677" s="253">
        <v>16.3</v>
      </c>
      <c r="CY677" s="253">
        <v>11.9</v>
      </c>
      <c r="CZ677" s="252">
        <v>18.100000000000001</v>
      </c>
      <c r="DA677" s="253">
        <v>16.399999999999999</v>
      </c>
      <c r="DB677" s="253">
        <v>14.4</v>
      </c>
      <c r="DC677" s="253">
        <v>17.3</v>
      </c>
      <c r="DD677" s="253">
        <v>18.7</v>
      </c>
      <c r="DE677" s="253">
        <v>17.7</v>
      </c>
      <c r="DF677" s="253">
        <v>19.399999999999999</v>
      </c>
      <c r="DG677" s="252">
        <v>16.5</v>
      </c>
      <c r="DH677" s="252" t="s">
        <v>607</v>
      </c>
      <c r="DI677" s="254">
        <v>17.3</v>
      </c>
      <c r="DJ677" s="253">
        <v>16.8</v>
      </c>
      <c r="DK677" s="253">
        <v>44.4</v>
      </c>
      <c r="DL677" s="252" t="s">
        <v>607</v>
      </c>
      <c r="DM677" s="253">
        <v>24.5</v>
      </c>
      <c r="DN677" s="255">
        <v>61.2</v>
      </c>
      <c r="DO677" s="252">
        <v>16.8</v>
      </c>
    </row>
    <row r="678" spans="1:134" s="38" customFormat="1" ht="16.5" customHeight="1" x14ac:dyDescent="0.15">
      <c r="A678" s="79" t="s">
        <v>795</v>
      </c>
      <c r="B678" s="252">
        <v>47.8</v>
      </c>
      <c r="C678" s="253">
        <v>42</v>
      </c>
      <c r="D678" s="253">
        <v>33.700000000000003</v>
      </c>
      <c r="E678" s="253">
        <v>38.200000000000003</v>
      </c>
      <c r="F678" s="253">
        <v>38</v>
      </c>
      <c r="G678" s="253">
        <v>41.2</v>
      </c>
      <c r="H678" s="253">
        <v>47.7</v>
      </c>
      <c r="I678" s="253">
        <v>40.6</v>
      </c>
      <c r="J678" s="253">
        <v>39.299999999999997</v>
      </c>
      <c r="K678" s="253">
        <v>46.3</v>
      </c>
      <c r="L678" s="253">
        <v>58.1</v>
      </c>
      <c r="M678" s="253">
        <v>46</v>
      </c>
      <c r="N678" s="253">
        <v>48.5</v>
      </c>
      <c r="O678" s="252">
        <v>39</v>
      </c>
      <c r="P678" s="253">
        <v>45.6</v>
      </c>
      <c r="Q678" s="253">
        <v>42.4</v>
      </c>
      <c r="R678" s="253">
        <v>37.9</v>
      </c>
      <c r="S678" s="253">
        <v>32.1</v>
      </c>
      <c r="T678" s="253">
        <v>33.299999999999997</v>
      </c>
      <c r="U678" s="253">
        <v>35.6</v>
      </c>
      <c r="V678" s="253">
        <v>32.4</v>
      </c>
      <c r="W678" s="253">
        <v>43.8</v>
      </c>
      <c r="X678" s="252">
        <v>45.8</v>
      </c>
      <c r="Y678" s="253">
        <v>38.9</v>
      </c>
      <c r="Z678" s="253">
        <v>45</v>
      </c>
      <c r="AA678" s="253">
        <v>52</v>
      </c>
      <c r="AB678" s="253">
        <v>41</v>
      </c>
      <c r="AC678" s="252">
        <v>40.200000000000003</v>
      </c>
      <c r="AD678" s="253">
        <v>36.1</v>
      </c>
      <c r="AE678" s="253">
        <v>36.6</v>
      </c>
      <c r="AF678" s="253">
        <v>32.9</v>
      </c>
      <c r="AG678" s="253">
        <v>46.3</v>
      </c>
      <c r="AH678" s="253">
        <v>36</v>
      </c>
      <c r="AI678" s="253">
        <v>42.5</v>
      </c>
      <c r="AJ678" s="252">
        <v>33.4</v>
      </c>
      <c r="AK678" s="253">
        <v>33.5</v>
      </c>
      <c r="AL678" s="253">
        <v>33.4</v>
      </c>
      <c r="AM678" s="252">
        <v>41.5</v>
      </c>
      <c r="AN678" s="253">
        <v>34.1</v>
      </c>
      <c r="AO678" s="253">
        <v>35.799999999999997</v>
      </c>
      <c r="AP678" s="253">
        <v>41.7</v>
      </c>
      <c r="AQ678" s="253">
        <v>31.2</v>
      </c>
      <c r="AR678" s="253">
        <v>42.7</v>
      </c>
      <c r="AS678" s="253">
        <v>32.299999999999997</v>
      </c>
      <c r="AT678" s="253">
        <v>41.8</v>
      </c>
      <c r="AU678" s="253">
        <v>48.5</v>
      </c>
      <c r="AV678" s="253">
        <v>40.6</v>
      </c>
      <c r="AW678" s="253">
        <v>33.799999999999997</v>
      </c>
      <c r="AX678" s="252">
        <v>39.200000000000003</v>
      </c>
      <c r="AY678" s="253">
        <v>29.8</v>
      </c>
      <c r="AZ678" s="253">
        <v>44.4</v>
      </c>
      <c r="BA678" s="253">
        <v>38.1</v>
      </c>
      <c r="BB678" s="253">
        <v>33.799999999999997</v>
      </c>
      <c r="BC678" s="253">
        <v>38</v>
      </c>
      <c r="BD678" s="252">
        <v>59.3</v>
      </c>
      <c r="BE678" s="253">
        <v>82.1</v>
      </c>
      <c r="BF678" s="253">
        <v>43.7</v>
      </c>
      <c r="BG678" s="253">
        <v>57.1</v>
      </c>
      <c r="BH678" s="253">
        <v>48.1</v>
      </c>
      <c r="BI678" s="253">
        <v>72.3</v>
      </c>
      <c r="BJ678" s="253">
        <v>42.7</v>
      </c>
      <c r="BK678" s="253">
        <v>57.5</v>
      </c>
      <c r="BL678" s="253">
        <v>46</v>
      </c>
      <c r="BM678" s="252">
        <v>37.799999999999997</v>
      </c>
      <c r="BN678" s="253">
        <v>40.6</v>
      </c>
      <c r="BO678" s="253">
        <v>33.5</v>
      </c>
      <c r="BP678" s="253">
        <v>36.6</v>
      </c>
      <c r="BQ678" s="253">
        <v>31.1</v>
      </c>
      <c r="BR678" s="253">
        <v>39.9</v>
      </c>
      <c r="BS678" s="252">
        <v>42.5</v>
      </c>
      <c r="BT678" s="254">
        <v>35.700000000000003</v>
      </c>
      <c r="BU678" s="253">
        <v>36.799999999999997</v>
      </c>
      <c r="BV678" s="253">
        <v>38.799999999999997</v>
      </c>
      <c r="BW678" s="253">
        <v>34.5</v>
      </c>
      <c r="BX678" s="253">
        <v>32.6</v>
      </c>
      <c r="BY678" s="253">
        <v>49.1</v>
      </c>
      <c r="BZ678" s="253">
        <v>38.200000000000003</v>
      </c>
      <c r="CA678" s="253">
        <v>34.299999999999997</v>
      </c>
      <c r="CB678" s="253">
        <v>48</v>
      </c>
      <c r="CC678" s="253">
        <v>38.5</v>
      </c>
      <c r="CD678" s="253">
        <v>43</v>
      </c>
      <c r="CE678" s="253">
        <v>42.9</v>
      </c>
      <c r="CF678" s="252">
        <v>45</v>
      </c>
      <c r="CG678" s="253">
        <v>34.9</v>
      </c>
      <c r="CH678" s="253">
        <v>33.200000000000003</v>
      </c>
      <c r="CI678" s="253">
        <v>42</v>
      </c>
      <c r="CJ678" s="253">
        <v>38</v>
      </c>
      <c r="CK678" s="253">
        <v>57.6</v>
      </c>
      <c r="CL678" s="253">
        <v>39.799999999999997</v>
      </c>
      <c r="CM678" s="253">
        <v>46.2</v>
      </c>
      <c r="CN678" s="253">
        <v>39.299999999999997</v>
      </c>
      <c r="CO678" s="253">
        <v>43.7</v>
      </c>
      <c r="CP678" s="253">
        <v>37.299999999999997</v>
      </c>
      <c r="CQ678" s="253">
        <v>34.5</v>
      </c>
      <c r="CR678" s="253">
        <v>39.4</v>
      </c>
      <c r="CS678" s="253">
        <v>34</v>
      </c>
      <c r="CT678" s="252">
        <v>44.9</v>
      </c>
      <c r="CU678" s="253">
        <v>53.3</v>
      </c>
      <c r="CV678" s="253">
        <v>42.6</v>
      </c>
      <c r="CW678" s="253">
        <v>37.799999999999997</v>
      </c>
      <c r="CX678" s="253">
        <v>36.9</v>
      </c>
      <c r="CY678" s="253">
        <v>36.6</v>
      </c>
      <c r="CZ678" s="252">
        <v>43.1</v>
      </c>
      <c r="DA678" s="253">
        <v>37</v>
      </c>
      <c r="DB678" s="253">
        <v>42.8</v>
      </c>
      <c r="DC678" s="253">
        <v>46</v>
      </c>
      <c r="DD678" s="253">
        <v>46.3</v>
      </c>
      <c r="DE678" s="253">
        <v>37.6</v>
      </c>
      <c r="DF678" s="253">
        <v>36.1</v>
      </c>
      <c r="DG678" s="252">
        <v>46.6</v>
      </c>
      <c r="DH678" s="252" t="s">
        <v>607</v>
      </c>
      <c r="DI678" s="254">
        <v>35.1</v>
      </c>
      <c r="DJ678" s="253">
        <v>38</v>
      </c>
      <c r="DK678" s="253">
        <v>20.8</v>
      </c>
      <c r="DL678" s="252" t="s">
        <v>607</v>
      </c>
      <c r="DM678" s="253">
        <v>31</v>
      </c>
      <c r="DN678" s="255">
        <v>16.7</v>
      </c>
      <c r="DO678" s="252">
        <v>46.2</v>
      </c>
    </row>
    <row r="679" spans="1:134" s="38" customFormat="1" ht="16.5" customHeight="1" x14ac:dyDescent="0.15">
      <c r="A679" s="79" t="s">
        <v>771</v>
      </c>
      <c r="B679" s="252">
        <v>0.71307231428077344</v>
      </c>
      <c r="C679" s="253">
        <v>0.53954769831247806</v>
      </c>
      <c r="D679" s="253">
        <v>0.76673547626068994</v>
      </c>
      <c r="E679" s="253">
        <v>0.66964285714285698</v>
      </c>
      <c r="F679" s="253">
        <v>0.66079295154185003</v>
      </c>
      <c r="G679" s="253">
        <v>0.43296985246953201</v>
      </c>
      <c r="H679" s="253">
        <v>0.60003750234389697</v>
      </c>
      <c r="I679" s="253">
        <v>0.48554164868364302</v>
      </c>
      <c r="J679" s="253">
        <v>1.4733660748016599</v>
      </c>
      <c r="K679" s="253">
        <v>1.1565357719203899</v>
      </c>
      <c r="L679" s="253">
        <v>0.99916036943744801</v>
      </c>
      <c r="M679" s="253">
        <v>0.52295177222544997</v>
      </c>
      <c r="N679" s="253">
        <v>0.331966412809998</v>
      </c>
      <c r="O679" s="252">
        <v>0.75031525851197978</v>
      </c>
      <c r="P679" s="253">
        <v>1.35432537667175</v>
      </c>
      <c r="Q679" s="253">
        <v>0.38681726752282203</v>
      </c>
      <c r="R679" s="253">
        <v>0.242214532871972</v>
      </c>
      <c r="S679" s="253">
        <v>0.79887218045112796</v>
      </c>
      <c r="T679" s="253">
        <v>7.3991860895301492E-2</v>
      </c>
      <c r="U679" s="253">
        <v>1.2884872824631899</v>
      </c>
      <c r="V679" s="253">
        <v>0.62975596956179503</v>
      </c>
      <c r="W679" s="253">
        <v>0.325732899022801</v>
      </c>
      <c r="X679" s="252">
        <v>0.36814766251449893</v>
      </c>
      <c r="Y679" s="253">
        <v>0.23405500292568801</v>
      </c>
      <c r="Z679" s="253">
        <v>0.336829948994322</v>
      </c>
      <c r="AA679" s="253">
        <v>0.43446244477172297</v>
      </c>
      <c r="AB679" s="253">
        <v>0.40673370240650797</v>
      </c>
      <c r="AC679" s="252">
        <v>0.86661394490575983</v>
      </c>
      <c r="AD679" s="253">
        <v>1.3720485003190799</v>
      </c>
      <c r="AE679" s="253">
        <v>0.83426028921023387</v>
      </c>
      <c r="AF679" s="253">
        <v>0.43610989969472302</v>
      </c>
      <c r="AG679" s="253">
        <v>0.90335531975910488</v>
      </c>
      <c r="AH679" s="253">
        <v>0.64882400648824001</v>
      </c>
      <c r="AI679" s="253">
        <v>0.88095775920487895</v>
      </c>
      <c r="AJ679" s="252">
        <v>0.51167252958106813</v>
      </c>
      <c r="AK679" s="253">
        <v>0.40927694406548404</v>
      </c>
      <c r="AL679" s="253">
        <v>0.60204695966285393</v>
      </c>
      <c r="AM679" s="252">
        <v>0.63198833252309183</v>
      </c>
      <c r="AN679" s="253">
        <v>0.39486673247778897</v>
      </c>
      <c r="AO679" s="253">
        <v>0.95315904139433605</v>
      </c>
      <c r="AP679" s="253">
        <v>0.43484780326885603</v>
      </c>
      <c r="AQ679" s="253">
        <v>0.52110474205315294</v>
      </c>
      <c r="AR679" s="253">
        <v>0.67319461444308504</v>
      </c>
      <c r="AS679" s="253">
        <v>0.15151515151515199</v>
      </c>
      <c r="AT679" s="253">
        <v>0.52803620819713393</v>
      </c>
      <c r="AU679" s="253">
        <v>0.96716149347728309</v>
      </c>
      <c r="AV679" s="253">
        <v>0.50952591936198499</v>
      </c>
      <c r="AW679" s="253">
        <v>0.52225814474011401</v>
      </c>
      <c r="AX679" s="252">
        <v>0.40753474665144496</v>
      </c>
      <c r="AY679" s="253">
        <v>0.87356321839080509</v>
      </c>
      <c r="AZ679" s="253">
        <v>0.37517865650309701</v>
      </c>
      <c r="BA679" s="253">
        <v>0.47802043303027503</v>
      </c>
      <c r="BB679" s="253">
        <v>0.21029330381848399</v>
      </c>
      <c r="BC679" s="253">
        <v>0.53987351534783301</v>
      </c>
      <c r="BD679" s="252">
        <v>0.79624844482725621</v>
      </c>
      <c r="BE679" s="253">
        <v>1.68202025757367</v>
      </c>
      <c r="BF679" s="253">
        <v>0.53625779023141196</v>
      </c>
      <c r="BG679" s="253">
        <v>0.30844553243574102</v>
      </c>
      <c r="BH679" s="253">
        <v>0.70144673388864498</v>
      </c>
      <c r="BI679" s="253">
        <v>0.41369920402178501</v>
      </c>
      <c r="BJ679" s="253">
        <v>1.3577142857142901</v>
      </c>
      <c r="BK679" s="253">
        <v>0.66143289855968401</v>
      </c>
      <c r="BL679" s="253">
        <v>0.52185257664709694</v>
      </c>
      <c r="BM679" s="252">
        <v>0.42116412791284169</v>
      </c>
      <c r="BN679" s="253">
        <v>0.45138465292180097</v>
      </c>
      <c r="BO679" s="253">
        <v>0.53496369889186102</v>
      </c>
      <c r="BP679" s="253">
        <v>0.50590219224283306</v>
      </c>
      <c r="BQ679" s="253">
        <v>0.327439423706614</v>
      </c>
      <c r="BR679" s="253">
        <v>0.33523959771248302</v>
      </c>
      <c r="BS679" s="252">
        <v>0.5564016345240429</v>
      </c>
      <c r="BT679" s="254">
        <v>0.59572163552667201</v>
      </c>
      <c r="BU679" s="253">
        <v>0.53662073966642498</v>
      </c>
      <c r="BV679" s="253">
        <v>1.0795681727309099</v>
      </c>
      <c r="BW679" s="253">
        <v>0.85714285714285698</v>
      </c>
      <c r="BX679" s="253">
        <v>0.42320139407518104</v>
      </c>
      <c r="BY679" s="253">
        <v>0.40532113905632899</v>
      </c>
      <c r="BZ679" s="253">
        <v>0.49124305852199901</v>
      </c>
      <c r="CA679" s="253">
        <v>0.54510765876260603</v>
      </c>
      <c r="CB679" s="253">
        <v>0.386821395224757</v>
      </c>
      <c r="CC679" s="253">
        <v>0.78180525941720003</v>
      </c>
      <c r="CD679" s="253">
        <v>0.73349633251833701</v>
      </c>
      <c r="CE679" s="253">
        <v>0.96397767630644304</v>
      </c>
      <c r="CF679" s="252">
        <v>0.58719044053962799</v>
      </c>
      <c r="CG679" s="253">
        <v>0.34642032332563499</v>
      </c>
      <c r="CH679" s="253">
        <v>0.51207022677395797</v>
      </c>
      <c r="CI679" s="253">
        <v>0.24595924104005598</v>
      </c>
      <c r="CJ679" s="253">
        <v>0.53097345132743401</v>
      </c>
      <c r="CK679" s="253">
        <v>0.460141773411267</v>
      </c>
      <c r="CL679" s="253">
        <v>0.77182826821032302</v>
      </c>
      <c r="CM679" s="253">
        <v>0.60699137048413099</v>
      </c>
      <c r="CN679" s="253">
        <v>0.83432657926102505</v>
      </c>
      <c r="CO679" s="253">
        <v>1.2861736334405101</v>
      </c>
      <c r="CP679" s="253">
        <v>0.843373493975904</v>
      </c>
      <c r="CQ679" s="253">
        <v>0.88372898977646908</v>
      </c>
      <c r="CR679" s="253">
        <v>0.663919413919414</v>
      </c>
      <c r="CS679" s="253">
        <v>0.54005400540053994</v>
      </c>
      <c r="CT679" s="252">
        <v>0.43408056703084696</v>
      </c>
      <c r="CU679" s="253">
        <v>0.37442872088541401</v>
      </c>
      <c r="CV679" s="253">
        <v>0.45358038988612204</v>
      </c>
      <c r="CW679" s="253">
        <v>0.21733224667209999</v>
      </c>
      <c r="CX679" s="253">
        <v>0.60362173038229394</v>
      </c>
      <c r="CY679" s="253">
        <v>0.49266862170088005</v>
      </c>
      <c r="CZ679" s="252">
        <v>1.090814788401381</v>
      </c>
      <c r="DA679" s="253">
        <v>1.51433207138994</v>
      </c>
      <c r="DB679" s="253">
        <v>1.2476606363069198</v>
      </c>
      <c r="DC679" s="253">
        <v>0.58162078324932098</v>
      </c>
      <c r="DD679" s="253">
        <v>1.2256245594799899</v>
      </c>
      <c r="DE679" s="253">
        <v>0.95882684715172006</v>
      </c>
      <c r="DF679" s="253">
        <v>1.5943791379543297</v>
      </c>
      <c r="DG679" s="252">
        <v>0.65663943236089861</v>
      </c>
      <c r="DH679" s="252" t="s">
        <v>607</v>
      </c>
      <c r="DI679" s="254">
        <v>0.93061224489795902</v>
      </c>
      <c r="DJ679" s="253">
        <v>0.69188191881918804</v>
      </c>
      <c r="DK679" s="253">
        <v>7.1052184259731392</v>
      </c>
      <c r="DL679" s="252" t="s">
        <v>607</v>
      </c>
      <c r="DM679" s="253">
        <v>0.29803160521208799</v>
      </c>
      <c r="DN679" s="255">
        <v>1.9366694939213998</v>
      </c>
      <c r="DO679" s="252">
        <v>0.70984926522128688</v>
      </c>
    </row>
    <row r="680" spans="1:134" s="38" customFormat="1" ht="16.5" customHeight="1" x14ac:dyDescent="0.15">
      <c r="A680" s="79" t="s">
        <v>772</v>
      </c>
      <c r="B680" s="252">
        <v>4.4000000000000004</v>
      </c>
      <c r="C680" s="253">
        <v>5.0999999999999996</v>
      </c>
      <c r="D680" s="253">
        <v>5.9</v>
      </c>
      <c r="E680" s="253">
        <v>5.8</v>
      </c>
      <c r="F680" s="253">
        <v>6.7</v>
      </c>
      <c r="G680" s="253">
        <v>5.5</v>
      </c>
      <c r="H680" s="253">
        <v>2.5</v>
      </c>
      <c r="I680" s="253">
        <v>5.2</v>
      </c>
      <c r="J680" s="253">
        <v>4</v>
      </c>
      <c r="K680" s="253">
        <v>5.6</v>
      </c>
      <c r="L680" s="253">
        <v>4.9000000000000004</v>
      </c>
      <c r="M680" s="253">
        <v>3.5</v>
      </c>
      <c r="N680" s="253">
        <v>2.9</v>
      </c>
      <c r="O680" s="252">
        <v>5.5</v>
      </c>
      <c r="P680" s="253">
        <v>5.2</v>
      </c>
      <c r="Q680" s="253">
        <v>4.7</v>
      </c>
      <c r="R680" s="253">
        <v>5.7</v>
      </c>
      <c r="S680" s="253">
        <v>7.4</v>
      </c>
      <c r="T680" s="253">
        <v>5.6</v>
      </c>
      <c r="U680" s="253">
        <v>6.4</v>
      </c>
      <c r="V680" s="253">
        <v>5.4</v>
      </c>
      <c r="W680" s="253">
        <v>4</v>
      </c>
      <c r="X680" s="252">
        <v>4.5999999999999996</v>
      </c>
      <c r="Y680" s="253">
        <v>5</v>
      </c>
      <c r="Z680" s="253">
        <v>4.0999999999999996</v>
      </c>
      <c r="AA680" s="253">
        <v>4.0999999999999996</v>
      </c>
      <c r="AB680" s="253">
        <v>5.5</v>
      </c>
      <c r="AC680" s="252">
        <v>7.1</v>
      </c>
      <c r="AD680" s="253">
        <v>7.5</v>
      </c>
      <c r="AE680" s="253">
        <v>6.6</v>
      </c>
      <c r="AF680" s="253">
        <v>8</v>
      </c>
      <c r="AG680" s="253">
        <v>6.7</v>
      </c>
      <c r="AH680" s="253">
        <v>7.6</v>
      </c>
      <c r="AI680" s="253">
        <v>7.2</v>
      </c>
      <c r="AJ680" s="252">
        <v>6.7</v>
      </c>
      <c r="AK680" s="253">
        <v>6.6</v>
      </c>
      <c r="AL680" s="253">
        <v>6.8</v>
      </c>
      <c r="AM680" s="252">
        <v>5.2</v>
      </c>
      <c r="AN680" s="253">
        <v>5.9</v>
      </c>
      <c r="AO680" s="253">
        <v>7.9</v>
      </c>
      <c r="AP680" s="253">
        <v>4.5</v>
      </c>
      <c r="AQ680" s="253">
        <v>5.9</v>
      </c>
      <c r="AR680" s="253">
        <v>6.1</v>
      </c>
      <c r="AS680" s="253">
        <v>6.3</v>
      </c>
      <c r="AT680" s="253">
        <v>4.4000000000000004</v>
      </c>
      <c r="AU680" s="253">
        <v>3.9</v>
      </c>
      <c r="AV680" s="253">
        <v>6</v>
      </c>
      <c r="AW680" s="253">
        <v>5.3</v>
      </c>
      <c r="AX680" s="252">
        <v>5.2</v>
      </c>
      <c r="AY680" s="253">
        <v>4.4000000000000004</v>
      </c>
      <c r="AZ680" s="253">
        <v>5.8</v>
      </c>
      <c r="BA680" s="253">
        <v>4.3</v>
      </c>
      <c r="BB680" s="253">
        <v>5.3</v>
      </c>
      <c r="BC680" s="253">
        <v>3.7</v>
      </c>
      <c r="BD680" s="252">
        <v>4.5</v>
      </c>
      <c r="BE680" s="253">
        <v>3.9</v>
      </c>
      <c r="BF680" s="253">
        <v>2.8</v>
      </c>
      <c r="BG680" s="253">
        <v>3.8</v>
      </c>
      <c r="BH680" s="253">
        <v>4.8</v>
      </c>
      <c r="BI680" s="253">
        <v>3.1</v>
      </c>
      <c r="BJ680" s="253">
        <v>6.8</v>
      </c>
      <c r="BK680" s="253">
        <v>5.2</v>
      </c>
      <c r="BL680" s="253">
        <v>5.2</v>
      </c>
      <c r="BM680" s="252">
        <v>4.5</v>
      </c>
      <c r="BN680" s="253">
        <v>4</v>
      </c>
      <c r="BO680" s="253">
        <v>4.7</v>
      </c>
      <c r="BP680" s="253">
        <v>5.4</v>
      </c>
      <c r="BQ680" s="253">
        <v>4.4000000000000004</v>
      </c>
      <c r="BR680" s="253">
        <v>4.5</v>
      </c>
      <c r="BS680" s="252">
        <v>4.3</v>
      </c>
      <c r="BT680" s="254">
        <v>5.9</v>
      </c>
      <c r="BU680" s="253">
        <v>4.7</v>
      </c>
      <c r="BV680" s="253">
        <v>3.3</v>
      </c>
      <c r="BW680" s="253">
        <v>7.1</v>
      </c>
      <c r="BX680" s="253">
        <v>6.1</v>
      </c>
      <c r="BY680" s="253">
        <v>3.3</v>
      </c>
      <c r="BZ680" s="253">
        <v>4.5999999999999996</v>
      </c>
      <c r="CA680" s="253">
        <v>5.4</v>
      </c>
      <c r="CB680" s="253">
        <v>3.5</v>
      </c>
      <c r="CC680" s="253">
        <v>5.5</v>
      </c>
      <c r="CD680" s="253">
        <v>3.5</v>
      </c>
      <c r="CE680" s="253">
        <v>5.7</v>
      </c>
      <c r="CF680" s="252">
        <v>5.4</v>
      </c>
      <c r="CG680" s="253">
        <v>6.7</v>
      </c>
      <c r="CH680" s="253">
        <v>7.7</v>
      </c>
      <c r="CI680" s="253">
        <v>6.5</v>
      </c>
      <c r="CJ680" s="253">
        <v>5.9</v>
      </c>
      <c r="CK680" s="253">
        <v>4.7</v>
      </c>
      <c r="CL680" s="253">
        <v>5.9</v>
      </c>
      <c r="CM680" s="253">
        <v>5.0999999999999996</v>
      </c>
      <c r="CN680" s="253">
        <v>5.2</v>
      </c>
      <c r="CO680" s="253">
        <v>4.3</v>
      </c>
      <c r="CP680" s="253">
        <v>4.7</v>
      </c>
      <c r="CQ680" s="253">
        <v>6.8</v>
      </c>
      <c r="CR680" s="253">
        <v>4.2</v>
      </c>
      <c r="CS680" s="253">
        <v>4</v>
      </c>
      <c r="CT680" s="252">
        <v>4.3</v>
      </c>
      <c r="CU680" s="253">
        <v>4.2</v>
      </c>
      <c r="CV680" s="253">
        <v>4.5</v>
      </c>
      <c r="CW680" s="253">
        <v>5</v>
      </c>
      <c r="CX680" s="253">
        <v>4.5</v>
      </c>
      <c r="CY680" s="253">
        <v>4.0999999999999996</v>
      </c>
      <c r="CZ680" s="252">
        <v>5.5</v>
      </c>
      <c r="DA680" s="253">
        <v>6.7</v>
      </c>
      <c r="DB680" s="253">
        <v>6.1</v>
      </c>
      <c r="DC680" s="253">
        <v>3.3</v>
      </c>
      <c r="DD680" s="253">
        <v>5.6</v>
      </c>
      <c r="DE680" s="253">
        <v>6.6</v>
      </c>
      <c r="DF680" s="253">
        <v>7</v>
      </c>
      <c r="DG680" s="252">
        <v>4.9000000000000004</v>
      </c>
      <c r="DH680" s="252" t="s">
        <v>607</v>
      </c>
      <c r="DI680" s="254">
        <v>8</v>
      </c>
      <c r="DJ680" s="253">
        <v>4.8</v>
      </c>
      <c r="DK680" s="253">
        <v>10.6</v>
      </c>
      <c r="DL680" s="252" t="s">
        <v>607</v>
      </c>
      <c r="DM680" s="253">
        <v>6.1</v>
      </c>
      <c r="DN680" s="255">
        <v>7.6</v>
      </c>
      <c r="DO680" s="252">
        <v>5</v>
      </c>
    </row>
    <row r="681" spans="1:134" s="38" customFormat="1" ht="23.1" customHeight="1" x14ac:dyDescent="0.15">
      <c r="A681" s="424" t="s">
        <v>773</v>
      </c>
      <c r="B681" s="252">
        <v>34.966405826212586</v>
      </c>
      <c r="C681" s="253">
        <v>32.309300896327692</v>
      </c>
      <c r="D681" s="253">
        <v>35.700066357000658</v>
      </c>
      <c r="E681" s="253">
        <v>39.58931673173165</v>
      </c>
      <c r="F681" s="253">
        <v>43.540293220505752</v>
      </c>
      <c r="G681" s="253">
        <v>42.241531450164544</v>
      </c>
      <c r="H681" s="253">
        <v>31.906201487049596</v>
      </c>
      <c r="I681" s="253">
        <v>34.135434263004058</v>
      </c>
      <c r="J681" s="253">
        <v>36.833480398336064</v>
      </c>
      <c r="K681" s="253">
        <v>30.141252363474585</v>
      </c>
      <c r="L681" s="253">
        <v>38.474313103355158</v>
      </c>
      <c r="M681" s="253">
        <v>34.306721051674423</v>
      </c>
      <c r="N681" s="253">
        <v>29.890089961722552</v>
      </c>
      <c r="O681" s="252">
        <v>32.830123632164714</v>
      </c>
      <c r="P681" s="253">
        <v>28.029115341545353</v>
      </c>
      <c r="Q681" s="253">
        <v>26.87495002798433</v>
      </c>
      <c r="R681" s="253">
        <v>37.918890783849029</v>
      </c>
      <c r="S681" s="253">
        <v>50.288961971965897</v>
      </c>
      <c r="T681" s="253">
        <v>31.385791969806071</v>
      </c>
      <c r="U681" s="253">
        <v>37.424936051553978</v>
      </c>
      <c r="V681" s="253">
        <v>32.307718915927289</v>
      </c>
      <c r="W681" s="253">
        <v>29.73136130395412</v>
      </c>
      <c r="X681" s="252">
        <v>34.014969702594833</v>
      </c>
      <c r="Y681" s="253">
        <v>39.665604630089739</v>
      </c>
      <c r="Z681" s="253">
        <v>37.271698928557811</v>
      </c>
      <c r="AA681" s="253">
        <v>29.97893527384144</v>
      </c>
      <c r="AB681" s="253">
        <v>32.160676972955287</v>
      </c>
      <c r="AC681" s="252">
        <v>31.596344124268544</v>
      </c>
      <c r="AD681" s="253">
        <v>31.714362907080655</v>
      </c>
      <c r="AE681" s="253">
        <v>34.460806687966944</v>
      </c>
      <c r="AF681" s="253">
        <v>43.699277624186209</v>
      </c>
      <c r="AG681" s="253">
        <v>33.176906106270799</v>
      </c>
      <c r="AH681" s="253">
        <v>33.275298465036954</v>
      </c>
      <c r="AI681" s="253">
        <v>24.70706949004488</v>
      </c>
      <c r="AJ681" s="252">
        <v>30.844394120483951</v>
      </c>
      <c r="AK681" s="253">
        <v>30.154340262289232</v>
      </c>
      <c r="AL681" s="253">
        <v>31.456495073794166</v>
      </c>
      <c r="AM681" s="252">
        <v>33.479650893839242</v>
      </c>
      <c r="AN681" s="253">
        <v>39.599396580623534</v>
      </c>
      <c r="AO681" s="253">
        <v>28.065444084861561</v>
      </c>
      <c r="AP681" s="253">
        <v>35.444503400704257</v>
      </c>
      <c r="AQ681" s="253">
        <v>47.974303181017511</v>
      </c>
      <c r="AR681" s="253">
        <v>37.068431007824948</v>
      </c>
      <c r="AS681" s="253">
        <v>40.43865661411926</v>
      </c>
      <c r="AT681" s="253">
        <v>30.974132339522662</v>
      </c>
      <c r="AU681" s="253">
        <v>28.074271736713364</v>
      </c>
      <c r="AV681" s="253">
        <v>31.998420914115275</v>
      </c>
      <c r="AW681" s="253">
        <v>40.607912512061759</v>
      </c>
      <c r="AX681" s="252">
        <v>38.220749819440741</v>
      </c>
      <c r="AY681" s="253">
        <v>36.250931774490958</v>
      </c>
      <c r="AZ681" s="253">
        <v>38.943339271668506</v>
      </c>
      <c r="BA681" s="253">
        <v>31.442520758760079</v>
      </c>
      <c r="BB681" s="253">
        <v>41.380516887696643</v>
      </c>
      <c r="BC681" s="253">
        <v>38.300720806371814</v>
      </c>
      <c r="BD681" s="252">
        <v>28.073655916205212</v>
      </c>
      <c r="BE681" s="253">
        <v>34.116474269588814</v>
      </c>
      <c r="BF681" s="253">
        <v>27.345863966948691</v>
      </c>
      <c r="BG681" s="253">
        <v>24.942917519905265</v>
      </c>
      <c r="BH681" s="253">
        <v>28.580466360169233</v>
      </c>
      <c r="BI681" s="253">
        <v>22.591652518868401</v>
      </c>
      <c r="BJ681" s="253">
        <v>28.236460176991148</v>
      </c>
      <c r="BK681" s="253">
        <v>29.81961625947449</v>
      </c>
      <c r="BL681" s="253">
        <v>28.577647419840574</v>
      </c>
      <c r="BM681" s="252">
        <v>32.268826510051596</v>
      </c>
      <c r="BN681" s="253">
        <v>36.727839363136518</v>
      </c>
      <c r="BO681" s="253">
        <v>31.655172413793107</v>
      </c>
      <c r="BP681" s="253">
        <v>30.582839028841768</v>
      </c>
      <c r="BQ681" s="253">
        <v>43.235674735345903</v>
      </c>
      <c r="BR681" s="253">
        <v>28.622448979591837</v>
      </c>
      <c r="BS681" s="252">
        <v>33.518698903804989</v>
      </c>
      <c r="BT681" s="254">
        <v>40.387087558920157</v>
      </c>
      <c r="BU681" s="253">
        <v>37.520599544848153</v>
      </c>
      <c r="BV681" s="253">
        <v>38.344051446945336</v>
      </c>
      <c r="BW681" s="253">
        <v>50.96820154135095</v>
      </c>
      <c r="BX681" s="253">
        <v>34.271501068376068</v>
      </c>
      <c r="BY681" s="253">
        <v>26.857245304376256</v>
      </c>
      <c r="BZ681" s="253">
        <v>34.758480770952055</v>
      </c>
      <c r="CA681" s="253">
        <v>40.427492168785705</v>
      </c>
      <c r="CB681" s="253">
        <v>30.632898025273683</v>
      </c>
      <c r="CC681" s="253">
        <v>36.709290832715588</v>
      </c>
      <c r="CD681" s="253">
        <v>30.702819371374609</v>
      </c>
      <c r="CE681" s="253">
        <v>41.692223812444624</v>
      </c>
      <c r="CF681" s="252">
        <v>40.450034631710018</v>
      </c>
      <c r="CG681" s="253">
        <v>49.171001300390117</v>
      </c>
      <c r="CH681" s="253">
        <v>38.583206307059378</v>
      </c>
      <c r="CI681" s="253">
        <v>41.509085877686566</v>
      </c>
      <c r="CJ681" s="253">
        <v>37.990332156314082</v>
      </c>
      <c r="CK681" s="253">
        <v>41.720712585173629</v>
      </c>
      <c r="CL681" s="253">
        <v>42.921914357682617</v>
      </c>
      <c r="CM681" s="253">
        <v>41.421365581541266</v>
      </c>
      <c r="CN681" s="253">
        <v>45.283629159422631</v>
      </c>
      <c r="CO681" s="253">
        <v>49.184095610204551</v>
      </c>
      <c r="CP681" s="253">
        <v>37.510472123881847</v>
      </c>
      <c r="CQ681" s="253">
        <v>34.747813818854063</v>
      </c>
      <c r="CR681" s="253">
        <v>38.666364939277365</v>
      </c>
      <c r="CS681" s="253">
        <v>41.816205574126869</v>
      </c>
      <c r="CT681" s="252">
        <v>26.56011857320637</v>
      </c>
      <c r="CU681" s="253">
        <v>25.511009608853215</v>
      </c>
      <c r="CV681" s="253">
        <v>23.498295146744844</v>
      </c>
      <c r="CW681" s="253">
        <v>35.493880966493492</v>
      </c>
      <c r="CX681" s="253">
        <v>30.748688422129206</v>
      </c>
      <c r="CY681" s="253">
        <v>25.026026416813067</v>
      </c>
      <c r="CZ681" s="252">
        <v>32.544654050863961</v>
      </c>
      <c r="DA681" s="253">
        <v>29.123730176130966</v>
      </c>
      <c r="DB681" s="253">
        <v>46.893066678086591</v>
      </c>
      <c r="DC681" s="253">
        <v>32.669067543021534</v>
      </c>
      <c r="DD681" s="253">
        <v>33.995547182736772</v>
      </c>
      <c r="DE681" s="253">
        <v>26.866394754039252</v>
      </c>
      <c r="DF681" s="253">
        <v>34.226381233175239</v>
      </c>
      <c r="DG681" s="252">
        <v>33.009381223484596</v>
      </c>
      <c r="DH681" s="252" t="s">
        <v>607</v>
      </c>
      <c r="DI681" s="254">
        <v>32.421695624779744</v>
      </c>
      <c r="DJ681" s="253">
        <v>36.339619459824064</v>
      </c>
      <c r="DK681" s="253">
        <v>28.151172658065946</v>
      </c>
      <c r="DL681" s="252" t="s">
        <v>607</v>
      </c>
      <c r="DM681" s="253">
        <v>28.842886463416292</v>
      </c>
      <c r="DN681" s="255">
        <v>9.680687780263435</v>
      </c>
      <c r="DO681" s="252">
        <v>32.731963787066228</v>
      </c>
    </row>
    <row r="682" spans="1:134" s="38" customFormat="1" ht="16.5" customHeight="1" x14ac:dyDescent="0.15">
      <c r="A682" s="202" t="s">
        <v>774</v>
      </c>
      <c r="B682" s="240"/>
      <c r="C682" s="275"/>
      <c r="D682" s="275"/>
      <c r="E682" s="275"/>
      <c r="F682" s="275"/>
      <c r="G682" s="275"/>
      <c r="H682" s="275"/>
      <c r="I682" s="275"/>
      <c r="J682" s="275"/>
      <c r="K682" s="275"/>
      <c r="L682" s="275"/>
      <c r="M682" s="275"/>
      <c r="N682" s="275"/>
      <c r="O682" s="240"/>
      <c r="P682" s="275"/>
      <c r="Q682" s="275"/>
      <c r="R682" s="275"/>
      <c r="S682" s="275"/>
      <c r="T682" s="275"/>
      <c r="U682" s="275"/>
      <c r="V682" s="275"/>
      <c r="W682" s="275"/>
      <c r="X682" s="240"/>
      <c r="Y682" s="275"/>
      <c r="Z682" s="275"/>
      <c r="AA682" s="275"/>
      <c r="AB682" s="275"/>
      <c r="AC682" s="240"/>
      <c r="AD682" s="275"/>
      <c r="AE682" s="275"/>
      <c r="AF682" s="275"/>
      <c r="AG682" s="275"/>
      <c r="AH682" s="275"/>
      <c r="AI682" s="275"/>
      <c r="AJ682" s="240"/>
      <c r="AK682" s="275"/>
      <c r="AL682" s="275"/>
      <c r="AM682" s="240"/>
      <c r="AN682" s="275"/>
      <c r="AO682" s="275"/>
      <c r="AP682" s="275"/>
      <c r="AQ682" s="275"/>
      <c r="AR682" s="275"/>
      <c r="AS682" s="275"/>
      <c r="AT682" s="275"/>
      <c r="AU682" s="275"/>
      <c r="AV682" s="275"/>
      <c r="AW682" s="275"/>
      <c r="AX682" s="240"/>
      <c r="AY682" s="275"/>
      <c r="AZ682" s="275"/>
      <c r="BA682" s="275"/>
      <c r="BB682" s="275"/>
      <c r="BC682" s="275"/>
      <c r="BD682" s="240"/>
      <c r="BE682" s="275"/>
      <c r="BF682" s="275"/>
      <c r="BG682" s="275"/>
      <c r="BH682" s="275"/>
      <c r="BI682" s="275"/>
      <c r="BJ682" s="275"/>
      <c r="BK682" s="275"/>
      <c r="BL682" s="275"/>
      <c r="BM682" s="240"/>
      <c r="BN682" s="275"/>
      <c r="BO682" s="275"/>
      <c r="BP682" s="275"/>
      <c r="BQ682" s="275"/>
      <c r="BR682" s="275"/>
      <c r="BS682" s="240"/>
      <c r="BT682" s="275"/>
      <c r="BU682" s="275"/>
      <c r="BV682" s="275"/>
      <c r="BW682" s="275"/>
      <c r="BX682" s="275"/>
      <c r="BY682" s="275"/>
      <c r="BZ682" s="275"/>
      <c r="CA682" s="275"/>
      <c r="CB682" s="275"/>
      <c r="CC682" s="275"/>
      <c r="CD682" s="275"/>
      <c r="CE682" s="275"/>
      <c r="CF682" s="240"/>
      <c r="CG682" s="275"/>
      <c r="CH682" s="275"/>
      <c r="CI682" s="275"/>
      <c r="CJ682" s="275"/>
      <c r="CK682" s="275"/>
      <c r="CL682" s="275"/>
      <c r="CM682" s="275"/>
      <c r="CN682" s="275"/>
      <c r="CO682" s="275"/>
      <c r="CP682" s="275"/>
      <c r="CQ682" s="275"/>
      <c r="CR682" s="275"/>
      <c r="CS682" s="275"/>
      <c r="CT682" s="240"/>
      <c r="CU682" s="275"/>
      <c r="CV682" s="275"/>
      <c r="CW682" s="275"/>
      <c r="CX682" s="275"/>
      <c r="CY682" s="275"/>
      <c r="CZ682" s="240"/>
      <c r="DA682" s="275"/>
      <c r="DB682" s="275"/>
      <c r="DC682" s="275"/>
      <c r="DD682" s="275"/>
      <c r="DE682" s="275"/>
      <c r="DF682" s="275"/>
      <c r="DG682" s="240"/>
      <c r="DH682" s="240"/>
      <c r="DI682" s="275"/>
      <c r="DJ682" s="275"/>
      <c r="DK682" s="275"/>
      <c r="DL682" s="301"/>
      <c r="DM682" s="275"/>
      <c r="DN682" s="275"/>
      <c r="DO682" s="240"/>
      <c r="DP682" s="4"/>
      <c r="DQ682" s="4"/>
      <c r="DR682" s="4"/>
      <c r="DS682" s="4"/>
      <c r="DT682" s="40"/>
      <c r="DU682" s="40"/>
      <c r="DV682" s="40"/>
      <c r="DW682" s="40"/>
      <c r="DX682" s="40"/>
      <c r="DY682" s="40"/>
      <c r="DZ682" s="40"/>
      <c r="EA682" s="40"/>
      <c r="EB682" s="40"/>
      <c r="EC682" s="40"/>
      <c r="ED682" s="40"/>
    </row>
    <row r="683" spans="1:134" s="38" customFormat="1" ht="16.5" customHeight="1" x14ac:dyDescent="0.15">
      <c r="A683" s="151" t="s">
        <v>621</v>
      </c>
      <c r="B683" s="252">
        <v>75.631159713784257</v>
      </c>
      <c r="C683" s="253">
        <v>87.37878342638848</v>
      </c>
      <c r="D683" s="253">
        <v>66.478873239436624</v>
      </c>
      <c r="E683" s="253">
        <v>81.092110376991826</v>
      </c>
      <c r="F683" s="253">
        <v>53.896961690885071</v>
      </c>
      <c r="G683" s="253">
        <v>73.615051515604009</v>
      </c>
      <c r="H683" s="253">
        <v>76.026005688744419</v>
      </c>
      <c r="I683" s="253">
        <v>62.065465617863488</v>
      </c>
      <c r="J683" s="253">
        <v>67.261781191613039</v>
      </c>
      <c r="K683" s="253">
        <v>65.113579837506222</v>
      </c>
      <c r="L683" s="253">
        <v>79.452510586811854</v>
      </c>
      <c r="M683" s="253">
        <v>70.190803878636217</v>
      </c>
      <c r="N683" s="253">
        <v>83.47217298830202</v>
      </c>
      <c r="O683" s="252">
        <v>71.932515337423311</v>
      </c>
      <c r="P683" s="253">
        <v>69.551958714520296</v>
      </c>
      <c r="Q683" s="253">
        <v>74.768983527521087</v>
      </c>
      <c r="R683" s="253">
        <v>72.009864364981496</v>
      </c>
      <c r="S683" s="253">
        <v>70.436507936507937</v>
      </c>
      <c r="T683" s="253">
        <v>79.454439930354042</v>
      </c>
      <c r="U683" s="253">
        <v>65.261853114347687</v>
      </c>
      <c r="V683" s="253">
        <v>69.804336329984139</v>
      </c>
      <c r="W683" s="253">
        <v>79.343773303504847</v>
      </c>
      <c r="X683" s="252">
        <v>87.676360495249057</v>
      </c>
      <c r="Y683" s="253">
        <v>91.892694515937436</v>
      </c>
      <c r="Z683" s="253">
        <v>79.111087109142957</v>
      </c>
      <c r="AA683" s="253">
        <v>92.001936967838262</v>
      </c>
      <c r="AB683" s="253">
        <v>88.127783750575944</v>
      </c>
      <c r="AC683" s="252">
        <v>70.569636928913951</v>
      </c>
      <c r="AD683" s="253">
        <v>73.564064801178205</v>
      </c>
      <c r="AE683" s="253">
        <v>76.654964894684056</v>
      </c>
      <c r="AF683" s="253">
        <v>71.01010101010101</v>
      </c>
      <c r="AG683" s="253">
        <v>71.522665633475398</v>
      </c>
      <c r="AH683" s="253">
        <v>70.898067449791597</v>
      </c>
      <c r="AI683" s="253">
        <v>63.429752066115711</v>
      </c>
      <c r="AJ683" s="252">
        <v>12.262773722627736</v>
      </c>
      <c r="AK683" s="253">
        <v>32.8125</v>
      </c>
      <c r="AL683" s="253">
        <v>0</v>
      </c>
      <c r="AM683" s="252">
        <v>68.663863583274932</v>
      </c>
      <c r="AN683" s="253">
        <v>71.703853955375251</v>
      </c>
      <c r="AO683" s="253">
        <v>72.995936461026972</v>
      </c>
      <c r="AP683" s="253">
        <v>67.705154970290664</v>
      </c>
      <c r="AQ683" s="253">
        <v>52.111324376199619</v>
      </c>
      <c r="AR683" s="253">
        <v>62.060301507537687</v>
      </c>
      <c r="AS683" s="253">
        <v>65.309898242368178</v>
      </c>
      <c r="AT683" s="253">
        <v>76.038891848694718</v>
      </c>
      <c r="AU683" s="253">
        <v>65.238357674290441</v>
      </c>
      <c r="AV683" s="253">
        <v>70.148265819433405</v>
      </c>
      <c r="AW683" s="253">
        <v>69.348491473546119</v>
      </c>
      <c r="AX683" s="252">
        <v>68.89438306420459</v>
      </c>
      <c r="AY683" s="253">
        <v>47.07874682472481</v>
      </c>
      <c r="AZ683" s="253">
        <v>65.175725824055888</v>
      </c>
      <c r="BA683" s="253">
        <v>81.38039627345492</v>
      </c>
      <c r="BB683" s="253">
        <v>78.574394463667815</v>
      </c>
      <c r="BC683" s="253">
        <v>70.917548925248639</v>
      </c>
      <c r="BD683" s="252">
        <v>78.665635398287122</v>
      </c>
      <c r="BE683" s="253">
        <v>80.042489773916344</v>
      </c>
      <c r="BF683" s="253">
        <v>77.999802156494212</v>
      </c>
      <c r="BG683" s="253">
        <v>81.664003932653316</v>
      </c>
      <c r="BH683" s="253">
        <v>80.15686981608367</v>
      </c>
      <c r="BI683" s="253">
        <v>83.201970443349751</v>
      </c>
      <c r="BJ683" s="253">
        <v>72.460716021383448</v>
      </c>
      <c r="BK683" s="253">
        <v>74.37553423876912</v>
      </c>
      <c r="BL683" s="253">
        <v>72.60308414347972</v>
      </c>
      <c r="BM683" s="252">
        <v>79.034704526149739</v>
      </c>
      <c r="BN683" s="253">
        <v>86.232643437254382</v>
      </c>
      <c r="BO683" s="253">
        <v>84.695731153496823</v>
      </c>
      <c r="BP683" s="253">
        <v>81.412765957446808</v>
      </c>
      <c r="BQ683" s="253">
        <v>76.254884280132245</v>
      </c>
      <c r="BR683" s="253">
        <v>71.818491982258621</v>
      </c>
      <c r="BS683" s="252">
        <v>83.37155963302753</v>
      </c>
      <c r="BT683" s="254">
        <v>84.294478527607367</v>
      </c>
      <c r="BU683" s="253">
        <v>85.899873257287709</v>
      </c>
      <c r="BV683" s="253">
        <v>78.976874562018224</v>
      </c>
      <c r="BW683" s="253">
        <v>0</v>
      </c>
      <c r="BX683" s="253">
        <v>84.130342784595854</v>
      </c>
      <c r="BY683" s="253">
        <v>85.503065272268302</v>
      </c>
      <c r="BZ683" s="253">
        <v>90.507518796992485</v>
      </c>
      <c r="CA683" s="253">
        <v>75.390070921985824</v>
      </c>
      <c r="CB683" s="253">
        <v>89.205175600739366</v>
      </c>
      <c r="CC683" s="253">
        <v>61.715526601520089</v>
      </c>
      <c r="CD683" s="253">
        <v>86.716557530402255</v>
      </c>
      <c r="CE683" s="253">
        <v>80.211228460255697</v>
      </c>
      <c r="CF683" s="252">
        <v>76.727944752455983</v>
      </c>
      <c r="CG683" s="253">
        <v>70.600414078674945</v>
      </c>
      <c r="CH683" s="253">
        <v>70.588235294117652</v>
      </c>
      <c r="CI683" s="253">
        <v>83.594281824370313</v>
      </c>
      <c r="CJ683" s="253">
        <v>69.391326084239466</v>
      </c>
      <c r="CK683" s="253">
        <v>87.26557773744706</v>
      </c>
      <c r="CL683" s="253">
        <v>81.059190031152653</v>
      </c>
      <c r="CM683" s="253">
        <v>65.323096609085098</v>
      </c>
      <c r="CN683" s="253">
        <v>84.017758046614873</v>
      </c>
      <c r="CO683" s="253">
        <v>77.276908923643049</v>
      </c>
      <c r="CP683" s="253">
        <v>83.318098720292497</v>
      </c>
      <c r="CQ683" s="253">
        <v>81.667479278400776</v>
      </c>
      <c r="CR683" s="253">
        <v>77.620253164556956</v>
      </c>
      <c r="CS683" s="253">
        <v>76.253400699572481</v>
      </c>
      <c r="CT683" s="252">
        <v>88.945261590020479</v>
      </c>
      <c r="CU683" s="253">
        <v>86.228596984410942</v>
      </c>
      <c r="CV683" s="253">
        <v>88.170252139717789</v>
      </c>
      <c r="CW683" s="253">
        <v>90.67732689696787</v>
      </c>
      <c r="CX683" s="253">
        <v>86.046833864486629</v>
      </c>
      <c r="CY683" s="253">
        <v>94.747274529236876</v>
      </c>
      <c r="CZ683" s="252">
        <v>74.123764282963151</v>
      </c>
      <c r="DA683" s="253">
        <v>57.41935483870968</v>
      </c>
      <c r="DB683" s="253">
        <v>90.275526742301466</v>
      </c>
      <c r="DC683" s="253">
        <v>76.754577157802956</v>
      </c>
      <c r="DD683" s="253">
        <v>72.81773355248545</v>
      </c>
      <c r="DE683" s="253">
        <v>75.819672131147541</v>
      </c>
      <c r="DF683" s="253">
        <v>73.464877663772683</v>
      </c>
      <c r="DG683" s="252">
        <v>78.162547856035872</v>
      </c>
      <c r="DH683" s="252" t="s">
        <v>607</v>
      </c>
      <c r="DI683" s="254">
        <v>44.314960629921259</v>
      </c>
      <c r="DJ683" s="253">
        <v>77.114256127027957</v>
      </c>
      <c r="DK683" s="253">
        <v>50.532184490623408</v>
      </c>
      <c r="DL683" s="252" t="s">
        <v>607</v>
      </c>
      <c r="DM683" s="253">
        <v>79.21159625243061</v>
      </c>
      <c r="DN683" s="255">
        <v>17.283950617283949</v>
      </c>
      <c r="DO683" s="252">
        <v>77.92834899357787</v>
      </c>
      <c r="EC683" s="40"/>
      <c r="ED683" s="40"/>
    </row>
    <row r="684" spans="1:134" s="38" customFormat="1" ht="16.5" customHeight="1" x14ac:dyDescent="0.15">
      <c r="A684" s="151" t="s">
        <v>622</v>
      </c>
      <c r="B684" s="252">
        <v>69.004625952986018</v>
      </c>
      <c r="C684" s="315">
        <v>74.935771046185096</v>
      </c>
      <c r="D684" s="315">
        <v>77.968460111317256</v>
      </c>
      <c r="E684" s="315">
        <v>85.669586983729658</v>
      </c>
      <c r="F684" s="315">
        <v>93.111638954869363</v>
      </c>
      <c r="G684" s="315">
        <v>76.566434602281134</v>
      </c>
      <c r="H684" s="315">
        <v>62.734103088227165</v>
      </c>
      <c r="I684" s="315">
        <v>57.185122569737956</v>
      </c>
      <c r="J684" s="315">
        <v>87.167252636865896</v>
      </c>
      <c r="K684" s="315">
        <v>84.195984527537306</v>
      </c>
      <c r="L684" s="315">
        <v>55.243607463718035</v>
      </c>
      <c r="M684" s="315">
        <v>77.686159023979812</v>
      </c>
      <c r="N684" s="315">
        <v>79.610811909358802</v>
      </c>
      <c r="O684" s="314">
        <v>77.620412443201687</v>
      </c>
      <c r="P684" s="315">
        <v>81.586671955573181</v>
      </c>
      <c r="Q684" s="315">
        <v>72.80730569607779</v>
      </c>
      <c r="R684" s="315">
        <v>83.763890893346797</v>
      </c>
      <c r="S684" s="315">
        <v>76.192442700805287</v>
      </c>
      <c r="T684" s="315">
        <v>81.574936494496185</v>
      </c>
      <c r="U684" s="315">
        <v>76.582739048173494</v>
      </c>
      <c r="V684" s="315">
        <v>76.343164851303385</v>
      </c>
      <c r="W684" s="315">
        <v>74.933073740569483</v>
      </c>
      <c r="X684" s="314">
        <v>88.750828618557975</v>
      </c>
      <c r="Y684" s="315">
        <v>92.504145936981757</v>
      </c>
      <c r="Z684" s="315">
        <v>88.971749984200216</v>
      </c>
      <c r="AA684" s="315">
        <v>86.128356042892847</v>
      </c>
      <c r="AB684" s="315">
        <v>90.088684513056322</v>
      </c>
      <c r="AC684" s="314">
        <v>79.043263855041715</v>
      </c>
      <c r="AD684" s="315">
        <v>78.474039388513987</v>
      </c>
      <c r="AE684" s="315">
        <v>70.522659342434764</v>
      </c>
      <c r="AF684" s="315">
        <v>77.807435653002855</v>
      </c>
      <c r="AG684" s="315">
        <v>86.943895205140876</v>
      </c>
      <c r="AH684" s="315">
        <v>85.556565787764654</v>
      </c>
      <c r="AI684" s="315">
        <v>76.093377798951877</v>
      </c>
      <c r="AJ684" s="314">
        <v>38.664673642252119</v>
      </c>
      <c r="AK684" s="315">
        <v>39.095531174739094</v>
      </c>
      <c r="AL684" s="315">
        <v>38.289443020274994</v>
      </c>
      <c r="AM684" s="314">
        <v>63.149020447489555</v>
      </c>
      <c r="AN684" s="315">
        <v>72.972972972972968</v>
      </c>
      <c r="AO684" s="315">
        <v>66.929424806010601</v>
      </c>
      <c r="AP684" s="315">
        <v>59.008352114543285</v>
      </c>
      <c r="AQ684" s="315">
        <v>76.379944802207916</v>
      </c>
      <c r="AR684" s="315">
        <v>69.793417020855983</v>
      </c>
      <c r="AS684" s="315">
        <v>78.205980066445179</v>
      </c>
      <c r="AT684" s="315">
        <v>64.965590259396507</v>
      </c>
      <c r="AU684" s="315">
        <v>51.072156279310455</v>
      </c>
      <c r="AV684" s="315">
        <v>55.031580946953504</v>
      </c>
      <c r="AW684" s="315">
        <v>83.08366452664832</v>
      </c>
      <c r="AX684" s="314">
        <v>64.8435733362669</v>
      </c>
      <c r="AY684" s="315">
        <v>74.48239827574946</v>
      </c>
      <c r="AZ684" s="315">
        <v>60.410661158298772</v>
      </c>
      <c r="BA684" s="315">
        <v>71.157980125735136</v>
      </c>
      <c r="BB684" s="315">
        <v>60.657891755963846</v>
      </c>
      <c r="BC684" s="315">
        <v>76.387845681119842</v>
      </c>
      <c r="BD684" s="314">
        <v>57.521461207036886</v>
      </c>
      <c r="BE684" s="315">
        <v>55.988276472820822</v>
      </c>
      <c r="BF684" s="315">
        <v>66.840909547839715</v>
      </c>
      <c r="BG684" s="315">
        <v>70.693570929419991</v>
      </c>
      <c r="BH684" s="315">
        <v>73.677385322109146</v>
      </c>
      <c r="BI684" s="315">
        <v>52.421331242035095</v>
      </c>
      <c r="BJ684" s="315">
        <v>36.397297047116538</v>
      </c>
      <c r="BK684" s="315">
        <v>51.146834439710688</v>
      </c>
      <c r="BL684" s="315">
        <v>54.793331404278057</v>
      </c>
      <c r="BM684" s="314">
        <v>82.348927311628984</v>
      </c>
      <c r="BN684" s="315">
        <v>85.984607372258552</v>
      </c>
      <c r="BO684" s="315">
        <v>80.916124278521423</v>
      </c>
      <c r="BP684" s="315">
        <v>91.072395739303118</v>
      </c>
      <c r="BQ684" s="315">
        <v>79.661295626438672</v>
      </c>
      <c r="BR684" s="315">
        <v>78.997145895125627</v>
      </c>
      <c r="BS684" s="314">
        <v>84.153888630746749</v>
      </c>
      <c r="BT684" s="316">
        <v>86.554826160953084</v>
      </c>
      <c r="BU684" s="315">
        <v>84.537572254335259</v>
      </c>
      <c r="BV684" s="315">
        <v>80.915894511760513</v>
      </c>
      <c r="BW684" s="315">
        <v>90.692640692640694</v>
      </c>
      <c r="BX684" s="315">
        <v>84.590813966295855</v>
      </c>
      <c r="BY684" s="315">
        <v>80.803088076072115</v>
      </c>
      <c r="BZ684" s="315">
        <v>93.216396937687762</v>
      </c>
      <c r="CA684" s="315">
        <v>81.634897360703818</v>
      </c>
      <c r="CB684" s="315">
        <v>87.233257487239399</v>
      </c>
      <c r="CC684" s="315">
        <v>90.693301997649826</v>
      </c>
      <c r="CD684" s="315">
        <v>82.428264323768573</v>
      </c>
      <c r="CE684" s="315">
        <v>79.242377579303962</v>
      </c>
      <c r="CF684" s="314">
        <v>76.420367259153693</v>
      </c>
      <c r="CG684" s="315">
        <v>89.075630252100851</v>
      </c>
      <c r="CH684" s="315">
        <v>61.579386605466304</v>
      </c>
      <c r="CI684" s="315">
        <v>87.966804979253112</v>
      </c>
      <c r="CJ684" s="315">
        <v>65.888428640593901</v>
      </c>
      <c r="CK684" s="315">
        <v>84.903697380355339</v>
      </c>
      <c r="CL684" s="315">
        <v>86.521031838252384</v>
      </c>
      <c r="CM684" s="315">
        <v>72.003401257250445</v>
      </c>
      <c r="CN684" s="315">
        <v>86.550308008213548</v>
      </c>
      <c r="CO684" s="315">
        <v>89.687726942628899</v>
      </c>
      <c r="CP684" s="315">
        <v>83.013923013923019</v>
      </c>
      <c r="CQ684" s="315">
        <v>60.933984950740829</v>
      </c>
      <c r="CR684" s="315">
        <v>83.971023364962761</v>
      </c>
      <c r="CS684" s="315">
        <v>82.413889666760014</v>
      </c>
      <c r="CT684" s="314">
        <v>85.766360467120009</v>
      </c>
      <c r="CU684" s="315">
        <v>84.260125651650853</v>
      </c>
      <c r="CV684" s="315">
        <v>84.211622578629459</v>
      </c>
      <c r="CW684" s="315">
        <v>87.771265642325361</v>
      </c>
      <c r="CX684" s="315">
        <v>85.546171950713003</v>
      </c>
      <c r="CY684" s="315">
        <v>91.366489618541763</v>
      </c>
      <c r="CZ684" s="314">
        <v>56.811613485006397</v>
      </c>
      <c r="DA684" s="315">
        <v>73.373032752020421</v>
      </c>
      <c r="DB684" s="315">
        <v>82.777777777777771</v>
      </c>
      <c r="DC684" s="315">
        <v>57.872983870967744</v>
      </c>
      <c r="DD684" s="315">
        <v>46.940306907289987</v>
      </c>
      <c r="DE684" s="315">
        <v>67.961806830701434</v>
      </c>
      <c r="DF684" s="315">
        <v>57.441988612012487</v>
      </c>
      <c r="DG684" s="314">
        <v>69.428101742605691</v>
      </c>
      <c r="DH684" s="317">
        <v>33.844033536235216</v>
      </c>
      <c r="DI684" s="316">
        <v>36.122425888210003</v>
      </c>
      <c r="DJ684" s="315">
        <v>53.782524895599103</v>
      </c>
      <c r="DK684" s="315">
        <v>12.321921384351459</v>
      </c>
      <c r="DL684" s="317">
        <v>27.877672868647597</v>
      </c>
      <c r="DM684" s="315">
        <v>30.641213901125795</v>
      </c>
      <c r="DN684" s="403">
        <v>22.171392095324219</v>
      </c>
      <c r="DO684" s="314">
        <v>67.233964177068046</v>
      </c>
      <c r="EA684" s="40"/>
      <c r="EB684" s="40"/>
      <c r="EC684" s="40"/>
      <c r="ED684" s="40"/>
    </row>
    <row r="685" spans="1:134" s="38" customFormat="1" ht="16.5" customHeight="1" x14ac:dyDescent="0.15">
      <c r="A685" s="124" t="s">
        <v>623</v>
      </c>
      <c r="B685" s="252">
        <v>75.69736383250239</v>
      </c>
      <c r="C685" s="253">
        <v>78.847932825731164</v>
      </c>
      <c r="D685" s="253">
        <v>84.807673675031495</v>
      </c>
      <c r="E685" s="253">
        <v>83.176710929519913</v>
      </c>
      <c r="F685" s="253">
        <v>87.828017763423489</v>
      </c>
      <c r="G685" s="253">
        <v>79.920696827873115</v>
      </c>
      <c r="H685" s="253">
        <v>79.333471760797352</v>
      </c>
      <c r="I685" s="253">
        <v>60.698013486422454</v>
      </c>
      <c r="J685" s="253">
        <v>81.517885916854667</v>
      </c>
      <c r="K685" s="253">
        <v>87.283369152681871</v>
      </c>
      <c r="L685" s="253">
        <v>61.348101787037798</v>
      </c>
      <c r="M685" s="253">
        <v>74.711168164313221</v>
      </c>
      <c r="N685" s="253">
        <v>82.630969507702019</v>
      </c>
      <c r="O685" s="252">
        <v>77.620571916346563</v>
      </c>
      <c r="P685" s="253">
        <v>78.639637236596428</v>
      </c>
      <c r="Q685" s="253">
        <v>78.005802084452554</v>
      </c>
      <c r="R685" s="253">
        <v>80.056753688989772</v>
      </c>
      <c r="S685" s="253">
        <v>77.752414398595263</v>
      </c>
      <c r="T685" s="253">
        <v>80.700167936959048</v>
      </c>
      <c r="U685" s="253">
        <v>77.026524211981069</v>
      </c>
      <c r="V685" s="253">
        <v>76.359165831891445</v>
      </c>
      <c r="W685" s="253">
        <v>66.674380930340192</v>
      </c>
      <c r="X685" s="252">
        <v>90.917567859538991</v>
      </c>
      <c r="Y685" s="253">
        <v>94.032160026523741</v>
      </c>
      <c r="Z685" s="253">
        <v>90.282131661442008</v>
      </c>
      <c r="AA685" s="253">
        <v>89.083498939000975</v>
      </c>
      <c r="AB685" s="253">
        <v>91.655513529240622</v>
      </c>
      <c r="AC685" s="252">
        <v>78.176795580110493</v>
      </c>
      <c r="AD685" s="253">
        <v>78.606965174129357</v>
      </c>
      <c r="AE685" s="253">
        <v>76.079173140579613</v>
      </c>
      <c r="AF685" s="253">
        <v>79.803921568627459</v>
      </c>
      <c r="AG685" s="253">
        <v>83.01991861212251</v>
      </c>
      <c r="AH685" s="253">
        <v>83.968516984258486</v>
      </c>
      <c r="AI685" s="253">
        <v>72.108158642263859</v>
      </c>
      <c r="AJ685" s="252">
        <v>69.173492181682803</v>
      </c>
      <c r="AK685" s="253">
        <v>81.467505241090137</v>
      </c>
      <c r="AL685" s="253">
        <v>62.401847575057737</v>
      </c>
      <c r="AM685" s="252">
        <v>66.891729224573766</v>
      </c>
      <c r="AN685" s="253">
        <v>70.568685376661747</v>
      </c>
      <c r="AO685" s="253">
        <v>76.556260277190518</v>
      </c>
      <c r="AP685" s="253">
        <v>69.08591380001144</v>
      </c>
      <c r="AQ685" s="253">
        <v>81.055108844871555</v>
      </c>
      <c r="AR685" s="253">
        <v>74.113707225066406</v>
      </c>
      <c r="AS685" s="253">
        <v>77.238627294493213</v>
      </c>
      <c r="AT685" s="253">
        <v>65.579614856374747</v>
      </c>
      <c r="AU685" s="253">
        <v>56.139350359533843</v>
      </c>
      <c r="AV685" s="253">
        <v>62.004586971391781</v>
      </c>
      <c r="AW685" s="253">
        <v>77.376553577426947</v>
      </c>
      <c r="AX685" s="252">
        <v>74.111282376764294</v>
      </c>
      <c r="AY685" s="253">
        <v>69.531070855308414</v>
      </c>
      <c r="AZ685" s="253">
        <v>74.712022153402486</v>
      </c>
      <c r="BA685" s="253">
        <v>79.848354299500258</v>
      </c>
      <c r="BB685" s="253">
        <v>69.494677141927383</v>
      </c>
      <c r="BC685" s="253">
        <v>79.162479061976555</v>
      </c>
      <c r="BD685" s="252">
        <v>65.707022747642014</v>
      </c>
      <c r="BE685" s="253">
        <v>65.233355656651952</v>
      </c>
      <c r="BF685" s="253">
        <v>70.836475567525966</v>
      </c>
      <c r="BG685" s="253">
        <v>62.719750034335945</v>
      </c>
      <c r="BH685" s="253">
        <v>77.60028329169208</v>
      </c>
      <c r="BI685" s="253">
        <v>63.958063121487243</v>
      </c>
      <c r="BJ685" s="253">
        <v>54.06063798268427</v>
      </c>
      <c r="BK685" s="253">
        <v>62.084520417853753</v>
      </c>
      <c r="BL685" s="253">
        <v>61.722565939433402</v>
      </c>
      <c r="BM685" s="252">
        <v>85.175647355521605</v>
      </c>
      <c r="BN685" s="253">
        <v>86.132555847568995</v>
      </c>
      <c r="BO685" s="253">
        <v>83.151043672494794</v>
      </c>
      <c r="BP685" s="253">
        <v>87.0582982523281</v>
      </c>
      <c r="BQ685" s="253">
        <v>83.921613568645427</v>
      </c>
      <c r="BR685" s="253">
        <v>85.45790446027975</v>
      </c>
      <c r="BS685" s="252">
        <v>89.254244573393507</v>
      </c>
      <c r="BT685" s="254">
        <v>90.581787521079264</v>
      </c>
      <c r="BU685" s="253">
        <v>91.732299046186725</v>
      </c>
      <c r="BV685" s="253">
        <v>87.897495631916129</v>
      </c>
      <c r="BW685" s="253">
        <v>87.079910380881259</v>
      </c>
      <c r="BX685" s="253">
        <v>91.167312219943796</v>
      </c>
      <c r="BY685" s="253">
        <v>87.22853824223013</v>
      </c>
      <c r="BZ685" s="253">
        <v>92.940606647696313</v>
      </c>
      <c r="CA685" s="253">
        <v>84.630407186798166</v>
      </c>
      <c r="CB685" s="253">
        <v>91.193737769080229</v>
      </c>
      <c r="CC685" s="253">
        <v>91.756801048836451</v>
      </c>
      <c r="CD685" s="253">
        <v>88.780826675929148</v>
      </c>
      <c r="CE685" s="253">
        <v>85.742299207451595</v>
      </c>
      <c r="CF685" s="252">
        <v>82.245556408586893</v>
      </c>
      <c r="CG685" s="253">
        <v>83.184736091298149</v>
      </c>
      <c r="CH685" s="253">
        <v>75.053195392178438</v>
      </c>
      <c r="CI685" s="253">
        <v>86.705849426252442</v>
      </c>
      <c r="CJ685" s="253">
        <v>77.932480603900188</v>
      </c>
      <c r="CK685" s="253">
        <v>92.177002942646155</v>
      </c>
      <c r="CL685" s="253">
        <v>91.983364405564316</v>
      </c>
      <c r="CM685" s="253">
        <v>69.694852665984683</v>
      </c>
      <c r="CN685" s="253">
        <v>87.438261442212706</v>
      </c>
      <c r="CO685" s="253">
        <v>83.91023202738684</v>
      </c>
      <c r="CP685" s="253">
        <v>82.347996637713649</v>
      </c>
      <c r="CQ685" s="253">
        <v>81.441906165561278</v>
      </c>
      <c r="CR685" s="253">
        <v>82.366553532860237</v>
      </c>
      <c r="CS685" s="253">
        <v>86.191489361702125</v>
      </c>
      <c r="CT685" s="252">
        <v>86.26125910539767</v>
      </c>
      <c r="CU685" s="253">
        <v>84.842203962790236</v>
      </c>
      <c r="CV685" s="253">
        <v>85.777331995987964</v>
      </c>
      <c r="CW685" s="253">
        <v>85.781018571265804</v>
      </c>
      <c r="CX685" s="253">
        <v>84.375325622590395</v>
      </c>
      <c r="CY685" s="253">
        <v>92.970747832595265</v>
      </c>
      <c r="CZ685" s="252">
        <v>79.586031592325838</v>
      </c>
      <c r="DA685" s="253">
        <v>78.170712104163314</v>
      </c>
      <c r="DB685" s="253">
        <v>84.727849216135283</v>
      </c>
      <c r="DC685" s="253">
        <v>82.444848170256947</v>
      </c>
      <c r="DD685" s="253">
        <v>78.493882474582108</v>
      </c>
      <c r="DE685" s="253">
        <v>80.908012019291462</v>
      </c>
      <c r="DF685" s="253">
        <v>72.625080086201876</v>
      </c>
      <c r="DG685" s="252">
        <v>77.168513574420246</v>
      </c>
      <c r="DH685" s="252" t="s">
        <v>607</v>
      </c>
      <c r="DI685" s="254">
        <v>41.435018640852903</v>
      </c>
      <c r="DJ685" s="253">
        <v>70.460162410262456</v>
      </c>
      <c r="DK685" s="253">
        <v>38.813229571984436</v>
      </c>
      <c r="DL685" s="252" t="s">
        <v>607</v>
      </c>
      <c r="DM685" s="253">
        <v>76.463657416812254</v>
      </c>
      <c r="DN685" s="255">
        <v>70.833333333333343</v>
      </c>
      <c r="DO685" s="252">
        <v>76.855689543096801</v>
      </c>
    </row>
    <row r="686" spans="1:134" s="38" customFormat="1" ht="16.5" customHeight="1" x14ac:dyDescent="0.15">
      <c r="A686" s="425" t="s">
        <v>296</v>
      </c>
      <c r="B686" s="252">
        <v>43.800215094578348</v>
      </c>
      <c r="C686" s="253">
        <v>62.008733624454152</v>
      </c>
      <c r="D686" s="253">
        <v>73.778244876510769</v>
      </c>
      <c r="E686" s="253">
        <v>64.021164021164026</v>
      </c>
      <c r="F686" s="253" t="s">
        <v>607</v>
      </c>
      <c r="G686" s="253">
        <v>57.880580957504037</v>
      </c>
      <c r="H686" s="253">
        <v>43.082484390404204</v>
      </c>
      <c r="I686" s="253">
        <v>25.051921079958461</v>
      </c>
      <c r="J686" s="253" t="s">
        <v>607</v>
      </c>
      <c r="K686" s="253">
        <v>80.143295803480044</v>
      </c>
      <c r="L686" s="253">
        <v>30.993408118422572</v>
      </c>
      <c r="M686" s="253">
        <v>55.221745350500719</v>
      </c>
      <c r="N686" s="253">
        <v>41.225307758373894</v>
      </c>
      <c r="O686" s="252">
        <v>51.771436000780078</v>
      </c>
      <c r="P686" s="253">
        <v>60.377358490566039</v>
      </c>
      <c r="Q686" s="253">
        <v>29.917279411764707</v>
      </c>
      <c r="R686" s="253">
        <v>56.461232604373755</v>
      </c>
      <c r="S686" s="253">
        <v>56.445419637959404</v>
      </c>
      <c r="T686" s="253">
        <v>66.699653636813466</v>
      </c>
      <c r="U686" s="253">
        <v>49.167200512491995</v>
      </c>
      <c r="V686" s="253">
        <v>54.559798043546856</v>
      </c>
      <c r="W686" s="253">
        <v>49.095200629425648</v>
      </c>
      <c r="X686" s="252">
        <v>61.782999308914995</v>
      </c>
      <c r="Y686" s="253">
        <v>86.55367231638418</v>
      </c>
      <c r="Z686" s="253">
        <v>59.616502033701337</v>
      </c>
      <c r="AA686" s="253">
        <v>54.992657856093984</v>
      </c>
      <c r="AB686" s="253">
        <v>62.445414847161572</v>
      </c>
      <c r="AC686" s="252">
        <v>41.585984324573538</v>
      </c>
      <c r="AD686" s="253">
        <v>46.571213262999244</v>
      </c>
      <c r="AE686" s="253">
        <v>50</v>
      </c>
      <c r="AF686" s="253">
        <v>61.942257217847775</v>
      </c>
      <c r="AG686" s="253">
        <v>41.021126760563384</v>
      </c>
      <c r="AH686" s="253">
        <v>50</v>
      </c>
      <c r="AI686" s="253">
        <v>27.501656726308816</v>
      </c>
      <c r="AJ686" s="252">
        <v>64.094488188976371</v>
      </c>
      <c r="AK686" s="253">
        <v>64.468664850136236</v>
      </c>
      <c r="AL686" s="253">
        <v>63.422982885085574</v>
      </c>
      <c r="AM686" s="252">
        <v>41.513406156901688</v>
      </c>
      <c r="AN686" s="253">
        <v>51.232302045097015</v>
      </c>
      <c r="AO686" s="253">
        <v>44.168900804289549</v>
      </c>
      <c r="AP686" s="253">
        <v>46.444179578863725</v>
      </c>
      <c r="AQ686" s="253">
        <v>56.589861751152071</v>
      </c>
      <c r="AR686" s="253">
        <v>52.932273931138866</v>
      </c>
      <c r="AS686" s="253">
        <v>62.157809983896939</v>
      </c>
      <c r="AT686" s="253">
        <v>36.976020501555922</v>
      </c>
      <c r="AU686" s="253">
        <v>16.800346845870369</v>
      </c>
      <c r="AV686" s="253">
        <v>15.181194906953966</v>
      </c>
      <c r="AW686" s="253">
        <v>70.57302886686773</v>
      </c>
      <c r="AX686" s="252">
        <v>50.86482514844014</v>
      </c>
      <c r="AY686" s="253">
        <v>59.965709387055291</v>
      </c>
      <c r="AZ686" s="253">
        <v>52.867902665121669</v>
      </c>
      <c r="BA686" s="253">
        <v>36.032312605673496</v>
      </c>
      <c r="BB686" s="253">
        <v>43.378196500672949</v>
      </c>
      <c r="BC686" s="253">
        <v>73.019182652210176</v>
      </c>
      <c r="BD686" s="252">
        <v>36.042833698532178</v>
      </c>
      <c r="BE686" s="253">
        <v>48.591880945653202</v>
      </c>
      <c r="BF686" s="253">
        <v>44.617307959438811</v>
      </c>
      <c r="BG686" s="253">
        <v>10.59900166389351</v>
      </c>
      <c r="BH686" s="253">
        <v>41.142077567725586</v>
      </c>
      <c r="BI686" s="253">
        <v>27.696404793608519</v>
      </c>
      <c r="BJ686" s="253">
        <v>36.504866885837686</v>
      </c>
      <c r="BK686" s="253">
        <v>40.188547486033521</v>
      </c>
      <c r="BL686" s="253">
        <v>30.25511403715025</v>
      </c>
      <c r="BM686" s="252">
        <v>54.458697403482681</v>
      </c>
      <c r="BN686" s="253">
        <v>50.59190031152648</v>
      </c>
      <c r="BO686" s="253">
        <v>55.777688924430223</v>
      </c>
      <c r="BP686" s="253">
        <v>89.884088514225496</v>
      </c>
      <c r="BQ686" s="253">
        <v>63.727121464226286</v>
      </c>
      <c r="BR686" s="253">
        <v>50.997042266959255</v>
      </c>
      <c r="BS686" s="252">
        <v>70.408586300612654</v>
      </c>
      <c r="BT686" s="254">
        <v>74.121405750798715</v>
      </c>
      <c r="BU686" s="253">
        <v>71.546052631578945</v>
      </c>
      <c r="BV686" s="253">
        <v>0</v>
      </c>
      <c r="BW686" s="253">
        <v>77.173913043478265</v>
      </c>
      <c r="BX686" s="253">
        <v>88.484059856864022</v>
      </c>
      <c r="BY686" s="253">
        <v>72.452830188679243</v>
      </c>
      <c r="BZ686" s="253">
        <v>78.222222222222229</v>
      </c>
      <c r="CA686" s="253">
        <v>66.492602262837252</v>
      </c>
      <c r="CB686" s="253">
        <v>63.865546218487388</v>
      </c>
      <c r="CC686" s="253">
        <v>84.816753926701566</v>
      </c>
      <c r="CD686" s="253">
        <v>49.022164276401561</v>
      </c>
      <c r="CE686" s="253">
        <v>56.573116691285087</v>
      </c>
      <c r="CF686" s="252">
        <v>56.020444550101033</v>
      </c>
      <c r="CG686" s="253">
        <v>78.936605316973413</v>
      </c>
      <c r="CH686" s="253">
        <v>39.951377633711502</v>
      </c>
      <c r="CI686" s="253">
        <v>77.079482439926068</v>
      </c>
      <c r="CJ686" s="253">
        <v>55.184743742550658</v>
      </c>
      <c r="CK686" s="253">
        <v>85.778175313059037</v>
      </c>
      <c r="CL686" s="253" t="s">
        <v>607</v>
      </c>
      <c r="CM686" s="253">
        <v>26.152337365152011</v>
      </c>
      <c r="CN686" s="253" t="s">
        <v>607</v>
      </c>
      <c r="CO686" s="253" t="s">
        <v>607</v>
      </c>
      <c r="CP686" s="253">
        <v>65.07352941176471</v>
      </c>
      <c r="CQ686" s="253">
        <v>54.599211563731927</v>
      </c>
      <c r="CR686" s="253">
        <v>57.366432811656779</v>
      </c>
      <c r="CS686" s="253">
        <v>65.863453815261039</v>
      </c>
      <c r="CT686" s="252">
        <v>62.278415015641301</v>
      </c>
      <c r="CU686" s="253">
        <v>64.609800362976415</v>
      </c>
      <c r="CV686" s="253">
        <v>47.145769622833846</v>
      </c>
      <c r="CW686" s="253" t="s">
        <v>607</v>
      </c>
      <c r="CX686" s="253">
        <v>57.599999999999994</v>
      </c>
      <c r="CY686" s="253">
        <v>88.38174273858921</v>
      </c>
      <c r="CZ686" s="252">
        <v>57.410664691723753</v>
      </c>
      <c r="DA686" s="253">
        <v>56.472491909385113</v>
      </c>
      <c r="DB686" s="253">
        <v>92.517006802721085</v>
      </c>
      <c r="DC686" s="253">
        <v>68.083867210250432</v>
      </c>
      <c r="DD686" s="253">
        <v>56.198128200600387</v>
      </c>
      <c r="DE686" s="253">
        <v>48.445336008024071</v>
      </c>
      <c r="DF686" s="253">
        <v>53.656678517013709</v>
      </c>
      <c r="DG686" s="252">
        <v>47.275034328282636</v>
      </c>
      <c r="DH686" s="252" t="s">
        <v>607</v>
      </c>
      <c r="DI686" s="254">
        <v>27.435032731600874</v>
      </c>
      <c r="DJ686" s="253">
        <v>76.226248342907638</v>
      </c>
      <c r="DK686" s="253">
        <v>0</v>
      </c>
      <c r="DL686" s="252" t="s">
        <v>607</v>
      </c>
      <c r="DM686" s="253">
        <v>60.50921628431243</v>
      </c>
      <c r="DN686" s="255">
        <v>34.570458599459123</v>
      </c>
      <c r="DO686" s="252">
        <v>47.30104273382095</v>
      </c>
    </row>
    <row r="687" spans="1:134" s="38" customFormat="1" ht="15" customHeight="1" x14ac:dyDescent="0.15">
      <c r="A687" s="425" t="s">
        <v>297</v>
      </c>
      <c r="B687" s="252">
        <v>22.459790656114372</v>
      </c>
      <c r="C687" s="253">
        <v>26.412325752017608</v>
      </c>
      <c r="D687" s="253">
        <v>45.661157024793383</v>
      </c>
      <c r="E687" s="253" t="s">
        <v>607</v>
      </c>
      <c r="F687" s="253" t="s">
        <v>607</v>
      </c>
      <c r="G687" s="253">
        <v>50.134048257372655</v>
      </c>
      <c r="H687" s="253">
        <v>25</v>
      </c>
      <c r="I687" s="253">
        <v>18.100224382946898</v>
      </c>
      <c r="J687" s="253" t="s">
        <v>607</v>
      </c>
      <c r="K687" s="253">
        <v>40.684931506849317</v>
      </c>
      <c r="L687" s="253">
        <v>16.804466874261784</v>
      </c>
      <c r="M687" s="253">
        <v>27.859778597785979</v>
      </c>
      <c r="N687" s="253" t="s">
        <v>607</v>
      </c>
      <c r="O687" s="252">
        <v>17.898832684824903</v>
      </c>
      <c r="P687" s="253">
        <v>29.710144927536231</v>
      </c>
      <c r="Q687" s="253">
        <v>14.432989690721648</v>
      </c>
      <c r="R687" s="253" t="s">
        <v>607</v>
      </c>
      <c r="S687" s="253" t="s">
        <v>607</v>
      </c>
      <c r="T687" s="253" t="s">
        <v>607</v>
      </c>
      <c r="U687" s="253" t="s">
        <v>607</v>
      </c>
      <c r="V687" s="253" t="s">
        <v>607</v>
      </c>
      <c r="W687" s="253">
        <v>24.226804123711339</v>
      </c>
      <c r="X687" s="252">
        <v>50</v>
      </c>
      <c r="Y687" s="253" t="s">
        <v>607</v>
      </c>
      <c r="Z687" s="253" t="s">
        <v>607</v>
      </c>
      <c r="AA687" s="253">
        <v>50</v>
      </c>
      <c r="AB687" s="253" t="s">
        <v>607</v>
      </c>
      <c r="AC687" s="252">
        <v>23.218874094837656</v>
      </c>
      <c r="AD687" s="253">
        <v>36.551724137931032</v>
      </c>
      <c r="AE687" s="253">
        <v>20.998980632008156</v>
      </c>
      <c r="AF687" s="253">
        <v>16.350710900473935</v>
      </c>
      <c r="AG687" s="253">
        <v>18.302828618968388</v>
      </c>
      <c r="AH687" s="253">
        <v>21.008403361344538</v>
      </c>
      <c r="AI687" s="253">
        <v>29.275362318840582</v>
      </c>
      <c r="AJ687" s="252">
        <v>35.102040816326529</v>
      </c>
      <c r="AK687" s="253" t="s">
        <v>607</v>
      </c>
      <c r="AL687" s="253">
        <v>35.102040816326529</v>
      </c>
      <c r="AM687" s="252">
        <v>16.634509371554575</v>
      </c>
      <c r="AN687" s="253">
        <v>22.433035714285715</v>
      </c>
      <c r="AO687" s="253">
        <v>40.599455040871938</v>
      </c>
      <c r="AP687" s="253">
        <v>17.718832891246684</v>
      </c>
      <c r="AQ687" s="253">
        <v>23.821339950372209</v>
      </c>
      <c r="AR687" s="253">
        <v>41.354723707664888</v>
      </c>
      <c r="AS687" s="253">
        <v>60.516605166051662</v>
      </c>
      <c r="AT687" s="253">
        <v>17.549325025960542</v>
      </c>
      <c r="AU687" s="253">
        <v>5.7080924855491331</v>
      </c>
      <c r="AV687" s="253">
        <v>9.1096833409821016</v>
      </c>
      <c r="AW687" s="253">
        <v>13.702623906705538</v>
      </c>
      <c r="AX687" s="252">
        <v>33.32788893425888</v>
      </c>
      <c r="AY687" s="253">
        <v>30.808597748208804</v>
      </c>
      <c r="AZ687" s="253">
        <v>38.122129357729087</v>
      </c>
      <c r="BA687" s="253">
        <v>21.130463358527766</v>
      </c>
      <c r="BB687" s="253">
        <v>32.432432432432435</v>
      </c>
      <c r="BC687" s="253">
        <v>23.363431151241535</v>
      </c>
      <c r="BD687" s="252">
        <v>26.266659007352942</v>
      </c>
      <c r="BE687" s="253">
        <v>40.998685939553219</v>
      </c>
      <c r="BF687" s="253">
        <v>27.429609445958221</v>
      </c>
      <c r="BG687" s="253">
        <v>3.1301482701812189</v>
      </c>
      <c r="BH687" s="253">
        <v>29.178632969557729</v>
      </c>
      <c r="BI687" s="253">
        <v>19.385964912280702</v>
      </c>
      <c r="BJ687" s="253">
        <v>30.519859813084111</v>
      </c>
      <c r="BK687" s="253">
        <v>31.354091238233167</v>
      </c>
      <c r="BL687" s="253">
        <v>20.984515830829675</v>
      </c>
      <c r="BM687" s="252">
        <v>34.580326623623243</v>
      </c>
      <c r="BN687" s="253">
        <v>64.845605700712596</v>
      </c>
      <c r="BO687" s="253">
        <v>24.752475247524753</v>
      </c>
      <c r="BP687" s="253">
        <v>55.685131195335281</v>
      </c>
      <c r="BQ687" s="253">
        <v>6.4981949458483745</v>
      </c>
      <c r="BR687" s="253">
        <v>32.426066474744829</v>
      </c>
      <c r="BS687" s="252">
        <v>38.840970350404312</v>
      </c>
      <c r="BT687" s="254">
        <v>30.090090090090087</v>
      </c>
      <c r="BU687" s="253">
        <v>24.579831932773107</v>
      </c>
      <c r="BV687" s="253">
        <v>31.60377358490566</v>
      </c>
      <c r="BW687" s="253" t="s">
        <v>607</v>
      </c>
      <c r="BX687" s="253" t="s">
        <v>607</v>
      </c>
      <c r="BY687" s="253">
        <v>46.099290780141843</v>
      </c>
      <c r="BZ687" s="253" t="s">
        <v>607</v>
      </c>
      <c r="CA687" s="253" t="s">
        <v>607</v>
      </c>
      <c r="CB687" s="253" t="s">
        <v>607</v>
      </c>
      <c r="CC687" s="253" t="s">
        <v>607</v>
      </c>
      <c r="CD687" s="253">
        <v>47.315436241610733</v>
      </c>
      <c r="CE687" s="253">
        <v>36.546184738955823</v>
      </c>
      <c r="CF687" s="252">
        <v>35.359465317919074</v>
      </c>
      <c r="CG687" s="253" t="s">
        <v>607</v>
      </c>
      <c r="CH687" s="253" t="s">
        <v>607</v>
      </c>
      <c r="CI687" s="253" t="s">
        <v>607</v>
      </c>
      <c r="CJ687" s="253">
        <v>27.245508982035926</v>
      </c>
      <c r="CK687" s="253">
        <v>75.84233947870311</v>
      </c>
      <c r="CL687" s="253" t="s">
        <v>607</v>
      </c>
      <c r="CM687" s="253">
        <v>26.804347826086953</v>
      </c>
      <c r="CN687" s="253" t="s">
        <v>607</v>
      </c>
      <c r="CO687" s="253" t="s">
        <v>607</v>
      </c>
      <c r="CP687" s="253" t="s">
        <v>607</v>
      </c>
      <c r="CQ687" s="253">
        <v>35.393555203380878</v>
      </c>
      <c r="CR687" s="253" t="s">
        <v>607</v>
      </c>
      <c r="CS687" s="253" t="s">
        <v>607</v>
      </c>
      <c r="CT687" s="252">
        <v>33.86411889596603</v>
      </c>
      <c r="CU687" s="253">
        <v>38.385020479812752</v>
      </c>
      <c r="CV687" s="253">
        <v>25.276752767527675</v>
      </c>
      <c r="CW687" s="253">
        <v>51.357466063348411</v>
      </c>
      <c r="CX687" s="253">
        <v>23.813953488372093</v>
      </c>
      <c r="CY687" s="253" t="s">
        <v>607</v>
      </c>
      <c r="CZ687" s="252">
        <v>29.419958213113123</v>
      </c>
      <c r="DA687" s="253" t="s">
        <v>607</v>
      </c>
      <c r="DB687" s="253" t="s">
        <v>607</v>
      </c>
      <c r="DC687" s="253">
        <v>23.497854077253219</v>
      </c>
      <c r="DD687" s="253">
        <v>31.561535068372297</v>
      </c>
      <c r="DE687" s="253">
        <v>35.290280495759944</v>
      </c>
      <c r="DF687" s="253">
        <v>20.689655172413794</v>
      </c>
      <c r="DG687" s="252">
        <v>27.986374764929213</v>
      </c>
      <c r="DH687" s="252" t="s">
        <v>607</v>
      </c>
      <c r="DI687" s="254">
        <v>31.386861313868614</v>
      </c>
      <c r="DJ687" s="253">
        <v>76.407613005551141</v>
      </c>
      <c r="DK687" s="253">
        <v>14.35826408125577</v>
      </c>
      <c r="DL687" s="252" t="s">
        <v>607</v>
      </c>
      <c r="DM687" s="253">
        <v>46.729359701286128</v>
      </c>
      <c r="DN687" s="255">
        <v>43.762057877813504</v>
      </c>
      <c r="DO687" s="252">
        <v>29.528187481213529</v>
      </c>
    </row>
    <row r="688" spans="1:134" s="38" customFormat="1" ht="16.5" customHeight="1" x14ac:dyDescent="0.15">
      <c r="A688" s="151" t="s">
        <v>165</v>
      </c>
      <c r="B688" s="252">
        <v>71.207762540450119</v>
      </c>
      <c r="C688" s="253">
        <v>78.072651985695458</v>
      </c>
      <c r="D688" s="253">
        <v>79.803908030104267</v>
      </c>
      <c r="E688" s="253">
        <v>80.958238514053761</v>
      </c>
      <c r="F688" s="253">
        <v>83.330414988618458</v>
      </c>
      <c r="G688" s="253">
        <v>74.751642977227576</v>
      </c>
      <c r="H688" s="253">
        <v>74.811053202072841</v>
      </c>
      <c r="I688" s="253">
        <v>56.126796714579051</v>
      </c>
      <c r="J688" s="253">
        <v>75.288034110496241</v>
      </c>
      <c r="K688" s="253">
        <v>80.403467712694066</v>
      </c>
      <c r="L688" s="253">
        <v>60.557072857257609</v>
      </c>
      <c r="M688" s="253">
        <v>72.233036707452726</v>
      </c>
      <c r="N688" s="253">
        <v>79.508272483593672</v>
      </c>
      <c r="O688" s="252">
        <v>72.673117629271246</v>
      </c>
      <c r="P688" s="253">
        <v>75.866937995763934</v>
      </c>
      <c r="Q688" s="253">
        <v>69.777875041032928</v>
      </c>
      <c r="R688" s="253">
        <v>76.520532288350068</v>
      </c>
      <c r="S688" s="253">
        <v>72.331691297208536</v>
      </c>
      <c r="T688" s="253">
        <v>78.049629952111459</v>
      </c>
      <c r="U688" s="253">
        <v>72.061044432080124</v>
      </c>
      <c r="V688" s="253">
        <v>71.279845396172306</v>
      </c>
      <c r="W688" s="253">
        <v>63.693484496653461</v>
      </c>
      <c r="X688" s="252">
        <v>88.332775559964617</v>
      </c>
      <c r="Y688" s="253">
        <v>93.061477100811445</v>
      </c>
      <c r="Z688" s="253">
        <v>84.273017636439391</v>
      </c>
      <c r="AA688" s="253">
        <v>88.274634500397468</v>
      </c>
      <c r="AB688" s="253">
        <v>89.44211319130622</v>
      </c>
      <c r="AC688" s="252">
        <v>72.72492648438967</v>
      </c>
      <c r="AD688" s="253">
        <v>73.952820202631187</v>
      </c>
      <c r="AE688" s="253">
        <v>70.376877800228414</v>
      </c>
      <c r="AF688" s="253">
        <v>75.325638038758868</v>
      </c>
      <c r="AG688" s="253">
        <v>78.905512872354763</v>
      </c>
      <c r="AH688" s="253">
        <v>77.263380896005984</v>
      </c>
      <c r="AI688" s="253">
        <v>66.088164777680902</v>
      </c>
      <c r="AJ688" s="252">
        <v>63.458083832335333</v>
      </c>
      <c r="AK688" s="253">
        <v>69.608619870068139</v>
      </c>
      <c r="AL688" s="253">
        <v>57.951482479784367</v>
      </c>
      <c r="AM688" s="252">
        <v>62.019671191769618</v>
      </c>
      <c r="AN688" s="253">
        <v>64.539886812931229</v>
      </c>
      <c r="AO688" s="253">
        <v>67.026002874689667</v>
      </c>
      <c r="AP688" s="253">
        <v>63.306049822064061</v>
      </c>
      <c r="AQ688" s="253">
        <v>70.599030017040249</v>
      </c>
      <c r="AR688" s="253">
        <v>70.134179352097107</v>
      </c>
      <c r="AS688" s="253">
        <v>73.986404467103668</v>
      </c>
      <c r="AT688" s="253">
        <v>62.113685410643761</v>
      </c>
      <c r="AU688" s="253">
        <v>51.499936327748365</v>
      </c>
      <c r="AV688" s="253">
        <v>56.266871328005088</v>
      </c>
      <c r="AW688" s="253">
        <v>74.055400676196697</v>
      </c>
      <c r="AX688" s="252">
        <v>66.013713279235077</v>
      </c>
      <c r="AY688" s="253">
        <v>62.292172275147607</v>
      </c>
      <c r="AZ688" s="253">
        <v>64.946887071120202</v>
      </c>
      <c r="BA688" s="253">
        <v>70.954624238922719</v>
      </c>
      <c r="BB688" s="253">
        <v>64.005106028239467</v>
      </c>
      <c r="BC688" s="253">
        <v>72.680059148122766</v>
      </c>
      <c r="BD688" s="252">
        <v>61.040217513034598</v>
      </c>
      <c r="BE688" s="253">
        <v>68.147483875418203</v>
      </c>
      <c r="BF688" s="253">
        <v>68.328105580872347</v>
      </c>
      <c r="BG688" s="253">
        <v>60.082685864993948</v>
      </c>
      <c r="BH688" s="253">
        <v>70.802331267263142</v>
      </c>
      <c r="BI688" s="253">
        <v>63.774963530976081</v>
      </c>
      <c r="BJ688" s="253">
        <v>46.131243878550443</v>
      </c>
      <c r="BK688" s="253">
        <v>57.766932330378197</v>
      </c>
      <c r="BL688" s="253">
        <v>54.094276535763456</v>
      </c>
      <c r="BM688" s="252">
        <v>79.399205888165582</v>
      </c>
      <c r="BN688" s="253">
        <v>84.214394919440196</v>
      </c>
      <c r="BO688" s="253">
        <v>80.589030803906837</v>
      </c>
      <c r="BP688" s="253">
        <v>85.252790544977017</v>
      </c>
      <c r="BQ688" s="253">
        <v>79.351944938519836</v>
      </c>
      <c r="BR688" s="253">
        <v>74.134801927529878</v>
      </c>
      <c r="BS688" s="252">
        <v>86.079219595862142</v>
      </c>
      <c r="BT688" s="254">
        <v>86.755779413663959</v>
      </c>
      <c r="BU688" s="253">
        <v>89.609245263835703</v>
      </c>
      <c r="BV688" s="253">
        <v>84.390571100038329</v>
      </c>
      <c r="BW688" s="253">
        <v>86.443046820405314</v>
      </c>
      <c r="BX688" s="253">
        <v>89.951368137341063</v>
      </c>
      <c r="BY688" s="253">
        <v>84.656912022041027</v>
      </c>
      <c r="BZ688" s="253">
        <v>91.841173495194738</v>
      </c>
      <c r="CA688" s="253">
        <v>80.220066410573608</v>
      </c>
      <c r="CB688" s="253">
        <v>89.092276830491485</v>
      </c>
      <c r="CC688" s="253">
        <v>83.634182254458196</v>
      </c>
      <c r="CD688" s="253">
        <v>84.236334791596562</v>
      </c>
      <c r="CE688" s="253">
        <v>80.751317563426895</v>
      </c>
      <c r="CF688" s="252">
        <v>77.882183756861508</v>
      </c>
      <c r="CG688" s="253">
        <v>81.169474727452922</v>
      </c>
      <c r="CH688" s="253">
        <v>71.928804094927884</v>
      </c>
      <c r="CI688" s="253">
        <v>85.141392425996372</v>
      </c>
      <c r="CJ688" s="253">
        <v>70.15808207705193</v>
      </c>
      <c r="CK688" s="253">
        <v>90.867768595041326</v>
      </c>
      <c r="CL688" s="253">
        <v>89.939379808813243</v>
      </c>
      <c r="CM688" s="253">
        <v>63.190699628825556</v>
      </c>
      <c r="CN688" s="253">
        <v>86.996415770609318</v>
      </c>
      <c r="CO688" s="253">
        <v>81.969860064585575</v>
      </c>
      <c r="CP688" s="253">
        <v>81.610942249240125</v>
      </c>
      <c r="CQ688" s="253">
        <v>76.101844460316798</v>
      </c>
      <c r="CR688" s="253">
        <v>78.899131454148247</v>
      </c>
      <c r="CS688" s="253">
        <v>81.460794844253499</v>
      </c>
      <c r="CT688" s="252">
        <v>85.514275664240742</v>
      </c>
      <c r="CU688" s="253">
        <v>83.639819123140441</v>
      </c>
      <c r="CV688" s="253">
        <v>84.486711001157545</v>
      </c>
      <c r="CW688" s="253">
        <v>86.869005552751133</v>
      </c>
      <c r="CX688" s="253">
        <v>80.958407442878638</v>
      </c>
      <c r="CY688" s="253">
        <v>93.754291521327147</v>
      </c>
      <c r="CZ688" s="252">
        <v>72.715733038987665</v>
      </c>
      <c r="DA688" s="253">
        <v>74.297346992382458</v>
      </c>
      <c r="DB688" s="253">
        <v>85.595021250758947</v>
      </c>
      <c r="DC688" s="253">
        <v>78.45634291751567</v>
      </c>
      <c r="DD688" s="253">
        <v>68.835392390180999</v>
      </c>
      <c r="DE688" s="253">
        <v>77.500495540138743</v>
      </c>
      <c r="DF688" s="253">
        <v>65.077754133246032</v>
      </c>
      <c r="DG688" s="252">
        <v>72.195807886786483</v>
      </c>
      <c r="DH688" s="252" t="s">
        <v>607</v>
      </c>
      <c r="DI688" s="254">
        <v>38.530085022890781</v>
      </c>
      <c r="DJ688" s="253">
        <v>73.733868343997401</v>
      </c>
      <c r="DK688" s="253">
        <v>18.271765135233771</v>
      </c>
      <c r="DL688" s="252" t="s">
        <v>607</v>
      </c>
      <c r="DM688" s="253">
        <v>65.511418731400667</v>
      </c>
      <c r="DN688" s="255">
        <v>38.260320414810877</v>
      </c>
      <c r="DO688" s="252">
        <v>71.160155511828847</v>
      </c>
      <c r="EC688" s="390"/>
      <c r="ED688" s="390"/>
    </row>
    <row r="689" spans="1:133" s="40" customFormat="1" ht="16.5" customHeight="1" x14ac:dyDescent="0.15">
      <c r="A689" s="47" t="s">
        <v>761</v>
      </c>
      <c r="B689" s="240"/>
      <c r="C689" s="275"/>
      <c r="D689" s="275"/>
      <c r="E689" s="275"/>
      <c r="F689" s="275"/>
      <c r="G689" s="275"/>
      <c r="H689" s="275"/>
      <c r="I689" s="275"/>
      <c r="J689" s="275"/>
      <c r="K689" s="275"/>
      <c r="L689" s="275"/>
      <c r="M689" s="275"/>
      <c r="N689" s="275"/>
      <c r="O689" s="240"/>
      <c r="P689" s="275"/>
      <c r="Q689" s="275"/>
      <c r="R689" s="275"/>
      <c r="S689" s="275"/>
      <c r="T689" s="275"/>
      <c r="U689" s="275"/>
      <c r="V689" s="275"/>
      <c r="W689" s="275"/>
      <c r="X689" s="240"/>
      <c r="Y689" s="275"/>
      <c r="Z689" s="275"/>
      <c r="AA689" s="275"/>
      <c r="AB689" s="275"/>
      <c r="AC689" s="240"/>
      <c r="AD689" s="275"/>
      <c r="AE689" s="275"/>
      <c r="AF689" s="275"/>
      <c r="AG689" s="275"/>
      <c r="AH689" s="275"/>
      <c r="AI689" s="275"/>
      <c r="AJ689" s="240"/>
      <c r="AK689" s="275"/>
      <c r="AL689" s="275"/>
      <c r="AM689" s="240"/>
      <c r="AN689" s="275"/>
      <c r="AO689" s="275"/>
      <c r="AP689" s="275"/>
      <c r="AQ689" s="275"/>
      <c r="AR689" s="275"/>
      <c r="AS689" s="275"/>
      <c r="AT689" s="275"/>
      <c r="AU689" s="275"/>
      <c r="AV689" s="275"/>
      <c r="AW689" s="275"/>
      <c r="AX689" s="240"/>
      <c r="AY689" s="275"/>
      <c r="AZ689" s="275"/>
      <c r="BA689" s="275"/>
      <c r="BB689" s="275"/>
      <c r="BC689" s="275"/>
      <c r="BD689" s="240"/>
      <c r="BE689" s="275"/>
      <c r="BF689" s="275"/>
      <c r="BG689" s="275"/>
      <c r="BH689" s="275"/>
      <c r="BI689" s="275"/>
      <c r="BJ689" s="275"/>
      <c r="BK689" s="275"/>
      <c r="BL689" s="275"/>
      <c r="BM689" s="240"/>
      <c r="BN689" s="275"/>
      <c r="BO689" s="275"/>
      <c r="BP689" s="275"/>
      <c r="BQ689" s="275"/>
      <c r="BR689" s="275"/>
      <c r="BS689" s="240"/>
      <c r="BT689" s="275"/>
      <c r="BU689" s="275"/>
      <c r="BV689" s="275"/>
      <c r="BW689" s="275"/>
      <c r="BX689" s="275"/>
      <c r="BY689" s="275"/>
      <c r="BZ689" s="275"/>
      <c r="CA689" s="275"/>
      <c r="CB689" s="275"/>
      <c r="CC689" s="275"/>
      <c r="CD689" s="275"/>
      <c r="CE689" s="275"/>
      <c r="CF689" s="240"/>
      <c r="CG689" s="275"/>
      <c r="CH689" s="275"/>
      <c r="CI689" s="275"/>
      <c r="CJ689" s="275"/>
      <c r="CK689" s="275"/>
      <c r="CL689" s="275"/>
      <c r="CM689" s="275"/>
      <c r="CN689" s="275"/>
      <c r="CO689" s="275"/>
      <c r="CP689" s="275"/>
      <c r="CQ689" s="275"/>
      <c r="CR689" s="275"/>
      <c r="CS689" s="275"/>
      <c r="CT689" s="240"/>
      <c r="CU689" s="275"/>
      <c r="CV689" s="275"/>
      <c r="CW689" s="275"/>
      <c r="CX689" s="275"/>
      <c r="CY689" s="275"/>
      <c r="CZ689" s="240"/>
      <c r="DA689" s="275"/>
      <c r="DB689" s="275"/>
      <c r="DC689" s="275"/>
      <c r="DD689" s="275"/>
      <c r="DE689" s="275"/>
      <c r="DF689" s="275"/>
      <c r="DG689" s="240"/>
      <c r="DH689" s="240"/>
      <c r="DI689" s="275"/>
      <c r="DJ689" s="275"/>
      <c r="DK689" s="275"/>
      <c r="DL689" s="301"/>
      <c r="DM689" s="275"/>
      <c r="DN689" s="275"/>
      <c r="DO689" s="240"/>
      <c r="DP689" s="4"/>
      <c r="DQ689" s="4"/>
      <c r="DR689" s="4"/>
      <c r="DS689" s="4"/>
    </row>
    <row r="690" spans="1:133" s="109" customFormat="1" ht="16.5" customHeight="1" x14ac:dyDescent="0.15">
      <c r="A690" s="79" t="s">
        <v>317</v>
      </c>
      <c r="B690" s="314">
        <v>82.749660518205161</v>
      </c>
      <c r="C690" s="315">
        <v>80.990516230455015</v>
      </c>
      <c r="D690" s="315">
        <v>78.914277487704226</v>
      </c>
      <c r="E690" s="315">
        <v>81.999711000957348</v>
      </c>
      <c r="F690" s="315">
        <v>81.688569417399094</v>
      </c>
      <c r="G690" s="315">
        <v>82.178902751644344</v>
      </c>
      <c r="H690" s="315">
        <v>83.048863616888482</v>
      </c>
      <c r="I690" s="315">
        <v>82.181315593475745</v>
      </c>
      <c r="J690" s="315">
        <v>83.432316828040783</v>
      </c>
      <c r="K690" s="315">
        <v>83.568198902684898</v>
      </c>
      <c r="L690" s="315">
        <v>84.572030792117886</v>
      </c>
      <c r="M690" s="315">
        <v>81.568161555258328</v>
      </c>
      <c r="N690" s="315">
        <v>81.044354743531969</v>
      </c>
      <c r="O690" s="314">
        <v>80.800438753257964</v>
      </c>
      <c r="P690" s="315">
        <v>83.128587857157115</v>
      </c>
      <c r="Q690" s="315">
        <v>82.223240095793798</v>
      </c>
      <c r="R690" s="315">
        <v>80.924542294926113</v>
      </c>
      <c r="S690" s="315">
        <v>78.643123746635197</v>
      </c>
      <c r="T690" s="315">
        <v>79.274416662052218</v>
      </c>
      <c r="U690" s="315">
        <v>79.713665925194334</v>
      </c>
      <c r="V690" s="315">
        <v>77.370889538922583</v>
      </c>
      <c r="W690" s="315">
        <v>80.138516820708745</v>
      </c>
      <c r="X690" s="314">
        <v>84.555709631048444</v>
      </c>
      <c r="Y690" s="315">
        <v>83.403874597072502</v>
      </c>
      <c r="Z690" s="315">
        <v>85.028833361538219</v>
      </c>
      <c r="AA690" s="315">
        <v>84.814323526966746</v>
      </c>
      <c r="AB690" s="315">
        <v>84.394482731198977</v>
      </c>
      <c r="AC690" s="314">
        <v>81.208153828386102</v>
      </c>
      <c r="AD690" s="315">
        <v>79.960564623402121</v>
      </c>
      <c r="AE690" s="315">
        <v>82.522240203939077</v>
      </c>
      <c r="AF690" s="315">
        <v>78.352725448307837</v>
      </c>
      <c r="AG690" s="315">
        <v>82.246283856210368</v>
      </c>
      <c r="AH690" s="315">
        <v>79.635730695660328</v>
      </c>
      <c r="AI690" s="315">
        <v>81.314978384877406</v>
      </c>
      <c r="AJ690" s="314">
        <v>82.645200748748749</v>
      </c>
      <c r="AK690" s="315">
        <v>80.837360760689336</v>
      </c>
      <c r="AL690" s="315">
        <v>84.016490559343737</v>
      </c>
      <c r="AM690" s="314">
        <v>81.844296721929936</v>
      </c>
      <c r="AN690" s="315">
        <v>80.145360925415119</v>
      </c>
      <c r="AO690" s="315">
        <v>81.464645320221535</v>
      </c>
      <c r="AP690" s="315">
        <v>83.05061607092766</v>
      </c>
      <c r="AQ690" s="315">
        <v>79.720490474542032</v>
      </c>
      <c r="AR690" s="315">
        <v>84.323608609873531</v>
      </c>
      <c r="AS690" s="315">
        <v>80.135287149831072</v>
      </c>
      <c r="AT690" s="315">
        <v>83.041154318398853</v>
      </c>
      <c r="AU690" s="315">
        <v>81.274305118081386</v>
      </c>
      <c r="AV690" s="315">
        <v>79.595249603991462</v>
      </c>
      <c r="AW690" s="315">
        <v>80.401858395652098</v>
      </c>
      <c r="AX690" s="314">
        <v>81.949828954071222</v>
      </c>
      <c r="AY690" s="315">
        <v>79.266921337561627</v>
      </c>
      <c r="AZ690" s="315">
        <v>83.094326191270852</v>
      </c>
      <c r="BA690" s="315">
        <v>81.879284813992271</v>
      </c>
      <c r="BB690" s="315">
        <v>80.633849288352494</v>
      </c>
      <c r="BC690" s="315">
        <v>82.126137438063807</v>
      </c>
      <c r="BD690" s="314">
        <v>85.781412549793629</v>
      </c>
      <c r="BE690" s="315">
        <v>88.90305852955629</v>
      </c>
      <c r="BF690" s="315">
        <v>83.505554433603336</v>
      </c>
      <c r="BG690" s="315">
        <v>87.149397855297522</v>
      </c>
      <c r="BH690" s="315">
        <v>83.680104936694676</v>
      </c>
      <c r="BI690" s="315">
        <v>88.863028557849162</v>
      </c>
      <c r="BJ690" s="315">
        <v>83.445166840590687</v>
      </c>
      <c r="BK690" s="315">
        <v>85.679420217385768</v>
      </c>
      <c r="BL690" s="315">
        <v>83.9498529101147</v>
      </c>
      <c r="BM690" s="314">
        <v>80.707374936105126</v>
      </c>
      <c r="BN690" s="315">
        <v>81.746175047731754</v>
      </c>
      <c r="BO690" s="315">
        <v>79.658124061825831</v>
      </c>
      <c r="BP690" s="315">
        <v>79.744468956794449</v>
      </c>
      <c r="BQ690" s="315">
        <v>79.553346758962647</v>
      </c>
      <c r="BR690" s="315">
        <v>81.108459956924278</v>
      </c>
      <c r="BS690" s="314">
        <v>81.796720983541661</v>
      </c>
      <c r="BT690" s="316">
        <v>78.509876788832614</v>
      </c>
      <c r="BU690" s="315">
        <v>79.642487847187809</v>
      </c>
      <c r="BV690" s="315">
        <v>82.023544316588513</v>
      </c>
      <c r="BW690" s="315">
        <v>78.948096304679382</v>
      </c>
      <c r="BX690" s="315">
        <v>79.216073096299581</v>
      </c>
      <c r="BY690" s="315">
        <v>83.020326362359611</v>
      </c>
      <c r="BZ690" s="315">
        <v>81.382579727424556</v>
      </c>
      <c r="CA690" s="315">
        <v>78.846405496160727</v>
      </c>
      <c r="CB690" s="315">
        <v>84.723140000263555</v>
      </c>
      <c r="CC690" s="315">
        <v>79.70471479829061</v>
      </c>
      <c r="CD690" s="315">
        <v>82.884291842996575</v>
      </c>
      <c r="CE690" s="315">
        <v>83.228832555840057</v>
      </c>
      <c r="CF690" s="314">
        <v>82.834200469642624</v>
      </c>
      <c r="CG690" s="315">
        <v>80.122910643886669</v>
      </c>
      <c r="CH690" s="315">
        <v>80.390572311908812</v>
      </c>
      <c r="CI690" s="315">
        <v>84.227834643637081</v>
      </c>
      <c r="CJ690" s="315">
        <v>82.991034089357612</v>
      </c>
      <c r="CK690" s="315">
        <v>84.338403688148674</v>
      </c>
      <c r="CL690" s="315">
        <v>82.229689413001552</v>
      </c>
      <c r="CM690" s="315">
        <v>83.296152175009126</v>
      </c>
      <c r="CN690" s="315">
        <v>82.608200268023495</v>
      </c>
      <c r="CO690" s="315">
        <v>85.528350900127492</v>
      </c>
      <c r="CP690" s="315">
        <v>83.100559353091867</v>
      </c>
      <c r="CQ690" s="315">
        <v>78.776289033727963</v>
      </c>
      <c r="CR690" s="315">
        <v>82.972121569657759</v>
      </c>
      <c r="CS690" s="315">
        <v>80.562744443947793</v>
      </c>
      <c r="CT690" s="314">
        <v>81.727686543411863</v>
      </c>
      <c r="CU690" s="315">
        <v>83.335127350597588</v>
      </c>
      <c r="CV690" s="315">
        <v>80.921078907011278</v>
      </c>
      <c r="CW690" s="315">
        <v>80.902725006916882</v>
      </c>
      <c r="CX690" s="315">
        <v>80.326247080217342</v>
      </c>
      <c r="CY690" s="315">
        <v>80.672576734436362</v>
      </c>
      <c r="CZ690" s="314">
        <v>82.628414518348265</v>
      </c>
      <c r="DA690" s="315">
        <v>81.038947791413634</v>
      </c>
      <c r="DB690" s="315">
        <v>82.087281022160809</v>
      </c>
      <c r="DC690" s="315">
        <v>83.344973482576563</v>
      </c>
      <c r="DD690" s="315">
        <v>83.515748993568039</v>
      </c>
      <c r="DE690" s="315">
        <v>81.929961929599529</v>
      </c>
      <c r="DF690" s="315">
        <v>79.638523775094242</v>
      </c>
      <c r="DG690" s="314">
        <v>82.790023084184455</v>
      </c>
      <c r="DH690" s="317">
        <v>81.748445114084547</v>
      </c>
      <c r="DI690" s="316">
        <v>87.476700430434136</v>
      </c>
      <c r="DJ690" s="315">
        <v>87.556291782475611</v>
      </c>
      <c r="DK690" s="315">
        <v>71.13494206872285</v>
      </c>
      <c r="DL690" s="317" t="s">
        <v>607</v>
      </c>
      <c r="DM690" s="315">
        <v>80.410424111962669</v>
      </c>
      <c r="DN690" s="403" t="s">
        <v>607</v>
      </c>
      <c r="DO690" s="314">
        <v>82.812042449418669</v>
      </c>
      <c r="DP690" s="15"/>
      <c r="DQ690" s="15"/>
      <c r="DR690" s="15"/>
      <c r="DS690" s="15"/>
      <c r="DT690" s="15"/>
      <c r="DU690" s="15"/>
      <c r="DV690" s="15"/>
      <c r="DW690" s="15"/>
    </row>
    <row r="691" spans="1:133" s="109" customFormat="1" ht="16.5" customHeight="1" x14ac:dyDescent="0.15">
      <c r="A691" s="79" t="s">
        <v>64</v>
      </c>
      <c r="B691" s="314">
        <v>9.3822870741122077</v>
      </c>
      <c r="C691" s="315">
        <v>11.25816518809434</v>
      </c>
      <c r="D691" s="315">
        <v>10.387870734784238</v>
      </c>
      <c r="E691" s="315">
        <v>8.4934543278225103</v>
      </c>
      <c r="F691" s="315">
        <v>10.345534999113308</v>
      </c>
      <c r="G691" s="315">
        <v>8.6593750098097928</v>
      </c>
      <c r="H691" s="315">
        <v>9.3033664660460431</v>
      </c>
      <c r="I691" s="315">
        <v>8.9984093219518702</v>
      </c>
      <c r="J691" s="315">
        <v>9.4557944794084339</v>
      </c>
      <c r="K691" s="315">
        <v>8.0496485126218804</v>
      </c>
      <c r="L691" s="315">
        <v>8.4395389743100573</v>
      </c>
      <c r="M691" s="315">
        <v>11.650565972066897</v>
      </c>
      <c r="N691" s="315">
        <v>11.367308073197028</v>
      </c>
      <c r="O691" s="314">
        <v>10.250342589599809</v>
      </c>
      <c r="P691" s="315">
        <v>8.6345771591193774</v>
      </c>
      <c r="Q691" s="315">
        <v>10.092121766437559</v>
      </c>
      <c r="R691" s="315">
        <v>11.911694104949282</v>
      </c>
      <c r="S691" s="315">
        <v>9.9392621451392085</v>
      </c>
      <c r="T691" s="315">
        <v>11.475493661257291</v>
      </c>
      <c r="U691" s="315">
        <v>10.952253348597289</v>
      </c>
      <c r="V691" s="315">
        <v>11.236548484732047</v>
      </c>
      <c r="W691" s="315">
        <v>9.1036818923571872</v>
      </c>
      <c r="X691" s="314">
        <v>8.3105635765378665</v>
      </c>
      <c r="Y691" s="315">
        <v>8.4598232958195165</v>
      </c>
      <c r="Z691" s="315">
        <v>7.6599900088492792</v>
      </c>
      <c r="AA691" s="315">
        <v>8.7838890614696936</v>
      </c>
      <c r="AB691" s="315">
        <v>8.214949352277225</v>
      </c>
      <c r="AC691" s="314">
        <v>9.826188047078146</v>
      </c>
      <c r="AD691" s="315">
        <v>9.3131043947502121</v>
      </c>
      <c r="AE691" s="315">
        <v>9.5457683061271315</v>
      </c>
      <c r="AF691" s="315">
        <v>11.028339866763988</v>
      </c>
      <c r="AG691" s="315">
        <v>9.0193498512408148</v>
      </c>
      <c r="AH691" s="315">
        <v>11.48744080626159</v>
      </c>
      <c r="AI691" s="315">
        <v>9.9549641425084623</v>
      </c>
      <c r="AJ691" s="314">
        <v>7.6277315229663705</v>
      </c>
      <c r="AK691" s="315">
        <v>9.0205505899361427</v>
      </c>
      <c r="AL691" s="315">
        <v>6.5712449936534147</v>
      </c>
      <c r="AM691" s="314">
        <v>8.9369043148257994</v>
      </c>
      <c r="AN691" s="315">
        <v>8.057184528433508</v>
      </c>
      <c r="AO691" s="315">
        <v>8.5923936481110168</v>
      </c>
      <c r="AP691" s="315">
        <v>7.9785932544650215</v>
      </c>
      <c r="AQ691" s="315">
        <v>9.9577233727376235</v>
      </c>
      <c r="AR691" s="315">
        <v>7.5750457726734002</v>
      </c>
      <c r="AS691" s="315">
        <v>9.735563650778154</v>
      </c>
      <c r="AT691" s="315">
        <v>7.9147393589202215</v>
      </c>
      <c r="AU691" s="315">
        <v>9.8252989907300581</v>
      </c>
      <c r="AV691" s="315">
        <v>11.039190440322958</v>
      </c>
      <c r="AW691" s="315">
        <v>9.4475405760725035</v>
      </c>
      <c r="AX691" s="314">
        <v>6.9468706579648281</v>
      </c>
      <c r="AY691" s="315">
        <v>7.6064866638021424</v>
      </c>
      <c r="AZ691" s="315">
        <v>6.3387070063226929</v>
      </c>
      <c r="BA691" s="315">
        <v>8.0387009031311187</v>
      </c>
      <c r="BB691" s="315">
        <v>7.273762144878221</v>
      </c>
      <c r="BC691" s="315">
        <v>6.991200411509066</v>
      </c>
      <c r="BD691" s="314">
        <v>7.1253666151384714</v>
      </c>
      <c r="BE691" s="315">
        <v>5.8294464754818938</v>
      </c>
      <c r="BF691" s="315">
        <v>8.7143572250260277</v>
      </c>
      <c r="BG691" s="315">
        <v>7.4842835346301113</v>
      </c>
      <c r="BH691" s="315">
        <v>8.4100975780233309</v>
      </c>
      <c r="BI691" s="315">
        <v>5.8752678834511407</v>
      </c>
      <c r="BJ691" s="315">
        <v>6.2285673266203352</v>
      </c>
      <c r="BK691" s="315">
        <v>7.0894287626260963</v>
      </c>
      <c r="BL691" s="315">
        <v>8.1017312421744947</v>
      </c>
      <c r="BM691" s="314">
        <v>10.083864657643957</v>
      </c>
      <c r="BN691" s="315">
        <v>9.4960859483790507</v>
      </c>
      <c r="BO691" s="315">
        <v>10.335699397215455</v>
      </c>
      <c r="BP691" s="315">
        <v>12.344326965703182</v>
      </c>
      <c r="BQ691" s="315">
        <v>11.356777341053576</v>
      </c>
      <c r="BR691" s="315">
        <v>9.3272586152125054</v>
      </c>
      <c r="BS691" s="314">
        <v>8.8684571864974728</v>
      </c>
      <c r="BT691" s="316">
        <v>9.7433946331561447</v>
      </c>
      <c r="BU691" s="315">
        <v>9.9232811256007327</v>
      </c>
      <c r="BV691" s="315">
        <v>9.7442814479765101</v>
      </c>
      <c r="BW691" s="315">
        <v>10.886982267315151</v>
      </c>
      <c r="BX691" s="315">
        <v>10.02375706103912</v>
      </c>
      <c r="BY691" s="315">
        <v>8.1483098437720969</v>
      </c>
      <c r="BZ691" s="315">
        <v>8.7012979167671105</v>
      </c>
      <c r="CA691" s="315">
        <v>10.022454661326263</v>
      </c>
      <c r="CB691" s="315">
        <v>7.550562428799072</v>
      </c>
      <c r="CC691" s="315">
        <v>10.872915220583787</v>
      </c>
      <c r="CD691" s="315">
        <v>8.7769637110898966</v>
      </c>
      <c r="CE691" s="315">
        <v>7.6522114936032839</v>
      </c>
      <c r="CF691" s="314">
        <v>7.3992935432968077</v>
      </c>
      <c r="CG691" s="315">
        <v>8.8993152756687195</v>
      </c>
      <c r="CH691" s="315">
        <v>7.2943879546237458</v>
      </c>
      <c r="CI691" s="315">
        <v>8.4819961784030706</v>
      </c>
      <c r="CJ691" s="315">
        <v>6.8530481421037788</v>
      </c>
      <c r="CK691" s="315">
        <v>7.7967692211283994</v>
      </c>
      <c r="CL691" s="315">
        <v>8.2850065346454631</v>
      </c>
      <c r="CM691" s="315">
        <v>6.7016144150734345</v>
      </c>
      <c r="CN691" s="315">
        <v>8.1288492656936064</v>
      </c>
      <c r="CO691" s="315">
        <v>6.7069356807080887</v>
      </c>
      <c r="CP691" s="315">
        <v>7.5575875673633224</v>
      </c>
      <c r="CQ691" s="315">
        <v>6.7864251227159746</v>
      </c>
      <c r="CR691" s="315">
        <v>7.4563111949447052</v>
      </c>
      <c r="CS691" s="315">
        <v>8.5059182077437434</v>
      </c>
      <c r="CT691" s="314">
        <v>10.219048295803413</v>
      </c>
      <c r="CU691" s="315">
        <v>9.1177230322753022</v>
      </c>
      <c r="CV691" s="315">
        <v>10.678638035650872</v>
      </c>
      <c r="CW691" s="315">
        <v>11.528253392834122</v>
      </c>
      <c r="CX691" s="315">
        <v>10.517596152820367</v>
      </c>
      <c r="CY691" s="315">
        <v>11.336087231852893</v>
      </c>
      <c r="CZ691" s="314">
        <v>7.9794786941238911</v>
      </c>
      <c r="DA691" s="315">
        <v>9.9822037491357349</v>
      </c>
      <c r="DB691" s="315">
        <v>9.846646217387816</v>
      </c>
      <c r="DC691" s="315">
        <v>8.2101275113155285</v>
      </c>
      <c r="DD691" s="315">
        <v>7.2935596390212911</v>
      </c>
      <c r="DE691" s="315">
        <v>8.1009424261319367</v>
      </c>
      <c r="DF691" s="315">
        <v>9.0420465660713205</v>
      </c>
      <c r="DG691" s="314">
        <v>8.2879900918259271</v>
      </c>
      <c r="DH691" s="317">
        <v>3.8771354198011059</v>
      </c>
      <c r="DI691" s="316">
        <v>3.9925550419777882</v>
      </c>
      <c r="DJ691" s="315">
        <v>3.7597770804590702</v>
      </c>
      <c r="DK691" s="315">
        <v>3.8648138820621347</v>
      </c>
      <c r="DL691" s="317" t="s">
        <v>607</v>
      </c>
      <c r="DM691" s="315">
        <v>4.6500945009368158</v>
      </c>
      <c r="DN691" s="403" t="s">
        <v>607</v>
      </c>
      <c r="DO691" s="314">
        <v>8.2737868094294686</v>
      </c>
      <c r="DP691" s="15"/>
      <c r="DQ691" s="15"/>
      <c r="DR691" s="15"/>
      <c r="DS691" s="15"/>
      <c r="DT691" s="15"/>
      <c r="DU691" s="15"/>
      <c r="DV691" s="15"/>
      <c r="DW691" s="15"/>
    </row>
    <row r="692" spans="1:133" s="109" customFormat="1" ht="16.5" customHeight="1" x14ac:dyDescent="0.15">
      <c r="A692" s="79" t="s">
        <v>65</v>
      </c>
      <c r="B692" s="314">
        <v>74.999495780540286</v>
      </c>
      <c r="C692" s="315">
        <v>70.327692344305191</v>
      </c>
      <c r="D692" s="315">
        <v>69.659876789714446</v>
      </c>
      <c r="E692" s="315">
        <v>73.457075997849699</v>
      </c>
      <c r="F692" s="315">
        <v>70.830768833092094</v>
      </c>
      <c r="G692" s="315">
        <v>73.68959508599292</v>
      </c>
      <c r="H692" s="315">
        <v>75.63338920370326</v>
      </c>
      <c r="I692" s="315">
        <v>74.964816648375688</v>
      </c>
      <c r="J692" s="315">
        <v>71.653540812582477</v>
      </c>
      <c r="K692" s="315">
        <v>76.104378508497447</v>
      </c>
      <c r="L692" s="315">
        <v>78.879420598500843</v>
      </c>
      <c r="M692" s="315">
        <v>73.343711357152657</v>
      </c>
      <c r="N692" s="315">
        <v>73.122376216147927</v>
      </c>
      <c r="O692" s="314">
        <v>71.659213365091674</v>
      </c>
      <c r="P692" s="315">
        <v>76.331985999854652</v>
      </c>
      <c r="Q692" s="315">
        <v>73.492495563159181</v>
      </c>
      <c r="R692" s="315">
        <v>69.943747249380408</v>
      </c>
      <c r="S692" s="315">
        <v>69.690261764301198</v>
      </c>
      <c r="T692" s="315">
        <v>68.81638338107669</v>
      </c>
      <c r="U692" s="315">
        <v>68.302976895445738</v>
      </c>
      <c r="V692" s="315">
        <v>67.199774922714852</v>
      </c>
      <c r="W692" s="315">
        <v>76.826662974306345</v>
      </c>
      <c r="X692" s="314">
        <v>77.385889539098017</v>
      </c>
      <c r="Y692" s="315">
        <v>75.27536513732187</v>
      </c>
      <c r="Z692" s="315">
        <v>78.506649773974644</v>
      </c>
      <c r="AA692" s="315">
        <v>77.946669099723181</v>
      </c>
      <c r="AB692" s="315">
        <v>76.728542684560352</v>
      </c>
      <c r="AC692" s="314">
        <v>72.473306851183665</v>
      </c>
      <c r="AD692" s="315">
        <v>71.878660167804924</v>
      </c>
      <c r="AE692" s="315">
        <v>71.852920597839827</v>
      </c>
      <c r="AF692" s="315">
        <v>66.704292440991381</v>
      </c>
      <c r="AG692" s="315">
        <v>74.659472298726229</v>
      </c>
      <c r="AH692" s="315">
        <v>69.164153990809581</v>
      </c>
      <c r="AI692" s="315">
        <v>74.129415596966325</v>
      </c>
      <c r="AJ692" s="314">
        <v>75.112807045030806</v>
      </c>
      <c r="AK692" s="315">
        <v>74.359662500207918</v>
      </c>
      <c r="AL692" s="315">
        <v>75.697313067044647</v>
      </c>
      <c r="AM692" s="314">
        <v>73.91765562860148</v>
      </c>
      <c r="AN692" s="315">
        <v>71.66603355281039</v>
      </c>
      <c r="AO692" s="315">
        <v>73.575589516825758</v>
      </c>
      <c r="AP692" s="315">
        <v>76.069112664331769</v>
      </c>
      <c r="AQ692" s="315">
        <v>70.612406648944784</v>
      </c>
      <c r="AR692" s="315">
        <v>78.275685074330354</v>
      </c>
      <c r="AS692" s="315">
        <v>69.741410595615918</v>
      </c>
      <c r="AT692" s="315">
        <v>76.580388796042669</v>
      </c>
      <c r="AU692" s="315">
        <v>72.709260046485085</v>
      </c>
      <c r="AV692" s="315">
        <v>70.21149307435202</v>
      </c>
      <c r="AW692" s="315">
        <v>70.097032332143272</v>
      </c>
      <c r="AX692" s="314">
        <v>75.21924053630454</v>
      </c>
      <c r="AY692" s="315">
        <v>70.690224045904685</v>
      </c>
      <c r="AZ692" s="315">
        <v>78.21456477223019</v>
      </c>
      <c r="BA692" s="315">
        <v>73.834923123578207</v>
      </c>
      <c r="BB692" s="315">
        <v>72.56876471199007</v>
      </c>
      <c r="BC692" s="315">
        <v>73.871218295262281</v>
      </c>
      <c r="BD692" s="314">
        <v>81.503842807636516</v>
      </c>
      <c r="BE692" s="315">
        <v>86.842434857525959</v>
      </c>
      <c r="BF692" s="315">
        <v>76.686751102436745</v>
      </c>
      <c r="BG692" s="315">
        <v>82.251776363716743</v>
      </c>
      <c r="BH692" s="315">
        <v>78.800324264277094</v>
      </c>
      <c r="BI692" s="315">
        <v>86.410077164881457</v>
      </c>
      <c r="BJ692" s="315">
        <v>78.723343825829133</v>
      </c>
      <c r="BK692" s="315">
        <v>82.586875457071855</v>
      </c>
      <c r="BL692" s="315">
        <v>78.983483884756055</v>
      </c>
      <c r="BM692" s="314">
        <v>72.133679905300497</v>
      </c>
      <c r="BN692" s="315">
        <v>74.764437068594034</v>
      </c>
      <c r="BO692" s="315">
        <v>69.481324403530408</v>
      </c>
      <c r="BP692" s="315">
        <v>68.970769692747908</v>
      </c>
      <c r="BQ692" s="315">
        <v>68.283625044167934</v>
      </c>
      <c r="BR692" s="315">
        <v>73.767326593902894</v>
      </c>
      <c r="BS692" s="314">
        <v>73.934405293931732</v>
      </c>
      <c r="BT692" s="316">
        <v>70.254833239327269</v>
      </c>
      <c r="BU692" s="315">
        <v>68.891849864211409</v>
      </c>
      <c r="BV692" s="315">
        <v>73.028153986392383</v>
      </c>
      <c r="BW692" s="315">
        <v>70.208993921112693</v>
      </c>
      <c r="BX692" s="315">
        <v>69.385859675439505</v>
      </c>
      <c r="BY692" s="315">
        <v>76.916106590137531</v>
      </c>
      <c r="BZ692" s="315">
        <v>74.67228639997235</v>
      </c>
      <c r="CA692" s="315">
        <v>70.847137471196476</v>
      </c>
      <c r="CB692" s="315">
        <v>77.761094462688177</v>
      </c>
      <c r="CC692" s="315">
        <v>68.556764756589516</v>
      </c>
      <c r="CD692" s="315">
        <v>75.404050075182994</v>
      </c>
      <c r="CE692" s="315">
        <v>76.07439800141627</v>
      </c>
      <c r="CF692" s="314">
        <v>76.552859502400111</v>
      </c>
      <c r="CG692" s="315">
        <v>71.57337666039416</v>
      </c>
      <c r="CH692" s="315">
        <v>70.684210794262256</v>
      </c>
      <c r="CI692" s="315">
        <v>75.207221549416857</v>
      </c>
      <c r="CJ692" s="315">
        <v>75.753151979566979</v>
      </c>
      <c r="CK692" s="315">
        <v>80.6483075388592</v>
      </c>
      <c r="CL692" s="315">
        <v>73.522652227882318</v>
      </c>
      <c r="CM692" s="315">
        <v>77.868221221267163</v>
      </c>
      <c r="CN692" s="315">
        <v>72.351275904434488</v>
      </c>
      <c r="CO692" s="315">
        <v>76.368532537425224</v>
      </c>
      <c r="CP692" s="315">
        <v>77.193201414424507</v>
      </c>
      <c r="CQ692" s="315">
        <v>73.353465980682586</v>
      </c>
      <c r="CR692" s="315">
        <v>74.191761922171423</v>
      </c>
      <c r="CS692" s="315">
        <v>73.719799234061227</v>
      </c>
      <c r="CT692" s="314">
        <v>72.151679936459857</v>
      </c>
      <c r="CU692" s="315">
        <v>75.362896874143274</v>
      </c>
      <c r="CV692" s="315">
        <v>71.908735406413001</v>
      </c>
      <c r="CW692" s="315">
        <v>71.316825748753203</v>
      </c>
      <c r="CX692" s="315">
        <v>71.437162966772306</v>
      </c>
      <c r="CY692" s="315">
        <v>65.917023065097951</v>
      </c>
      <c r="CZ692" s="314">
        <v>75.983678820326702</v>
      </c>
      <c r="DA692" s="315">
        <v>73.350913034947453</v>
      </c>
      <c r="DB692" s="315">
        <v>70.782082934886034</v>
      </c>
      <c r="DC692" s="315">
        <v>77.02141373461798</v>
      </c>
      <c r="DD692" s="315">
        <v>78.050270120603528</v>
      </c>
      <c r="DE692" s="315">
        <v>74.033882152124477</v>
      </c>
      <c r="DF692" s="315">
        <v>71.956872815478917</v>
      </c>
      <c r="DG692" s="314">
        <v>75.776521801840246</v>
      </c>
      <c r="DH692" s="317">
        <v>77.148141368145147</v>
      </c>
      <c r="DI692" s="316">
        <v>80.421323593465203</v>
      </c>
      <c r="DJ692" s="315">
        <v>81.916712595874941</v>
      </c>
      <c r="DK692" s="315">
        <v>69.571510477560238</v>
      </c>
      <c r="DL692" s="317" t="s">
        <v>607</v>
      </c>
      <c r="DM692" s="315">
        <v>74.941184241589383</v>
      </c>
      <c r="DN692" s="403" t="s">
        <v>607</v>
      </c>
      <c r="DO692" s="314">
        <v>75.842585659119237</v>
      </c>
      <c r="DP692" s="15"/>
      <c r="DQ692" s="15"/>
      <c r="DR692" s="15"/>
      <c r="DS692" s="15"/>
      <c r="DT692" s="15"/>
      <c r="DU692" s="15"/>
      <c r="DV692" s="15"/>
      <c r="DW692" s="15"/>
    </row>
    <row r="693" spans="1:133" s="109" customFormat="1" ht="16.5" customHeight="1" x14ac:dyDescent="0.15">
      <c r="A693" s="79" t="s">
        <v>66</v>
      </c>
      <c r="B693" s="314">
        <v>15.738918033962424</v>
      </c>
      <c r="C693" s="315">
        <v>20.54791921517856</v>
      </c>
      <c r="D693" s="315">
        <v>17.859988834632915</v>
      </c>
      <c r="E693" s="315">
        <v>15.7955620856059</v>
      </c>
      <c r="F693" s="315">
        <v>20.486999570860533</v>
      </c>
      <c r="G693" s="315">
        <v>15.028664697451083</v>
      </c>
      <c r="H693" s="315">
        <v>15.629902218598666</v>
      </c>
      <c r="I693" s="315">
        <v>15.191017248045647</v>
      </c>
      <c r="J693" s="315">
        <v>20.993119715545788</v>
      </c>
      <c r="K693" s="315">
        <v>14.057933059713282</v>
      </c>
      <c r="L693" s="315">
        <v>12.025868283581476</v>
      </c>
      <c r="M693" s="315">
        <v>18.634033706669996</v>
      </c>
      <c r="N693" s="315">
        <v>19.057442240237297</v>
      </c>
      <c r="O693" s="314">
        <v>18.220046325304509</v>
      </c>
      <c r="P693" s="315">
        <v>14.944475782247805</v>
      </c>
      <c r="Q693" s="315">
        <v>17.582024170284996</v>
      </c>
      <c r="R693" s="315">
        <v>21.285711708077358</v>
      </c>
      <c r="S693" s="315">
        <v>18.798327386035083</v>
      </c>
      <c r="T693" s="315">
        <v>21.109790576116399</v>
      </c>
      <c r="U693" s="315">
        <v>20.477338739167539</v>
      </c>
      <c r="V693" s="315">
        <v>18.729013206254074</v>
      </c>
      <c r="W693" s="315">
        <v>14.428376301828044</v>
      </c>
      <c r="X693" s="314">
        <v>14.402636249591708</v>
      </c>
      <c r="Y693" s="315">
        <v>16.171805257579212</v>
      </c>
      <c r="Z693" s="315">
        <v>13.094577710052629</v>
      </c>
      <c r="AA693" s="315">
        <v>14.627898244161511</v>
      </c>
      <c r="AB693" s="315">
        <v>14.306334511275665</v>
      </c>
      <c r="AC693" s="314">
        <v>16.855244851406535</v>
      </c>
      <c r="AD693" s="315">
        <v>15.88603373651215</v>
      </c>
      <c r="AE693" s="315">
        <v>17.465570559118319</v>
      </c>
      <c r="AF693" s="315">
        <v>21.756874736152966</v>
      </c>
      <c r="AG693" s="315">
        <v>16.080057179168993</v>
      </c>
      <c r="AH693" s="315">
        <v>20.274414288892398</v>
      </c>
      <c r="AI693" s="315">
        <v>14.717052456157678</v>
      </c>
      <c r="AJ693" s="314">
        <v>13.744972828199314</v>
      </c>
      <c r="AK693" s="315">
        <v>14.493657505650189</v>
      </c>
      <c r="AL693" s="315">
        <v>13.163928053238557</v>
      </c>
      <c r="AM693" s="314">
        <v>15.27639962101634</v>
      </c>
      <c r="AN693" s="315">
        <v>15.169848868755251</v>
      </c>
      <c r="AO693" s="315">
        <v>14.159441762432436</v>
      </c>
      <c r="AP693" s="315">
        <v>13.471543213977508</v>
      </c>
      <c r="AQ693" s="315">
        <v>16.998675068605277</v>
      </c>
      <c r="AR693" s="315">
        <v>11.511811260909525</v>
      </c>
      <c r="AS693" s="315">
        <v>18.892617331432962</v>
      </c>
      <c r="AT693" s="315">
        <v>13.037239122647934</v>
      </c>
      <c r="AU693" s="315">
        <v>17.260674441685929</v>
      </c>
      <c r="AV693" s="315">
        <v>18.532820341649046</v>
      </c>
      <c r="AW693" s="315">
        <v>18.475671046242567</v>
      </c>
      <c r="AX693" s="314">
        <v>11.114581433377746</v>
      </c>
      <c r="AY693" s="315">
        <v>13.727013650822906</v>
      </c>
      <c r="AZ693" s="315">
        <v>9.0430500224251666</v>
      </c>
      <c r="BA693" s="315">
        <v>13.980975785301641</v>
      </c>
      <c r="BB693" s="315">
        <v>11.729424242216314</v>
      </c>
      <c r="BC693" s="315">
        <v>13.013115329701646</v>
      </c>
      <c r="BD693" s="314">
        <v>9.3164535204112457</v>
      </c>
      <c r="BE693" s="315">
        <v>6.3949755815539033</v>
      </c>
      <c r="BF693" s="315">
        <v>13.224856187057703</v>
      </c>
      <c r="BG693" s="315">
        <v>10.472669187437722</v>
      </c>
      <c r="BH693" s="315">
        <v>10.90659563859978</v>
      </c>
      <c r="BI693" s="315">
        <v>6.7020972446637117</v>
      </c>
      <c r="BJ693" s="315">
        <v>8.235525257985584</v>
      </c>
      <c r="BK693" s="315">
        <v>8.3428307451997927</v>
      </c>
      <c r="BL693" s="315">
        <v>10.966173078000944</v>
      </c>
      <c r="BM693" s="314">
        <v>16.747655099068826</v>
      </c>
      <c r="BN693" s="315">
        <v>14.902904319552738</v>
      </c>
      <c r="BO693" s="315">
        <v>18.393337065536596</v>
      </c>
      <c r="BP693" s="315">
        <v>21.747954747028263</v>
      </c>
      <c r="BQ693" s="315">
        <v>19.797201923363154</v>
      </c>
      <c r="BR693" s="315">
        <v>14.650427661536538</v>
      </c>
      <c r="BS693" s="314">
        <v>15.640794443897676</v>
      </c>
      <c r="BT693" s="316">
        <v>18.425866370446958</v>
      </c>
      <c r="BU693" s="315">
        <v>19.452732313421762</v>
      </c>
      <c r="BV693" s="315">
        <v>18.000313072676114</v>
      </c>
      <c r="BW693" s="315">
        <v>17.540476063997758</v>
      </c>
      <c r="BX693" s="315">
        <v>18.778217321078198</v>
      </c>
      <c r="BY693" s="315">
        <v>12.664302788182734</v>
      </c>
      <c r="BZ693" s="315">
        <v>15.273955666170908</v>
      </c>
      <c r="CA693" s="315">
        <v>17.152296654748163</v>
      </c>
      <c r="CB693" s="315">
        <v>13.352093602644663</v>
      </c>
      <c r="CC693" s="315">
        <v>21.647979947359353</v>
      </c>
      <c r="CD693" s="315">
        <v>15.269367797395356</v>
      </c>
      <c r="CE693" s="315">
        <v>13.367485076245606</v>
      </c>
      <c r="CF693" s="314">
        <v>12.229585027072957</v>
      </c>
      <c r="CG693" s="315">
        <v>16.062161637610682</v>
      </c>
      <c r="CH693" s="315">
        <v>14.679287463440174</v>
      </c>
      <c r="CI693" s="315">
        <v>16.557302954716523</v>
      </c>
      <c r="CJ693" s="315">
        <v>11.85203157361272</v>
      </c>
      <c r="CK693" s="315">
        <v>10.676989577474453</v>
      </c>
      <c r="CL693" s="315">
        <v>15.817988307951749</v>
      </c>
      <c r="CM693" s="315">
        <v>10.035966387523608</v>
      </c>
      <c r="CN693" s="315">
        <v>16.790941387925447</v>
      </c>
      <c r="CO693" s="315">
        <v>15.288619146032556</v>
      </c>
      <c r="CP693" s="315">
        <v>13.450616460113524</v>
      </c>
      <c r="CQ693" s="315">
        <v>11.349300709390597</v>
      </c>
      <c r="CR693" s="315">
        <v>14.754451070735833</v>
      </c>
      <c r="CS693" s="315">
        <v>13.938443588688459</v>
      </c>
      <c r="CT693" s="314">
        <v>18.952644427534324</v>
      </c>
      <c r="CU693" s="315">
        <v>16.154342343342417</v>
      </c>
      <c r="CV693" s="315">
        <v>19.29022334297041</v>
      </c>
      <c r="CW693" s="315">
        <v>20.280378249094607</v>
      </c>
      <c r="CX693" s="315">
        <v>18.31930984918268</v>
      </c>
      <c r="CY693" s="315">
        <v>25.07297169861716</v>
      </c>
      <c r="CZ693" s="314">
        <v>12.734043753685675</v>
      </c>
      <c r="DA693" s="315">
        <v>15.524051483582701</v>
      </c>
      <c r="DB693" s="315">
        <v>17.373919027968952</v>
      </c>
      <c r="DC693" s="315">
        <v>12.394369190040011</v>
      </c>
      <c r="DD693" s="315">
        <v>11.007496093300583</v>
      </c>
      <c r="DE693" s="315">
        <v>14.184291036293237</v>
      </c>
      <c r="DF693" s="315">
        <v>15.230860721001768</v>
      </c>
      <c r="DG693" s="314">
        <v>13.557449502434268</v>
      </c>
      <c r="DH693" s="317">
        <v>6.3914592729772028</v>
      </c>
      <c r="DI693" s="316">
        <v>6.7271161157386583</v>
      </c>
      <c r="DJ693" s="315">
        <v>7.2401596968817925</v>
      </c>
      <c r="DK693" s="315">
        <v>5.2943003806962317</v>
      </c>
      <c r="DL693" s="317" t="s">
        <v>607</v>
      </c>
      <c r="DM693" s="315">
        <v>7.6926103507609938</v>
      </c>
      <c r="DN693" s="403" t="s">
        <v>607</v>
      </c>
      <c r="DO693" s="314">
        <v>13.567203208590062</v>
      </c>
      <c r="DP693" s="15"/>
      <c r="DQ693" s="15"/>
      <c r="DR693" s="15"/>
      <c r="DS693" s="15"/>
      <c r="DT693" s="15"/>
      <c r="DU693" s="15"/>
      <c r="DV693" s="15"/>
      <c r="DW693" s="15"/>
    </row>
    <row r="694" spans="1:133" s="109" customFormat="1" ht="16.5" customHeight="1" x14ac:dyDescent="0.15">
      <c r="A694" s="79" t="s">
        <v>318</v>
      </c>
      <c r="B694" s="314">
        <v>30.047261075926983</v>
      </c>
      <c r="C694" s="315">
        <v>17.635866392574563</v>
      </c>
      <c r="D694" s="315">
        <v>17.900085525689878</v>
      </c>
      <c r="E694" s="315">
        <v>15.894580577022815</v>
      </c>
      <c r="F694" s="315">
        <v>15.782562038242547</v>
      </c>
      <c r="G694" s="315">
        <v>16.70646458544033</v>
      </c>
      <c r="H694" s="315">
        <v>32.851402994278878</v>
      </c>
      <c r="I694" s="315">
        <v>28.137315697808141</v>
      </c>
      <c r="J694" s="315">
        <v>16.29383846126505</v>
      </c>
      <c r="K694" s="315">
        <v>37.575469827369076</v>
      </c>
      <c r="L694" s="315">
        <v>39.450073337011553</v>
      </c>
      <c r="M694" s="315">
        <v>22.992519585104773</v>
      </c>
      <c r="N694" s="315">
        <v>16.361961309381329</v>
      </c>
      <c r="O694" s="314">
        <v>23.734763627098967</v>
      </c>
      <c r="P694" s="315">
        <v>36.701498289914987</v>
      </c>
      <c r="Q694" s="315">
        <v>30.015243792782424</v>
      </c>
      <c r="R694" s="315">
        <v>14.008657918818713</v>
      </c>
      <c r="S694" s="315">
        <v>13.826464235356619</v>
      </c>
      <c r="T694" s="315">
        <v>12.729571316588078</v>
      </c>
      <c r="U694" s="315">
        <v>13.483553319556203</v>
      </c>
      <c r="V694" s="315">
        <v>10.515182047142332</v>
      </c>
      <c r="W694" s="315">
        <v>20.939203333692099</v>
      </c>
      <c r="X694" s="314">
        <v>30.676376983293018</v>
      </c>
      <c r="Y694" s="315">
        <v>17.894897719113921</v>
      </c>
      <c r="Z694" s="315">
        <v>30.240511921789214</v>
      </c>
      <c r="AA694" s="315">
        <v>38.269573488574451</v>
      </c>
      <c r="AB694" s="315">
        <v>22.07108165118575</v>
      </c>
      <c r="AC694" s="314">
        <v>23.150673057275178</v>
      </c>
      <c r="AD694" s="315">
        <v>16.038543560001379</v>
      </c>
      <c r="AE694" s="315">
        <v>15.531095728559544</v>
      </c>
      <c r="AF694" s="315">
        <v>13.011564921174449</v>
      </c>
      <c r="AG694" s="315">
        <v>34.069166582790466</v>
      </c>
      <c r="AH694" s="315">
        <v>15.892623975722739</v>
      </c>
      <c r="AI694" s="315">
        <v>23.145861090696595</v>
      </c>
      <c r="AJ694" s="314">
        <v>25.372673893173658</v>
      </c>
      <c r="AK694" s="315">
        <v>17.116035653106191</v>
      </c>
      <c r="AL694" s="315">
        <v>30.847369886360688</v>
      </c>
      <c r="AM694" s="314">
        <v>28.466516066452495</v>
      </c>
      <c r="AN694" s="315">
        <v>14.322296576830146</v>
      </c>
      <c r="AO694" s="315">
        <v>22.324899796650303</v>
      </c>
      <c r="AP694" s="315">
        <v>34.009425191666089</v>
      </c>
      <c r="AQ694" s="315">
        <v>10.925421382342625</v>
      </c>
      <c r="AR694" s="315">
        <v>39.996907686026013</v>
      </c>
      <c r="AS694" s="315">
        <v>13.549101495130511</v>
      </c>
      <c r="AT694" s="315">
        <v>24.146263750937102</v>
      </c>
      <c r="AU694" s="315">
        <v>34.754080825312165</v>
      </c>
      <c r="AV694" s="315">
        <v>18.849860619181435</v>
      </c>
      <c r="AW694" s="315">
        <v>15.344171465649037</v>
      </c>
      <c r="AX694" s="314">
        <v>27.677028998504525</v>
      </c>
      <c r="AY694" s="315">
        <v>16.503285538964469</v>
      </c>
      <c r="AZ694" s="315">
        <v>33.296605685673683</v>
      </c>
      <c r="BA694" s="315">
        <v>21.598977509050378</v>
      </c>
      <c r="BB694" s="315">
        <v>19.187870764885293</v>
      </c>
      <c r="BC694" s="315">
        <v>32.657802270355077</v>
      </c>
      <c r="BD694" s="314">
        <v>35.134447509248105</v>
      </c>
      <c r="BE694" s="315">
        <v>44.542487184038407</v>
      </c>
      <c r="BF694" s="315">
        <v>25.031139122721513</v>
      </c>
      <c r="BG694" s="315">
        <v>32.797206096468159</v>
      </c>
      <c r="BH694" s="315">
        <v>29.870931780187952</v>
      </c>
      <c r="BI694" s="315">
        <v>39.845183940229127</v>
      </c>
      <c r="BJ694" s="315">
        <v>29.907813649714726</v>
      </c>
      <c r="BK694" s="315">
        <v>36.354657622091601</v>
      </c>
      <c r="BL694" s="315">
        <v>29.430103042564447</v>
      </c>
      <c r="BM694" s="314">
        <v>25.442421703404435</v>
      </c>
      <c r="BN694" s="315">
        <v>33.581756357041492</v>
      </c>
      <c r="BO694" s="315">
        <v>15.364640046993891</v>
      </c>
      <c r="BP694" s="315">
        <v>13.530186626182781</v>
      </c>
      <c r="BQ694" s="315">
        <v>17.776693379371508</v>
      </c>
      <c r="BR694" s="315">
        <v>28.732881941580779</v>
      </c>
      <c r="BS694" s="314">
        <v>29.144887423500577</v>
      </c>
      <c r="BT694" s="316">
        <v>16.325231246954029</v>
      </c>
      <c r="BU694" s="315">
        <v>22.783661078827937</v>
      </c>
      <c r="BV694" s="315">
        <v>15.846544625951346</v>
      </c>
      <c r="BW694" s="315">
        <v>16.337866445917019</v>
      </c>
      <c r="BX694" s="315">
        <v>13.219110074056609</v>
      </c>
      <c r="BY694" s="315">
        <v>38.321343045347014</v>
      </c>
      <c r="BZ694" s="315">
        <v>14.039031895160139</v>
      </c>
      <c r="CA694" s="315">
        <v>15.979761855497335</v>
      </c>
      <c r="CB694" s="315">
        <v>27.37045867519733</v>
      </c>
      <c r="CC694" s="315">
        <v>13.111553127202036</v>
      </c>
      <c r="CD694" s="315">
        <v>38.866317758548504</v>
      </c>
      <c r="CE694" s="315">
        <v>36.23315129657275</v>
      </c>
      <c r="CF694" s="314">
        <v>33.105694806823266</v>
      </c>
      <c r="CG694" s="315">
        <v>16.674977454910728</v>
      </c>
      <c r="CH694" s="315">
        <v>16.651450886179848</v>
      </c>
      <c r="CI694" s="315">
        <v>18.076124309931956</v>
      </c>
      <c r="CJ694" s="315">
        <v>26.035238388120753</v>
      </c>
      <c r="CK694" s="315">
        <v>41.511740322833042</v>
      </c>
      <c r="CL694" s="315">
        <v>16.77470970678398</v>
      </c>
      <c r="CM694" s="315">
        <v>41.025555171302329</v>
      </c>
      <c r="CN694" s="315">
        <v>17.322571784938919</v>
      </c>
      <c r="CO694" s="315">
        <v>23.696849418453599</v>
      </c>
      <c r="CP694" s="315">
        <v>22.103661775145962</v>
      </c>
      <c r="CQ694" s="315">
        <v>21.987710143046368</v>
      </c>
      <c r="CR694" s="315">
        <v>25.396007143004358</v>
      </c>
      <c r="CS694" s="315">
        <v>18.195905685280739</v>
      </c>
      <c r="CT694" s="314">
        <v>26.934986922741206</v>
      </c>
      <c r="CU694" s="315">
        <v>31.501223564258868</v>
      </c>
      <c r="CV694" s="315">
        <v>31.809081899731112</v>
      </c>
      <c r="CW694" s="315">
        <v>17.402498832766348</v>
      </c>
      <c r="CX694" s="315">
        <v>20.731842083354586</v>
      </c>
      <c r="CY694" s="315">
        <v>14.748169953654502</v>
      </c>
      <c r="CZ694" s="314">
        <v>29.931717614993701</v>
      </c>
      <c r="DA694" s="315">
        <v>14.496108846351637</v>
      </c>
      <c r="DB694" s="315">
        <v>13.593825044388167</v>
      </c>
      <c r="DC694" s="315">
        <v>32.2354936325263</v>
      </c>
      <c r="DD694" s="315">
        <v>35.86072646197168</v>
      </c>
      <c r="DE694" s="315">
        <v>21.262532934195505</v>
      </c>
      <c r="DF694" s="315">
        <v>19.200171540761513</v>
      </c>
      <c r="DG694" s="314">
        <v>29.94190033510904</v>
      </c>
      <c r="DH694" s="317">
        <v>23.024364318244164</v>
      </c>
      <c r="DI694" s="316">
        <v>25.637574369397843</v>
      </c>
      <c r="DJ694" s="315">
        <v>27.14766495101199</v>
      </c>
      <c r="DK694" s="315">
        <v>17.423936543001556</v>
      </c>
      <c r="DL694" s="317" t="s">
        <v>607</v>
      </c>
      <c r="DM694" s="315">
        <v>20.873765491624429</v>
      </c>
      <c r="DN694" s="403" t="s">
        <v>607</v>
      </c>
      <c r="DO694" s="314">
        <v>29.933306446673786</v>
      </c>
      <c r="DP694" s="15"/>
      <c r="DQ694" s="15"/>
      <c r="DR694" s="15"/>
      <c r="DS694" s="15"/>
      <c r="DT694" s="15"/>
      <c r="DU694" s="15"/>
      <c r="DV694" s="15"/>
      <c r="DW694" s="15"/>
    </row>
    <row r="695" spans="1:133" s="109" customFormat="1" ht="16.5" customHeight="1" x14ac:dyDescent="0.15">
      <c r="A695" s="79" t="s">
        <v>67</v>
      </c>
      <c r="B695" s="314">
        <v>49.957544045075728</v>
      </c>
      <c r="C695" s="315">
        <v>60.260089822528904</v>
      </c>
      <c r="D695" s="315">
        <v>55.442298703731097</v>
      </c>
      <c r="E695" s="315">
        <v>55.801442965496648</v>
      </c>
      <c r="F695" s="315">
        <v>64.959751153811183</v>
      </c>
      <c r="G695" s="315">
        <v>54.782200650070614</v>
      </c>
      <c r="H695" s="315">
        <v>48.139460597069821</v>
      </c>
      <c r="I695" s="315">
        <v>47.478112542723053</v>
      </c>
      <c r="J695" s="315">
        <v>61.581240859218269</v>
      </c>
      <c r="K695" s="315">
        <v>42.836418656106915</v>
      </c>
      <c r="L695" s="315">
        <v>43.874431021730693</v>
      </c>
      <c r="M695" s="315">
        <v>58.062444434610995</v>
      </c>
      <c r="N695" s="315">
        <v>64.429077149908636</v>
      </c>
      <c r="O695" s="314">
        <v>53.276897327653884</v>
      </c>
      <c r="P695" s="315">
        <v>46.396978775566758</v>
      </c>
      <c r="Q695" s="315">
        <v>50.385089154008831</v>
      </c>
      <c r="R695" s="315">
        <v>61.737524817657174</v>
      </c>
      <c r="S695" s="315">
        <v>54.57452825752285</v>
      </c>
      <c r="T695" s="315">
        <v>59.78418960972607</v>
      </c>
      <c r="U695" s="315">
        <v>59.182282582480958</v>
      </c>
      <c r="V695" s="315">
        <v>59.020161746081399</v>
      </c>
      <c r="W695" s="315">
        <v>51.997032115574484</v>
      </c>
      <c r="X695" s="314">
        <v>49.138414634830525</v>
      </c>
      <c r="Y695" s="315">
        <v>57.052650344610115</v>
      </c>
      <c r="Z695" s="315">
        <v>48.877098528767412</v>
      </c>
      <c r="AA695" s="315">
        <v>45.635613894651144</v>
      </c>
      <c r="AB695" s="315">
        <v>52.28182026731487</v>
      </c>
      <c r="AC695" s="314">
        <v>52.755975957549751</v>
      </c>
      <c r="AD695" s="315">
        <v>53.813304236481784</v>
      </c>
      <c r="AE695" s="315">
        <v>59.123530145055923</v>
      </c>
      <c r="AF695" s="315">
        <v>58.782053931790969</v>
      </c>
      <c r="AG695" s="315">
        <v>47.057901345308359</v>
      </c>
      <c r="AH695" s="315">
        <v>55.976526163142246</v>
      </c>
      <c r="AI695" s="315">
        <v>52.475475465615496</v>
      </c>
      <c r="AJ695" s="314">
        <v>43.461219363793539</v>
      </c>
      <c r="AK695" s="315">
        <v>51.752699593880138</v>
      </c>
      <c r="AL695" s="315">
        <v>37.963420832066461</v>
      </c>
      <c r="AM695" s="314">
        <v>48.299524474892806</v>
      </c>
      <c r="AN695" s="315">
        <v>47.761674819715267</v>
      </c>
      <c r="AO695" s="315">
        <v>48.300267381602005</v>
      </c>
      <c r="AP695" s="315">
        <v>44.655950043795919</v>
      </c>
      <c r="AQ695" s="315">
        <v>57.699259570433746</v>
      </c>
      <c r="AR695" s="315">
        <v>40.982601871593218</v>
      </c>
      <c r="AS695" s="315">
        <v>56.281939093885455</v>
      </c>
      <c r="AT695" s="315">
        <v>50.972498483933506</v>
      </c>
      <c r="AU695" s="315">
        <v>47.438620203052281</v>
      </c>
      <c r="AV695" s="315">
        <v>54.701706029724704</v>
      </c>
      <c r="AW695" s="315">
        <v>53.5665626776754</v>
      </c>
      <c r="AX695" s="314">
        <v>43.7912715172384</v>
      </c>
      <c r="AY695" s="315">
        <v>46.080257055499473</v>
      </c>
      <c r="AZ695" s="315">
        <v>41.100856479603472</v>
      </c>
      <c r="BA695" s="315">
        <v>51.430869930370584</v>
      </c>
      <c r="BB695" s="315">
        <v>45.838315569656451</v>
      </c>
      <c r="BC695" s="315">
        <v>42.261863635275063</v>
      </c>
      <c r="BD695" s="314">
        <v>46.641038543363535</v>
      </c>
      <c r="BE695" s="315">
        <v>43.818130895771525</v>
      </c>
      <c r="BF695" s="315">
        <v>53.064248639544033</v>
      </c>
      <c r="BG695" s="315">
        <v>49.317190393184944</v>
      </c>
      <c r="BH695" s="315">
        <v>49.940275017989947</v>
      </c>
      <c r="BI695" s="315">
        <v>45.380614538574704</v>
      </c>
      <c r="BJ695" s="315">
        <v>43.372812457469301</v>
      </c>
      <c r="BK695" s="315">
        <v>45.609550993514389</v>
      </c>
      <c r="BL695" s="315">
        <v>48.407487410361242</v>
      </c>
      <c r="BM695" s="314">
        <v>50.379000787257453</v>
      </c>
      <c r="BN695" s="315">
        <v>47.223848978663099</v>
      </c>
      <c r="BO695" s="315">
        <v>55.408401363466417</v>
      </c>
      <c r="BP695" s="315">
        <v>62.59387128030103</v>
      </c>
      <c r="BQ695" s="315">
        <v>54.930650671332018</v>
      </c>
      <c r="BR695" s="315">
        <v>46.446720444462997</v>
      </c>
      <c r="BS695" s="314">
        <v>47.915310402589618</v>
      </c>
      <c r="BT695" s="316">
        <v>53.976389447258889</v>
      </c>
      <c r="BU695" s="315">
        <v>50.806598379776602</v>
      </c>
      <c r="BV695" s="315">
        <v>60.300730914036116</v>
      </c>
      <c r="BW695" s="315">
        <v>57.126656418475321</v>
      </c>
      <c r="BX695" s="315">
        <v>56.421676427012024</v>
      </c>
      <c r="BY695" s="315">
        <v>42.488459630088187</v>
      </c>
      <c r="BZ695" s="315">
        <v>54.809549338061039</v>
      </c>
      <c r="CA695" s="315">
        <v>52.288097361835199</v>
      </c>
      <c r="CB695" s="315">
        <v>50.613731325218083</v>
      </c>
      <c r="CC695" s="315">
        <v>60.627872025560613</v>
      </c>
      <c r="CD695" s="315">
        <v>42.667805927132321</v>
      </c>
      <c r="CE695" s="315">
        <v>42.642329276147571</v>
      </c>
      <c r="CF695" s="314">
        <v>42.262426252647593</v>
      </c>
      <c r="CG695" s="315">
        <v>50.821047437351019</v>
      </c>
      <c r="CH695" s="315">
        <v>45.771589768155316</v>
      </c>
      <c r="CI695" s="315">
        <v>58.261532325765586</v>
      </c>
      <c r="CJ695" s="315">
        <v>42.027006249930196</v>
      </c>
      <c r="CK695" s="315">
        <v>40.891360690013045</v>
      </c>
      <c r="CL695" s="315">
        <v>57.504913561820167</v>
      </c>
      <c r="CM695" s="315">
        <v>35.804770061021415</v>
      </c>
      <c r="CN695" s="315">
        <v>56.550408278804809</v>
      </c>
      <c r="CO695" s="315">
        <v>53.411090564705844</v>
      </c>
      <c r="CP695" s="315">
        <v>50.578568036309647</v>
      </c>
      <c r="CQ695" s="315">
        <v>40.698980533639329</v>
      </c>
      <c r="CR695" s="315">
        <v>47.967076201718193</v>
      </c>
      <c r="CS695" s="315">
        <v>49.474276525235389</v>
      </c>
      <c r="CT695" s="314">
        <v>52.171680538749733</v>
      </c>
      <c r="CU695" s="315">
        <v>49.948039923152876</v>
      </c>
      <c r="CV695" s="315">
        <v>47.892250316717345</v>
      </c>
      <c r="CW695" s="315">
        <v>60.878154795688808</v>
      </c>
      <c r="CX695" s="315">
        <v>53.649274234045564</v>
      </c>
      <c r="CY695" s="315">
        <v>61.232873712895305</v>
      </c>
      <c r="CZ695" s="314">
        <v>44.277068962468277</v>
      </c>
      <c r="DA695" s="315">
        <v>55.552884865002603</v>
      </c>
      <c r="DB695" s="315">
        <v>63.367443391712911</v>
      </c>
      <c r="DC695" s="315">
        <v>45.220997258204285</v>
      </c>
      <c r="DD695" s="315">
        <v>40.462107413884475</v>
      </c>
      <c r="DE695" s="315">
        <v>48.287692284999792</v>
      </c>
      <c r="DF695" s="315">
        <v>47.053674591761741</v>
      </c>
      <c r="DG695" s="314">
        <v>47.174325955689795</v>
      </c>
      <c r="DH695" s="317">
        <v>29.282588391965248</v>
      </c>
      <c r="DI695" s="316">
        <v>32.181345357602588</v>
      </c>
      <c r="DJ695" s="315">
        <v>32.905563889274269</v>
      </c>
      <c r="DK695" s="315">
        <v>23.831671807069839</v>
      </c>
      <c r="DL695" s="317" t="s">
        <v>607</v>
      </c>
      <c r="DM695" s="315">
        <v>30.904050194639606</v>
      </c>
      <c r="DN695" s="403" t="s">
        <v>607</v>
      </c>
      <c r="DO695" s="314">
        <v>47.014871822882206</v>
      </c>
      <c r="DP695" s="15"/>
      <c r="DQ695" s="15"/>
      <c r="DR695" s="15"/>
      <c r="DS695" s="15"/>
      <c r="DT695" s="15"/>
      <c r="DU695" s="15"/>
      <c r="DV695" s="15"/>
      <c r="DW695" s="15"/>
    </row>
    <row r="696" spans="1:133" s="109" customFormat="1" ht="16.5" customHeight="1" x14ac:dyDescent="0.15">
      <c r="A696" s="79" t="s">
        <v>68</v>
      </c>
      <c r="B696" s="314">
        <v>23.547284491235335</v>
      </c>
      <c r="C696" s="315">
        <v>11.044518554694898</v>
      </c>
      <c r="D696" s="315">
        <v>10.043544147869355</v>
      </c>
      <c r="E696" s="315">
        <v>8.8416197013568745</v>
      </c>
      <c r="F696" s="315">
        <v>8.6752277689260602</v>
      </c>
      <c r="G696" s="315">
        <v>12.903835020104513</v>
      </c>
      <c r="H696" s="315">
        <v>27.854081343045518</v>
      </c>
      <c r="I696" s="315">
        <v>22.18495682927092</v>
      </c>
      <c r="J696" s="315">
        <v>9.470527498724449</v>
      </c>
      <c r="K696" s="315">
        <v>30.196246284192313</v>
      </c>
      <c r="L696" s="315">
        <v>32.969763132422024</v>
      </c>
      <c r="M696" s="315">
        <v>17.325507236306397</v>
      </c>
      <c r="N696" s="315">
        <v>12.635658708307796</v>
      </c>
      <c r="O696" s="314">
        <v>18.596906810394252</v>
      </c>
      <c r="P696" s="315">
        <v>29.159508044853006</v>
      </c>
      <c r="Q696" s="315">
        <v>23.372692075531493</v>
      </c>
      <c r="R696" s="315">
        <v>9.3539217378385349</v>
      </c>
      <c r="S696" s="315">
        <v>11.595578804026815</v>
      </c>
      <c r="T696" s="315">
        <v>8.7138258616507454</v>
      </c>
      <c r="U696" s="315">
        <v>11.766641464292299</v>
      </c>
      <c r="V696" s="315">
        <v>6.7982925644894863</v>
      </c>
      <c r="W696" s="315">
        <v>24.434968193004192</v>
      </c>
      <c r="X696" s="314">
        <v>23.68700341583742</v>
      </c>
      <c r="Y696" s="315">
        <v>13.370571355941626</v>
      </c>
      <c r="Z696" s="315">
        <v>22.550548596487342</v>
      </c>
      <c r="AA696" s="315">
        <v>31.394068850066294</v>
      </c>
      <c r="AB696" s="315">
        <v>16.462571062103009</v>
      </c>
      <c r="AC696" s="314">
        <v>17.44277885122743</v>
      </c>
      <c r="AD696" s="315">
        <v>13.455784873181035</v>
      </c>
      <c r="AE696" s="315">
        <v>10.734884337028992</v>
      </c>
      <c r="AF696" s="315">
        <v>8.3709646841424377</v>
      </c>
      <c r="AG696" s="315">
        <v>24.924205174802712</v>
      </c>
      <c r="AH696" s="315">
        <v>12.602151437844006</v>
      </c>
      <c r="AI696" s="315">
        <v>19.652602346629802</v>
      </c>
      <c r="AJ696" s="314">
        <v>19.467932429983787</v>
      </c>
      <c r="AK696" s="315">
        <v>13.143897838331137</v>
      </c>
      <c r="AL696" s="315">
        <v>23.674720310676946</v>
      </c>
      <c r="AM696" s="314">
        <v>22.972531966461922</v>
      </c>
      <c r="AN696" s="315">
        <v>10.362300891915543</v>
      </c>
      <c r="AO696" s="315">
        <v>21.715084726755624</v>
      </c>
      <c r="AP696" s="315">
        <v>27.840914993677945</v>
      </c>
      <c r="AQ696" s="315">
        <v>5.9458343088274566</v>
      </c>
      <c r="AR696" s="315">
        <v>34.867493014608556</v>
      </c>
      <c r="AS696" s="315">
        <v>6.5778717864871217</v>
      </c>
      <c r="AT696" s="315">
        <v>21.403737746068337</v>
      </c>
      <c r="AU696" s="315">
        <v>26.863074878583625</v>
      </c>
      <c r="AV696" s="315">
        <v>14.418171060546497</v>
      </c>
      <c r="AW696" s="315">
        <v>11.856832471483308</v>
      </c>
      <c r="AX696" s="314">
        <v>22.754831694161972</v>
      </c>
      <c r="AY696" s="315">
        <v>11.990412663181543</v>
      </c>
      <c r="AZ696" s="315">
        <v>28.907123477809083</v>
      </c>
      <c r="BA696" s="315">
        <v>16.883605401688261</v>
      </c>
      <c r="BB696" s="315">
        <v>15.106579424988103</v>
      </c>
      <c r="BC696" s="315">
        <v>25.272718251217018</v>
      </c>
      <c r="BD696" s="314">
        <v>30.942045337602625</v>
      </c>
      <c r="BE696" s="315">
        <v>41.702108833143853</v>
      </c>
      <c r="BF696" s="315">
        <v>20.237006120794689</v>
      </c>
      <c r="BG696" s="315">
        <v>28.88757454649139</v>
      </c>
      <c r="BH696" s="315">
        <v>27.107554017585127</v>
      </c>
      <c r="BI696" s="315">
        <v>36.074153581543882</v>
      </c>
      <c r="BJ696" s="315">
        <v>24.761309152332313</v>
      </c>
      <c r="BK696" s="315">
        <v>33.947656936885693</v>
      </c>
      <c r="BL696" s="315">
        <v>25.51529176718028</v>
      </c>
      <c r="BM696" s="314">
        <v>19.437223585905635</v>
      </c>
      <c r="BN696" s="315">
        <v>27.027894525230561</v>
      </c>
      <c r="BO696" s="315">
        <v>10.139735057254155</v>
      </c>
      <c r="BP696" s="315">
        <v>7.9812820501267767</v>
      </c>
      <c r="BQ696" s="315">
        <v>11.184515470785744</v>
      </c>
      <c r="BR696" s="315">
        <v>23.334966632271922</v>
      </c>
      <c r="BS696" s="314">
        <v>22.410341072481167</v>
      </c>
      <c r="BT696" s="316">
        <v>11.252186386406166</v>
      </c>
      <c r="BU696" s="315">
        <v>18.578965619596609</v>
      </c>
      <c r="BV696" s="315">
        <v>11.691310675388982</v>
      </c>
      <c r="BW696" s="315">
        <v>9.1050599937490837</v>
      </c>
      <c r="BX696" s="315">
        <v>7.7131784123838063</v>
      </c>
      <c r="BY696" s="315">
        <v>31.396523899948331</v>
      </c>
      <c r="BZ696" s="315">
        <v>8.7724513811938145</v>
      </c>
      <c r="CA696" s="315">
        <v>11.118655847822891</v>
      </c>
      <c r="CB696" s="315">
        <v>20.42672781383698</v>
      </c>
      <c r="CC696" s="315">
        <v>7.7564413064933131</v>
      </c>
      <c r="CD696" s="315">
        <v>33.688453324189474</v>
      </c>
      <c r="CE696" s="315">
        <v>29.810470494020592</v>
      </c>
      <c r="CF696" s="314">
        <v>26.250526489765218</v>
      </c>
      <c r="CG696" s="315">
        <v>8.3879598134662885</v>
      </c>
      <c r="CH696" s="315">
        <v>11.400085836341004</v>
      </c>
      <c r="CI696" s="315">
        <v>11.792627836604821</v>
      </c>
      <c r="CJ696" s="315">
        <v>20.583810294659166</v>
      </c>
      <c r="CK696" s="315">
        <v>34.554463880124842</v>
      </c>
      <c r="CL696" s="315">
        <v>11.359412153691816</v>
      </c>
      <c r="CM696" s="315">
        <v>34.5977662773617</v>
      </c>
      <c r="CN696" s="315">
        <v>9.1169646151775776</v>
      </c>
      <c r="CO696" s="315">
        <v>15.087141852998966</v>
      </c>
      <c r="CP696" s="315">
        <v>23.329343889957094</v>
      </c>
      <c r="CQ696" s="315">
        <v>19.10051324637714</v>
      </c>
      <c r="CR696" s="315">
        <v>17.772921700918324</v>
      </c>
      <c r="CS696" s="315">
        <v>10.362514020743708</v>
      </c>
      <c r="CT696" s="314">
        <v>20.432333278753205</v>
      </c>
      <c r="CU696" s="315">
        <v>25.769491572770953</v>
      </c>
      <c r="CV696" s="315">
        <v>22.138729781886926</v>
      </c>
      <c r="CW696" s="315">
        <v>13.297536687150663</v>
      </c>
      <c r="CX696" s="315">
        <v>17.375023390861152</v>
      </c>
      <c r="CY696" s="315">
        <v>8.6747845413094584</v>
      </c>
      <c r="CZ696" s="314">
        <v>24.152169912888869</v>
      </c>
      <c r="DA696" s="315">
        <v>10.086711238489439</v>
      </c>
      <c r="DB696" s="315">
        <v>9.8808807891715027</v>
      </c>
      <c r="DC696" s="315">
        <v>25.872719679656182</v>
      </c>
      <c r="DD696" s="315">
        <v>29.488035291808728</v>
      </c>
      <c r="DE696" s="315">
        <v>17.816850937353099</v>
      </c>
      <c r="DF696" s="315">
        <v>15.061224269117041</v>
      </c>
      <c r="DG696" s="314">
        <v>24.217501844552263</v>
      </c>
      <c r="DH696" s="317">
        <v>18.007420828144795</v>
      </c>
      <c r="DI696" s="316">
        <v>19.348409677179585</v>
      </c>
      <c r="DJ696" s="315">
        <v>22.417263107566505</v>
      </c>
      <c r="DK696" s="315">
        <v>12.735364535342597</v>
      </c>
      <c r="DL696" s="317" t="s">
        <v>607</v>
      </c>
      <c r="DM696" s="315">
        <v>15.373885850571842</v>
      </c>
      <c r="DN696" s="403" t="s">
        <v>607</v>
      </c>
      <c r="DO696" s="314">
        <v>24.151332592220488</v>
      </c>
      <c r="DP696" s="15"/>
      <c r="DQ696" s="15"/>
      <c r="DR696" s="15"/>
      <c r="DS696" s="15"/>
      <c r="DT696" s="15"/>
      <c r="DU696" s="15"/>
      <c r="DV696" s="15"/>
      <c r="DW696" s="15"/>
    </row>
    <row r="697" spans="1:133" s="109" customFormat="1" ht="16.5" customHeight="1" x14ac:dyDescent="0.15">
      <c r="A697" s="79" t="s">
        <v>69</v>
      </c>
      <c r="B697" s="314">
        <v>56.417138155990173</v>
      </c>
      <c r="C697" s="315">
        <v>67.426351961152392</v>
      </c>
      <c r="D697" s="315">
        <v>66.403269509609231</v>
      </c>
      <c r="E697" s="315">
        <v>62.792444174163151</v>
      </c>
      <c r="F697" s="315">
        <v>70.921662223428143</v>
      </c>
      <c r="G697" s="315">
        <v>61.268130395948937</v>
      </c>
      <c r="H697" s="315">
        <v>53.175097189652554</v>
      </c>
      <c r="I697" s="315">
        <v>55.292089282087368</v>
      </c>
      <c r="J697" s="315">
        <v>69.900391012713342</v>
      </c>
      <c r="K697" s="315">
        <v>50.166264837238813</v>
      </c>
      <c r="L697" s="315">
        <v>48.96845846520533</v>
      </c>
      <c r="M697" s="315">
        <v>64.472089421415376</v>
      </c>
      <c r="N697" s="315">
        <v>68.486856341613603</v>
      </c>
      <c r="O697" s="314">
        <v>59.267144150890402</v>
      </c>
      <c r="P697" s="315">
        <v>52.513296863125312</v>
      </c>
      <c r="Q697" s="315">
        <v>57.935500606018486</v>
      </c>
      <c r="R697" s="315">
        <v>67.33920644973287</v>
      </c>
      <c r="S697" s="315">
        <v>60.432058500913598</v>
      </c>
      <c r="T697" s="315">
        <v>65.678413936130184</v>
      </c>
      <c r="U697" s="315">
        <v>64.111200867990675</v>
      </c>
      <c r="V697" s="315">
        <v>62.597643571254366</v>
      </c>
      <c r="W697" s="315">
        <v>54.633169859036023</v>
      </c>
      <c r="X697" s="314">
        <v>55.690208223820569</v>
      </c>
      <c r="Y697" s="315">
        <v>62.473220191550482</v>
      </c>
      <c r="Z697" s="315">
        <v>55.427741543900297</v>
      </c>
      <c r="AA697" s="315">
        <v>51.279428329935847</v>
      </c>
      <c r="AB697" s="315">
        <v>60.477183070148484</v>
      </c>
      <c r="AC697" s="314">
        <v>57.3056858318715</v>
      </c>
      <c r="AD697" s="315">
        <v>59.245076309772784</v>
      </c>
      <c r="AE697" s="315">
        <v>61.790870525792563</v>
      </c>
      <c r="AF697" s="315">
        <v>61.747847848447449</v>
      </c>
      <c r="AG697" s="315">
        <v>52.129729509608183</v>
      </c>
      <c r="AH697" s="315">
        <v>61.195797000693311</v>
      </c>
      <c r="AI697" s="315">
        <v>56.418077576420309</v>
      </c>
      <c r="AJ697" s="314">
        <v>54.235447831003249</v>
      </c>
      <c r="AK697" s="315">
        <v>57.98264776896692</v>
      </c>
      <c r="AL697" s="315">
        <v>51.742786689274702</v>
      </c>
      <c r="AM697" s="314">
        <v>54.07335492925818</v>
      </c>
      <c r="AN697" s="315">
        <v>57.279053211511474</v>
      </c>
      <c r="AO697" s="315">
        <v>53.289412885932187</v>
      </c>
      <c r="AP697" s="315">
        <v>50.274829425250047</v>
      </c>
      <c r="AQ697" s="315">
        <v>68.010787439856287</v>
      </c>
      <c r="AR697" s="315">
        <v>44.634200180031478</v>
      </c>
      <c r="AS697" s="315">
        <v>64.999710236619705</v>
      </c>
      <c r="AT697" s="315">
        <v>54.433263696501491</v>
      </c>
      <c r="AU697" s="315">
        <v>53.979791955015507</v>
      </c>
      <c r="AV697" s="315">
        <v>60.452129202284986</v>
      </c>
      <c r="AW697" s="315">
        <v>61.762619299808364</v>
      </c>
      <c r="AX697" s="314">
        <v>47.918870844528996</v>
      </c>
      <c r="AY697" s="315">
        <v>52.867287521336117</v>
      </c>
      <c r="AZ697" s="315">
        <v>43.764936870823114</v>
      </c>
      <c r="BA697" s="315">
        <v>55.591682465325029</v>
      </c>
      <c r="BB697" s="315">
        <v>50.851642218459489</v>
      </c>
      <c r="BC697" s="315">
        <v>48.442363239990236</v>
      </c>
      <c r="BD697" s="314">
        <v>47.740295258452342</v>
      </c>
      <c r="BE697" s="315">
        <v>43.391853826760801</v>
      </c>
      <c r="BF697" s="315">
        <v>55.719632185463944</v>
      </c>
      <c r="BG697" s="315">
        <v>51.078783488562252</v>
      </c>
      <c r="BH697" s="315">
        <v>50.919219128894532</v>
      </c>
      <c r="BI697" s="315">
        <v>46.197154360074592</v>
      </c>
      <c r="BJ697" s="315">
        <v>44.957039260595252</v>
      </c>
      <c r="BK697" s="315">
        <v>45.149764701688447</v>
      </c>
      <c r="BL697" s="315">
        <v>49.869944028222278</v>
      </c>
      <c r="BM697" s="314">
        <v>55.323771759830478</v>
      </c>
      <c r="BN697" s="315">
        <v>51.065029193861001</v>
      </c>
      <c r="BO697" s="315">
        <v>59.914546560263325</v>
      </c>
      <c r="BP697" s="315">
        <v>70.239459700869787</v>
      </c>
      <c r="BQ697" s="315">
        <v>60.077500853326271</v>
      </c>
      <c r="BR697" s="315">
        <v>50.846191333885841</v>
      </c>
      <c r="BS697" s="314">
        <v>54.3418987608433</v>
      </c>
      <c r="BT697" s="316">
        <v>62.03736286460623</v>
      </c>
      <c r="BU697" s="315">
        <v>55.502875845506836</v>
      </c>
      <c r="BV697" s="315">
        <v>66.483817781161974</v>
      </c>
      <c r="BW697" s="315">
        <v>66.215793168995788</v>
      </c>
      <c r="BX697" s="315">
        <v>60.945607195857718</v>
      </c>
      <c r="BY697" s="315">
        <v>47.882170315033136</v>
      </c>
      <c r="BZ697" s="315">
        <v>62.315907162294728</v>
      </c>
      <c r="CA697" s="315">
        <v>60.923073217869842</v>
      </c>
      <c r="CB697" s="315">
        <v>57.387318749326802</v>
      </c>
      <c r="CC697" s="315">
        <v>68.655565304595541</v>
      </c>
      <c r="CD697" s="315">
        <v>45.927985244399757</v>
      </c>
      <c r="CE697" s="315">
        <v>49.09468191843164</v>
      </c>
      <c r="CF697" s="314">
        <v>48.777593313844889</v>
      </c>
      <c r="CG697" s="315">
        <v>63.495803388355142</v>
      </c>
      <c r="CH697" s="315">
        <v>56.788030599254313</v>
      </c>
      <c r="CI697" s="315">
        <v>69.213066879648139</v>
      </c>
      <c r="CJ697" s="315">
        <v>48.8411435374936</v>
      </c>
      <c r="CK697" s="315">
        <v>47.051278559876138</v>
      </c>
      <c r="CL697" s="315">
        <v>64.30727657763012</v>
      </c>
      <c r="CM697" s="315">
        <v>39.040555440080347</v>
      </c>
      <c r="CN697" s="315">
        <v>63.244264733078147</v>
      </c>
      <c r="CO697" s="315">
        <v>61.596027149919649</v>
      </c>
      <c r="CP697" s="315">
        <v>53.900556791233335</v>
      </c>
      <c r="CQ697" s="315">
        <v>43.48454788632192</v>
      </c>
      <c r="CR697" s="315">
        <v>55.20029500285105</v>
      </c>
      <c r="CS697" s="315">
        <v>61.105179118065145</v>
      </c>
      <c r="CT697" s="314">
        <v>59.766850929450975</v>
      </c>
      <c r="CU697" s="315">
        <v>56.015009816646653</v>
      </c>
      <c r="CV697" s="315">
        <v>57.959224426191071</v>
      </c>
      <c r="CW697" s="315">
        <v>68.243810426549857</v>
      </c>
      <c r="CX697" s="315">
        <v>58.927976086759983</v>
      </c>
      <c r="CY697" s="315">
        <v>70.311864763198486</v>
      </c>
      <c r="CZ697" s="314">
        <v>49.044084770506714</v>
      </c>
      <c r="DA697" s="315">
        <v>58.244912393917502</v>
      </c>
      <c r="DB697" s="315">
        <v>68.502397439663071</v>
      </c>
      <c r="DC697" s="315">
        <v>49.060279610186534</v>
      </c>
      <c r="DD697" s="315">
        <v>44.304293736343254</v>
      </c>
      <c r="DE697" s="315">
        <v>53.890595207433876</v>
      </c>
      <c r="DF697" s="315">
        <v>54.747765520357461</v>
      </c>
      <c r="DG697" s="314">
        <v>52.000687049796113</v>
      </c>
      <c r="DH697" s="317">
        <v>34.031279627264347</v>
      </c>
      <c r="DI697" s="316">
        <v>34.987513745166275</v>
      </c>
      <c r="DJ697" s="315">
        <v>34.821852085250185</v>
      </c>
      <c r="DK697" s="315">
        <v>32.386029073833988</v>
      </c>
      <c r="DL697" s="317" t="s">
        <v>607</v>
      </c>
      <c r="DM697" s="315">
        <v>37.370426619942712</v>
      </c>
      <c r="DN697" s="403" t="s">
        <v>607</v>
      </c>
      <c r="DO697" s="314">
        <v>51.940535570676808</v>
      </c>
      <c r="DP697" s="15"/>
      <c r="DQ697" s="15"/>
      <c r="DR697" s="15"/>
      <c r="DS697" s="15"/>
      <c r="DT697" s="15"/>
      <c r="DU697" s="15"/>
      <c r="DV697" s="15"/>
      <c r="DW697" s="15"/>
    </row>
    <row r="698" spans="1:133" s="40" customFormat="1" ht="16.5" customHeight="1" x14ac:dyDescent="0.2">
      <c r="A698" s="80" t="s">
        <v>775</v>
      </c>
      <c r="B698" s="240"/>
      <c r="C698" s="275"/>
      <c r="D698" s="275"/>
      <c r="E698" s="275"/>
      <c r="F698" s="275"/>
      <c r="G698" s="275"/>
      <c r="H698" s="275"/>
      <c r="I698" s="275"/>
      <c r="J698" s="275"/>
      <c r="K698" s="275"/>
      <c r="L698" s="275"/>
      <c r="M698" s="275"/>
      <c r="N698" s="275"/>
      <c r="O698" s="240"/>
      <c r="P698" s="275"/>
      <c r="Q698" s="275"/>
      <c r="R698" s="275"/>
      <c r="S698" s="275"/>
      <c r="T698" s="275"/>
      <c r="U698" s="275"/>
      <c r="V698" s="275"/>
      <c r="W698" s="275"/>
      <c r="X698" s="240"/>
      <c r="Y698" s="275"/>
      <c r="Z698" s="275"/>
      <c r="AA698" s="275"/>
      <c r="AB698" s="275"/>
      <c r="AC698" s="240"/>
      <c r="AD698" s="275"/>
      <c r="AE698" s="275"/>
      <c r="AF698" s="275"/>
      <c r="AG698" s="275"/>
      <c r="AH698" s="275"/>
      <c r="AI698" s="275"/>
      <c r="AJ698" s="240"/>
      <c r="AK698" s="275"/>
      <c r="AL698" s="275"/>
      <c r="AM698" s="240"/>
      <c r="AN698" s="275"/>
      <c r="AO698" s="275"/>
      <c r="AP698" s="275"/>
      <c r="AQ698" s="275"/>
      <c r="AR698" s="275"/>
      <c r="AS698" s="275"/>
      <c r="AT698" s="275"/>
      <c r="AU698" s="275"/>
      <c r="AV698" s="275"/>
      <c r="AW698" s="275"/>
      <c r="AX698" s="240"/>
      <c r="AY698" s="275"/>
      <c r="AZ698" s="275"/>
      <c r="BA698" s="275"/>
      <c r="BB698" s="275"/>
      <c r="BC698" s="275"/>
      <c r="BD698" s="240"/>
      <c r="BE698" s="275"/>
      <c r="BF698" s="275"/>
      <c r="BG698" s="275"/>
      <c r="BH698" s="275"/>
      <c r="BI698" s="275"/>
      <c r="BJ698" s="275"/>
      <c r="BK698" s="275"/>
      <c r="BL698" s="275"/>
      <c r="BM698" s="240"/>
      <c r="BN698" s="275"/>
      <c r="BO698" s="275"/>
      <c r="BP698" s="275"/>
      <c r="BQ698" s="275"/>
      <c r="BR698" s="275"/>
      <c r="BS698" s="240"/>
      <c r="BT698" s="275"/>
      <c r="BU698" s="275"/>
      <c r="BV698" s="275"/>
      <c r="BW698" s="275"/>
      <c r="BX698" s="275"/>
      <c r="BY698" s="275"/>
      <c r="BZ698" s="275"/>
      <c r="CA698" s="275"/>
      <c r="CB698" s="275"/>
      <c r="CC698" s="275"/>
      <c r="CD698" s="275"/>
      <c r="CE698" s="275"/>
      <c r="CF698" s="240"/>
      <c r="CG698" s="275"/>
      <c r="CH698" s="275"/>
      <c r="CI698" s="275"/>
      <c r="CJ698" s="275"/>
      <c r="CK698" s="275"/>
      <c r="CL698" s="275"/>
      <c r="CM698" s="275"/>
      <c r="CN698" s="275"/>
      <c r="CO698" s="275"/>
      <c r="CP698" s="275"/>
      <c r="CQ698" s="275"/>
      <c r="CR698" s="275"/>
      <c r="CS698" s="275"/>
      <c r="CT698" s="240"/>
      <c r="CU698" s="275"/>
      <c r="CV698" s="275"/>
      <c r="CW698" s="275"/>
      <c r="CX698" s="275"/>
      <c r="CY698" s="275"/>
      <c r="CZ698" s="240"/>
      <c r="DA698" s="275"/>
      <c r="DB698" s="275"/>
      <c r="DC698" s="275"/>
      <c r="DD698" s="275"/>
      <c r="DE698" s="275"/>
      <c r="DF698" s="275"/>
      <c r="DG698" s="240"/>
      <c r="DH698" s="240"/>
      <c r="DI698" s="275"/>
      <c r="DJ698" s="275"/>
      <c r="DK698" s="275"/>
      <c r="DL698" s="301"/>
      <c r="DM698" s="275"/>
      <c r="DN698" s="275"/>
      <c r="DO698" s="240"/>
      <c r="DP698" s="4"/>
      <c r="DQ698" s="4"/>
      <c r="DR698" s="4"/>
      <c r="DS698" s="4"/>
      <c r="DT698" s="390"/>
      <c r="DU698" s="390"/>
      <c r="DV698" s="390"/>
    </row>
    <row r="699" spans="1:133" s="40" customFormat="1" ht="16.5" customHeight="1" x14ac:dyDescent="0.15">
      <c r="A699" s="48" t="s">
        <v>340</v>
      </c>
      <c r="B699" s="240">
        <f t="shared" ref="B699:B700" si="1351">SUM(C699:N699)</f>
        <v>90435</v>
      </c>
      <c r="C699" s="288">
        <v>5740</v>
      </c>
      <c r="D699" s="288">
        <v>2676</v>
      </c>
      <c r="E699" s="288">
        <v>2270</v>
      </c>
      <c r="F699" s="288">
        <v>1173</v>
      </c>
      <c r="G699" s="288">
        <v>5493</v>
      </c>
      <c r="H699" s="288">
        <v>13652</v>
      </c>
      <c r="I699" s="288">
        <v>7598</v>
      </c>
      <c r="J699" s="288">
        <v>2324</v>
      </c>
      <c r="K699" s="288">
        <v>6638</v>
      </c>
      <c r="L699" s="288">
        <v>29754</v>
      </c>
      <c r="M699" s="288">
        <v>4868</v>
      </c>
      <c r="N699" s="288">
        <v>8249</v>
      </c>
      <c r="O699" s="240">
        <f t="shared" ref="O699:O700" si="1352">SUM(P699:W699)</f>
        <v>26583</v>
      </c>
      <c r="P699" s="288">
        <v>5914</v>
      </c>
      <c r="Q699" s="288">
        <v>6006</v>
      </c>
      <c r="R699" s="288">
        <v>2412</v>
      </c>
      <c r="S699" s="288">
        <v>1699</v>
      </c>
      <c r="T699" s="288">
        <v>1988</v>
      </c>
      <c r="U699" s="288">
        <v>4781</v>
      </c>
      <c r="V699" s="288">
        <v>2515</v>
      </c>
      <c r="W699" s="288">
        <v>1268</v>
      </c>
      <c r="X699" s="240">
        <f t="shared" ref="X699:X700" si="1353">SUM(Y699:AB699)</f>
        <v>35262</v>
      </c>
      <c r="Y699" s="288">
        <v>5508</v>
      </c>
      <c r="Z699" s="288">
        <v>8656</v>
      </c>
      <c r="AA699" s="288">
        <v>14100</v>
      </c>
      <c r="AB699" s="288">
        <v>6998</v>
      </c>
      <c r="AC699" s="240">
        <f t="shared" ref="AC699:AC700" si="1354">SUM(AD699:AI699)</f>
        <v>23926</v>
      </c>
      <c r="AD699" s="288">
        <v>2289</v>
      </c>
      <c r="AE699" s="288">
        <v>3650</v>
      </c>
      <c r="AF699" s="288">
        <v>1700</v>
      </c>
      <c r="AG699" s="288">
        <v>6674</v>
      </c>
      <c r="AH699" s="288">
        <v>3129</v>
      </c>
      <c r="AI699" s="288">
        <v>6484</v>
      </c>
      <c r="AJ699" s="240">
        <f t="shared" ref="AJ699:AJ700" si="1355">SUM(AK699:AL699)</f>
        <v>2507</v>
      </c>
      <c r="AK699" s="288">
        <v>1323</v>
      </c>
      <c r="AL699" s="288">
        <v>1184</v>
      </c>
      <c r="AM699" s="240">
        <f t="shared" ref="AM699:AM700" si="1356">SUM(AN699:AW699)</f>
        <v>52035</v>
      </c>
      <c r="AN699" s="288">
        <v>2145</v>
      </c>
      <c r="AO699" s="288">
        <v>2575</v>
      </c>
      <c r="AP699" s="288">
        <v>5540</v>
      </c>
      <c r="AQ699" s="288">
        <v>1224</v>
      </c>
      <c r="AR699" s="288">
        <v>6792</v>
      </c>
      <c r="AS699" s="288">
        <v>1346</v>
      </c>
      <c r="AT699" s="288">
        <v>8430</v>
      </c>
      <c r="AU699" s="288">
        <v>13593</v>
      </c>
      <c r="AV699" s="288">
        <v>7092</v>
      </c>
      <c r="AW699" s="288">
        <v>3298</v>
      </c>
      <c r="AX699" s="240">
        <f t="shared" ref="AX699:AX700" si="1357">SUM(AY699:BC699)</f>
        <v>55409</v>
      </c>
      <c r="AY699" s="288">
        <v>3803</v>
      </c>
      <c r="AZ699" s="288">
        <v>27449</v>
      </c>
      <c r="BA699" s="288">
        <v>6940</v>
      </c>
      <c r="BB699" s="288">
        <v>12047</v>
      </c>
      <c r="BC699" s="288">
        <v>5170</v>
      </c>
      <c r="BD699" s="240">
        <f t="shared" ref="BD699:BD700" si="1358">SUM(BE699:BL699)</f>
        <v>173633</v>
      </c>
      <c r="BE699" s="288">
        <v>58699</v>
      </c>
      <c r="BF699" s="288">
        <v>12305</v>
      </c>
      <c r="BG699" s="288">
        <v>15406</v>
      </c>
      <c r="BH699" s="288">
        <v>12243</v>
      </c>
      <c r="BI699" s="288">
        <v>34414</v>
      </c>
      <c r="BJ699" s="288">
        <v>16078</v>
      </c>
      <c r="BK699" s="288">
        <v>14124</v>
      </c>
      <c r="BL699" s="288">
        <v>10364</v>
      </c>
      <c r="BM699" s="240">
        <f t="shared" ref="BM699:BM700" si="1359">SUM(BN699:BR699)</f>
        <v>35377</v>
      </c>
      <c r="BN699" s="288">
        <v>8767</v>
      </c>
      <c r="BO699" s="288">
        <v>5256</v>
      </c>
      <c r="BP699" s="288">
        <v>5504</v>
      </c>
      <c r="BQ699" s="288">
        <v>2635</v>
      </c>
      <c r="BR699" s="288">
        <v>13215</v>
      </c>
      <c r="BS699" s="240">
        <f t="shared" ref="BS699:BS700" si="1360">SUM(BT699:CE699)</f>
        <v>61444</v>
      </c>
      <c r="BT699" s="288">
        <v>3269</v>
      </c>
      <c r="BU699" s="288">
        <v>6868</v>
      </c>
      <c r="BV699" s="288">
        <v>2013</v>
      </c>
      <c r="BW699" s="288">
        <v>681</v>
      </c>
      <c r="BX699" s="288">
        <v>3500</v>
      </c>
      <c r="BY699" s="288">
        <v>20520</v>
      </c>
      <c r="BZ699" s="288">
        <v>3107</v>
      </c>
      <c r="CA699" s="288">
        <v>3148</v>
      </c>
      <c r="CB699" s="288">
        <v>6883</v>
      </c>
      <c r="CC699" s="288">
        <v>4010</v>
      </c>
      <c r="CD699" s="288">
        <v>4391</v>
      </c>
      <c r="CE699" s="288">
        <v>3054</v>
      </c>
      <c r="CF699" s="240">
        <f t="shared" ref="CF699:CF700" si="1361">SUM(CG699:CS699)</f>
        <v>64579</v>
      </c>
      <c r="CG699" s="288">
        <v>1164</v>
      </c>
      <c r="CH699" s="288">
        <v>3392</v>
      </c>
      <c r="CI699" s="288">
        <v>2418</v>
      </c>
      <c r="CJ699" s="288">
        <v>6976</v>
      </c>
      <c r="CK699" s="288">
        <v>18403</v>
      </c>
      <c r="CL699" s="288">
        <v>1428</v>
      </c>
      <c r="CM699" s="288">
        <v>15851</v>
      </c>
      <c r="CN699" s="288">
        <v>1393</v>
      </c>
      <c r="CO699" s="288">
        <v>656</v>
      </c>
      <c r="CP699" s="288">
        <v>1788</v>
      </c>
      <c r="CQ699" s="288">
        <v>5636</v>
      </c>
      <c r="CR699" s="288">
        <v>3368</v>
      </c>
      <c r="CS699" s="288">
        <v>2106</v>
      </c>
      <c r="CT699" s="240">
        <f t="shared" ref="CT699:CT700" si="1362">SUM(CU699:CY699)</f>
        <v>45425</v>
      </c>
      <c r="CU699" s="288">
        <v>17668</v>
      </c>
      <c r="CV699" s="288">
        <v>9579</v>
      </c>
      <c r="CW699" s="288">
        <v>3873</v>
      </c>
      <c r="CX699" s="288">
        <v>6132</v>
      </c>
      <c r="CY699" s="288">
        <v>8173</v>
      </c>
      <c r="CZ699" s="240">
        <f t="shared" ref="CZ699:CZ700" si="1363">SUM(DA699:DF699)</f>
        <v>54719</v>
      </c>
      <c r="DA699" s="288">
        <v>1440</v>
      </c>
      <c r="DB699" s="288">
        <v>1239</v>
      </c>
      <c r="DC699" s="288">
        <v>12109</v>
      </c>
      <c r="DD699" s="288">
        <v>24311</v>
      </c>
      <c r="DE699" s="288">
        <v>9830</v>
      </c>
      <c r="DF699" s="288">
        <v>5790</v>
      </c>
      <c r="DG699" s="240">
        <f t="shared" ref="DG699:DG700" si="1364">AM699+BS699+B699+O699+X699+AC699+AJ699+BD699+CF699+AX699+BM699+CT699+CZ699</f>
        <v>721334</v>
      </c>
      <c r="DH699" s="240">
        <f t="shared" ref="DH699:DH700" si="1365">SUM(DI699:DK699)</f>
        <v>5250</v>
      </c>
      <c r="DI699" s="288">
        <v>2432</v>
      </c>
      <c r="DJ699" s="288">
        <v>1620</v>
      </c>
      <c r="DK699" s="288">
        <v>1198</v>
      </c>
      <c r="DL699" s="392">
        <f t="shared" ref="DL699:DL700" si="1366">SUM(DM699:DN699)</f>
        <v>13359</v>
      </c>
      <c r="DM699" s="288">
        <v>12854</v>
      </c>
      <c r="DN699" s="288">
        <v>505</v>
      </c>
      <c r="DO699" s="240">
        <f t="shared" ref="DO699:DO700" si="1367">DG699+DH699+DL699</f>
        <v>739943</v>
      </c>
      <c r="DP699" s="390"/>
      <c r="DQ699" s="390"/>
      <c r="DR699" s="390"/>
      <c r="DS699" s="390"/>
      <c r="DT699" s="390"/>
      <c r="DU699" s="390"/>
      <c r="DV699" s="390"/>
      <c r="DW699" s="390"/>
      <c r="DX699" s="390"/>
      <c r="DY699" s="390"/>
      <c r="DZ699" s="390"/>
      <c r="EA699" s="390"/>
      <c r="EB699" s="390"/>
      <c r="EC699" s="390"/>
    </row>
    <row r="700" spans="1:133" s="40" customFormat="1" ht="16.5" customHeight="1" x14ac:dyDescent="0.15">
      <c r="A700" s="81" t="s">
        <v>665</v>
      </c>
      <c r="B700" s="240">
        <f t="shared" si="1351"/>
        <v>7709</v>
      </c>
      <c r="C700" s="288">
        <v>334</v>
      </c>
      <c r="D700" s="288">
        <v>235</v>
      </c>
      <c r="E700" s="288">
        <v>196</v>
      </c>
      <c r="F700" s="288">
        <v>85</v>
      </c>
      <c r="G700" s="288">
        <v>467</v>
      </c>
      <c r="H700" s="288">
        <v>1061</v>
      </c>
      <c r="I700" s="288">
        <v>580</v>
      </c>
      <c r="J700" s="288">
        <v>111</v>
      </c>
      <c r="K700" s="288">
        <v>877</v>
      </c>
      <c r="L700" s="288">
        <v>2605</v>
      </c>
      <c r="M700" s="288">
        <v>537</v>
      </c>
      <c r="N700" s="288">
        <v>621</v>
      </c>
      <c r="O700" s="240">
        <f t="shared" si="1352"/>
        <v>2290</v>
      </c>
      <c r="P700" s="288">
        <v>669</v>
      </c>
      <c r="Q700" s="288">
        <v>447</v>
      </c>
      <c r="R700" s="288">
        <v>159</v>
      </c>
      <c r="S700" s="288">
        <v>112</v>
      </c>
      <c r="T700" s="288">
        <v>118</v>
      </c>
      <c r="U700" s="288">
        <v>394</v>
      </c>
      <c r="V700" s="288">
        <v>318</v>
      </c>
      <c r="W700" s="288">
        <v>73</v>
      </c>
      <c r="X700" s="240">
        <f t="shared" si="1353"/>
        <v>3376</v>
      </c>
      <c r="Y700" s="288">
        <v>478</v>
      </c>
      <c r="Z700" s="288">
        <v>727</v>
      </c>
      <c r="AA700" s="288">
        <v>1571</v>
      </c>
      <c r="AB700" s="288">
        <v>600</v>
      </c>
      <c r="AC700" s="240">
        <f t="shared" si="1354"/>
        <v>1655</v>
      </c>
      <c r="AD700" s="288">
        <v>187</v>
      </c>
      <c r="AE700" s="288">
        <v>195</v>
      </c>
      <c r="AF700" s="288">
        <v>90</v>
      </c>
      <c r="AG700" s="288">
        <v>619</v>
      </c>
      <c r="AH700" s="288">
        <v>183</v>
      </c>
      <c r="AI700" s="288">
        <v>381</v>
      </c>
      <c r="AJ700" s="240">
        <f t="shared" si="1355"/>
        <v>129</v>
      </c>
      <c r="AK700" s="288">
        <v>95</v>
      </c>
      <c r="AL700" s="288">
        <v>34</v>
      </c>
      <c r="AM700" s="240">
        <f t="shared" si="1356"/>
        <v>4186</v>
      </c>
      <c r="AN700" s="288">
        <v>229</v>
      </c>
      <c r="AO700" s="288">
        <v>307</v>
      </c>
      <c r="AP700" s="288">
        <v>527</v>
      </c>
      <c r="AQ700" s="288">
        <v>83</v>
      </c>
      <c r="AR700" s="288">
        <v>567</v>
      </c>
      <c r="AS700" s="288">
        <v>107</v>
      </c>
      <c r="AT700" s="288">
        <v>812</v>
      </c>
      <c r="AU700" s="288">
        <v>914</v>
      </c>
      <c r="AV700" s="288">
        <v>417</v>
      </c>
      <c r="AW700" s="288">
        <v>223</v>
      </c>
      <c r="AX700" s="240">
        <f t="shared" si="1357"/>
        <v>7844</v>
      </c>
      <c r="AY700" s="288">
        <v>539</v>
      </c>
      <c r="AZ700" s="288">
        <v>4218</v>
      </c>
      <c r="BA700" s="288">
        <v>565</v>
      </c>
      <c r="BB700" s="288">
        <v>1991</v>
      </c>
      <c r="BC700" s="288">
        <v>531</v>
      </c>
      <c r="BD700" s="240">
        <f t="shared" si="1358"/>
        <v>17062</v>
      </c>
      <c r="BE700" s="288">
        <v>7161</v>
      </c>
      <c r="BF700" s="288">
        <v>881</v>
      </c>
      <c r="BG700" s="288">
        <v>975</v>
      </c>
      <c r="BH700" s="288">
        <v>808</v>
      </c>
      <c r="BI700" s="288">
        <v>3838</v>
      </c>
      <c r="BJ700" s="288">
        <v>1518</v>
      </c>
      <c r="BK700" s="288">
        <v>1153</v>
      </c>
      <c r="BL700" s="288">
        <v>728</v>
      </c>
      <c r="BM700" s="240">
        <f t="shared" si="1359"/>
        <v>2926</v>
      </c>
      <c r="BN700" s="288">
        <v>643</v>
      </c>
      <c r="BO700" s="288">
        <v>345</v>
      </c>
      <c r="BP700" s="288">
        <v>517</v>
      </c>
      <c r="BQ700" s="288">
        <v>151</v>
      </c>
      <c r="BR700" s="288">
        <v>1270</v>
      </c>
      <c r="BS700" s="240">
        <f t="shared" si="1360"/>
        <v>5093</v>
      </c>
      <c r="BT700" s="288">
        <v>267</v>
      </c>
      <c r="BU700" s="288">
        <v>470</v>
      </c>
      <c r="BV700" s="288">
        <v>155</v>
      </c>
      <c r="BW700" s="288">
        <v>60</v>
      </c>
      <c r="BX700" s="288">
        <v>254</v>
      </c>
      <c r="BY700" s="288">
        <v>1627</v>
      </c>
      <c r="BZ700" s="288">
        <v>337</v>
      </c>
      <c r="CA700" s="288">
        <v>181</v>
      </c>
      <c r="CB700" s="288">
        <v>675</v>
      </c>
      <c r="CC700" s="288">
        <v>327</v>
      </c>
      <c r="CD700" s="288">
        <v>323</v>
      </c>
      <c r="CE700" s="288">
        <v>417</v>
      </c>
      <c r="CF700" s="240">
        <f t="shared" si="1361"/>
        <v>4602</v>
      </c>
      <c r="CG700" s="288">
        <v>50</v>
      </c>
      <c r="CH700" s="288">
        <v>148</v>
      </c>
      <c r="CI700" s="288">
        <v>214</v>
      </c>
      <c r="CJ700" s="288">
        <v>448</v>
      </c>
      <c r="CK700" s="288">
        <v>1676</v>
      </c>
      <c r="CL700" s="288">
        <v>156</v>
      </c>
      <c r="CM700" s="288">
        <v>994</v>
      </c>
      <c r="CN700" s="288">
        <v>105</v>
      </c>
      <c r="CO700" s="288">
        <v>16</v>
      </c>
      <c r="CP700" s="288">
        <v>115</v>
      </c>
      <c r="CQ700" s="288">
        <v>271</v>
      </c>
      <c r="CR700" s="288">
        <v>282</v>
      </c>
      <c r="CS700" s="288">
        <v>127</v>
      </c>
      <c r="CT700" s="240">
        <f t="shared" si="1362"/>
        <v>4701</v>
      </c>
      <c r="CU700" s="288">
        <v>1958</v>
      </c>
      <c r="CV700" s="288">
        <v>1002</v>
      </c>
      <c r="CW700" s="288">
        <v>394</v>
      </c>
      <c r="CX700" s="288">
        <v>681</v>
      </c>
      <c r="CY700" s="288">
        <v>666</v>
      </c>
      <c r="CZ700" s="240">
        <f t="shared" si="1363"/>
        <v>4349</v>
      </c>
      <c r="DA700" s="288">
        <v>70</v>
      </c>
      <c r="DB700" s="288">
        <v>67</v>
      </c>
      <c r="DC700" s="288">
        <v>915</v>
      </c>
      <c r="DD700" s="288">
        <v>2152</v>
      </c>
      <c r="DE700" s="288">
        <v>723</v>
      </c>
      <c r="DF700" s="288">
        <v>422</v>
      </c>
      <c r="DG700" s="240">
        <f t="shared" si="1364"/>
        <v>65922</v>
      </c>
      <c r="DH700" s="240">
        <f t="shared" si="1365"/>
        <v>322</v>
      </c>
      <c r="DI700" s="288">
        <v>152</v>
      </c>
      <c r="DJ700" s="288">
        <v>80</v>
      </c>
      <c r="DK700" s="288">
        <v>90</v>
      </c>
      <c r="DL700" s="392">
        <f t="shared" si="1366"/>
        <v>611</v>
      </c>
      <c r="DM700" s="288">
        <v>547</v>
      </c>
      <c r="DN700" s="288">
        <v>64</v>
      </c>
      <c r="DO700" s="240">
        <f t="shared" si="1367"/>
        <v>66855</v>
      </c>
    </row>
    <row r="701" spans="1:133" s="390" customFormat="1" ht="16.5" customHeight="1" x14ac:dyDescent="0.15">
      <c r="A701" s="89" t="s">
        <v>792</v>
      </c>
      <c r="B701" s="240">
        <f t="shared" ref="B701:B702" si="1368">SUM(C701:N701)</f>
        <v>7491</v>
      </c>
      <c r="C701" s="288">
        <v>380</v>
      </c>
      <c r="D701" s="288">
        <v>583</v>
      </c>
      <c r="E701" s="288">
        <v>663</v>
      </c>
      <c r="F701" s="288">
        <v>243</v>
      </c>
      <c r="G701" s="288">
        <v>587</v>
      </c>
      <c r="H701" s="288">
        <v>932</v>
      </c>
      <c r="I701" s="288">
        <v>990</v>
      </c>
      <c r="J701" s="288">
        <v>449</v>
      </c>
      <c r="K701" s="288">
        <v>710</v>
      </c>
      <c r="L701" s="288">
        <v>1211</v>
      </c>
      <c r="M701" s="288">
        <v>419</v>
      </c>
      <c r="N701" s="288">
        <v>324</v>
      </c>
      <c r="O701" s="240">
        <f t="shared" ref="O701:O702" si="1369">SUM(P701:W701)</f>
        <v>4781</v>
      </c>
      <c r="P701" s="288">
        <v>615</v>
      </c>
      <c r="Q701" s="288">
        <v>856</v>
      </c>
      <c r="R701" s="288">
        <v>333</v>
      </c>
      <c r="S701" s="288">
        <v>423</v>
      </c>
      <c r="T701" s="288">
        <v>581</v>
      </c>
      <c r="U701" s="288">
        <v>966</v>
      </c>
      <c r="V701" s="288">
        <v>651</v>
      </c>
      <c r="W701" s="288">
        <v>356</v>
      </c>
      <c r="X701" s="240">
        <f t="shared" ref="X701:X702" si="1370">SUM(Y701:AB701)</f>
        <v>3415</v>
      </c>
      <c r="Y701" s="288">
        <v>655</v>
      </c>
      <c r="Z701" s="288">
        <v>969</v>
      </c>
      <c r="AA701" s="288">
        <v>991</v>
      </c>
      <c r="AB701" s="288">
        <v>800</v>
      </c>
      <c r="AC701" s="240">
        <f t="shared" ref="AC701:AC702" si="1371">SUM(AD701:AI701)</f>
        <v>2885</v>
      </c>
      <c r="AD701" s="288">
        <v>445</v>
      </c>
      <c r="AE701" s="288">
        <v>513</v>
      </c>
      <c r="AF701" s="288">
        <v>309</v>
      </c>
      <c r="AG701" s="288">
        <v>556</v>
      </c>
      <c r="AH701" s="288">
        <v>344</v>
      </c>
      <c r="AI701" s="288">
        <v>718</v>
      </c>
      <c r="AJ701" s="240">
        <f t="shared" ref="AJ701:AJ702" si="1372">SUM(AK701:AL701)</f>
        <v>462</v>
      </c>
      <c r="AK701" s="288">
        <v>202</v>
      </c>
      <c r="AL701" s="288">
        <v>260</v>
      </c>
      <c r="AM701" s="240">
        <f t="shared" ref="AM701:AM702" si="1373">SUM(AN701:AW701)</f>
        <v>8407</v>
      </c>
      <c r="AN701" s="288">
        <v>684</v>
      </c>
      <c r="AO701" s="288">
        <v>484</v>
      </c>
      <c r="AP701" s="288">
        <v>770</v>
      </c>
      <c r="AQ701" s="288">
        <v>401</v>
      </c>
      <c r="AR701" s="288">
        <v>1016</v>
      </c>
      <c r="AS701" s="288">
        <v>380</v>
      </c>
      <c r="AT701" s="288">
        <v>1496</v>
      </c>
      <c r="AU701" s="288">
        <v>1627</v>
      </c>
      <c r="AV701" s="288">
        <v>869</v>
      </c>
      <c r="AW701" s="288">
        <v>680</v>
      </c>
      <c r="AX701" s="240">
        <f t="shared" ref="AX701:AX702" si="1374">SUM(AY701:BC701)</f>
        <v>12038</v>
      </c>
      <c r="AY701" s="288">
        <v>1105</v>
      </c>
      <c r="AZ701" s="288">
        <v>5766</v>
      </c>
      <c r="BA701" s="288">
        <v>1083</v>
      </c>
      <c r="BB701" s="288">
        <v>3174</v>
      </c>
      <c r="BC701" s="288">
        <v>910</v>
      </c>
      <c r="BD701" s="240">
        <f t="shared" ref="BD701:BD702" si="1375">SUM(BE701:BL701)</f>
        <v>8137</v>
      </c>
      <c r="BE701" s="288">
        <v>1539</v>
      </c>
      <c r="BF701" s="288">
        <v>1003</v>
      </c>
      <c r="BG701" s="288">
        <v>1141</v>
      </c>
      <c r="BH701" s="288">
        <v>859</v>
      </c>
      <c r="BI701" s="288">
        <v>733</v>
      </c>
      <c r="BJ701" s="288">
        <v>1238</v>
      </c>
      <c r="BK701" s="288">
        <v>833</v>
      </c>
      <c r="BL701" s="288">
        <v>791</v>
      </c>
      <c r="BM701" s="240">
        <f t="shared" ref="BM701:BM702" si="1376">SUM(BN701:BR701)</f>
        <v>4671</v>
      </c>
      <c r="BN701" s="288">
        <v>766</v>
      </c>
      <c r="BO701" s="288">
        <v>885</v>
      </c>
      <c r="BP701" s="288">
        <v>625</v>
      </c>
      <c r="BQ701" s="288">
        <v>593</v>
      </c>
      <c r="BR701" s="288">
        <v>1802</v>
      </c>
      <c r="BS701" s="240">
        <f t="shared" ref="BS701:BS702" si="1377">SUM(BT701:CE701)</f>
        <v>10768</v>
      </c>
      <c r="BT701" s="288">
        <v>779</v>
      </c>
      <c r="BU701" s="288">
        <v>1389</v>
      </c>
      <c r="BV701" s="288">
        <v>375</v>
      </c>
      <c r="BW701" s="288">
        <v>232</v>
      </c>
      <c r="BX701" s="288">
        <v>1136</v>
      </c>
      <c r="BY701" s="288">
        <v>2574</v>
      </c>
      <c r="BZ701" s="288">
        <v>669</v>
      </c>
      <c r="CA701" s="288">
        <v>568</v>
      </c>
      <c r="CB701" s="288">
        <v>1174</v>
      </c>
      <c r="CC701" s="288">
        <v>504</v>
      </c>
      <c r="CD701" s="288">
        <v>693</v>
      </c>
      <c r="CE701" s="288">
        <v>675</v>
      </c>
      <c r="CF701" s="240">
        <f t="shared" ref="CF701:CF702" si="1378">SUM(CG701:CS701)</f>
        <v>8353</v>
      </c>
      <c r="CG701" s="288">
        <v>348</v>
      </c>
      <c r="CH701" s="288">
        <v>617</v>
      </c>
      <c r="CI701" s="288">
        <v>342</v>
      </c>
      <c r="CJ701" s="288">
        <v>865</v>
      </c>
      <c r="CK701" s="288">
        <v>1342</v>
      </c>
      <c r="CL701" s="288">
        <v>283</v>
      </c>
      <c r="CM701" s="288">
        <v>1570</v>
      </c>
      <c r="CN701" s="288">
        <v>382</v>
      </c>
      <c r="CO701" s="288">
        <v>118</v>
      </c>
      <c r="CP701" s="288">
        <v>597</v>
      </c>
      <c r="CQ701" s="288">
        <v>780</v>
      </c>
      <c r="CR701" s="288">
        <v>613</v>
      </c>
      <c r="CS701" s="288">
        <v>496</v>
      </c>
      <c r="CT701" s="240">
        <f t="shared" ref="CT701:CT702" si="1379">SUM(CU701:CY701)</f>
        <v>3474</v>
      </c>
      <c r="CU701" s="288">
        <v>1290</v>
      </c>
      <c r="CV701" s="288">
        <v>668</v>
      </c>
      <c r="CW701" s="288">
        <v>273</v>
      </c>
      <c r="CX701" s="288">
        <v>659</v>
      </c>
      <c r="CY701" s="288">
        <v>584</v>
      </c>
      <c r="CZ701" s="240">
        <f t="shared" ref="CZ701:CZ702" si="1380">SUM(DA701:DF701)</f>
        <v>8616</v>
      </c>
      <c r="DA701" s="288">
        <v>380</v>
      </c>
      <c r="DB701" s="288">
        <v>210</v>
      </c>
      <c r="DC701" s="288">
        <v>1541</v>
      </c>
      <c r="DD701" s="288">
        <v>3431</v>
      </c>
      <c r="DE701" s="288">
        <v>1913</v>
      </c>
      <c r="DF701" s="288">
        <v>1141</v>
      </c>
      <c r="DG701" s="240">
        <f t="shared" ref="DG701:DG702" si="1381">AM701+BS701+B701+O701+X701+AC701+AJ701+BD701+CF701+AX701+BM701+CT701+CZ701</f>
        <v>83498</v>
      </c>
      <c r="DH701" s="240">
        <f t="shared" ref="DH701:DH702" si="1382">SUM(DI701:DK701)</f>
        <v>5270</v>
      </c>
      <c r="DI701" s="288">
        <v>532</v>
      </c>
      <c r="DJ701" s="288">
        <v>2791</v>
      </c>
      <c r="DK701" s="288">
        <v>1947</v>
      </c>
      <c r="DL701" s="392">
        <f t="shared" ref="DL701:DL702" si="1383">SUM(DM701:DN701)</f>
        <v>16154</v>
      </c>
      <c r="DM701" s="288">
        <v>13292</v>
      </c>
      <c r="DN701" s="288">
        <v>2862</v>
      </c>
      <c r="DO701" s="240">
        <f t="shared" ref="DO701:DO702" si="1384">DG701+DH701+DL701</f>
        <v>104922</v>
      </c>
    </row>
    <row r="702" spans="1:133" s="40" customFormat="1" ht="16.5" customHeight="1" x14ac:dyDescent="0.15">
      <c r="A702" s="426" t="s">
        <v>664</v>
      </c>
      <c r="B702" s="246">
        <f t="shared" si="1368"/>
        <v>12512</v>
      </c>
      <c r="C702" s="289">
        <v>611</v>
      </c>
      <c r="D702" s="289">
        <v>287</v>
      </c>
      <c r="E702" s="289">
        <v>119</v>
      </c>
      <c r="F702" s="289">
        <v>64</v>
      </c>
      <c r="G702" s="289">
        <v>1016</v>
      </c>
      <c r="H702" s="289">
        <v>2006</v>
      </c>
      <c r="I702" s="289">
        <v>1682</v>
      </c>
      <c r="J702" s="289">
        <v>66</v>
      </c>
      <c r="K702" s="289">
        <v>661</v>
      </c>
      <c r="L702" s="289">
        <v>5204</v>
      </c>
      <c r="M702" s="289">
        <v>360</v>
      </c>
      <c r="N702" s="289">
        <v>436</v>
      </c>
      <c r="O702" s="246">
        <f t="shared" si="1369"/>
        <v>4999</v>
      </c>
      <c r="P702" s="289">
        <v>822</v>
      </c>
      <c r="Q702" s="289">
        <v>1300</v>
      </c>
      <c r="R702" s="289">
        <v>222</v>
      </c>
      <c r="S702" s="289">
        <v>249</v>
      </c>
      <c r="T702" s="289">
        <v>249</v>
      </c>
      <c r="U702" s="289">
        <v>859</v>
      </c>
      <c r="V702" s="289">
        <v>624</v>
      </c>
      <c r="W702" s="289">
        <v>674</v>
      </c>
      <c r="X702" s="246">
        <f t="shared" si="1370"/>
        <v>3520</v>
      </c>
      <c r="Y702" s="289">
        <v>822</v>
      </c>
      <c r="Z702" s="289">
        <v>672</v>
      </c>
      <c r="AA702" s="289">
        <v>1510</v>
      </c>
      <c r="AB702" s="289">
        <v>516</v>
      </c>
      <c r="AC702" s="246">
        <f t="shared" si="1371"/>
        <v>5180</v>
      </c>
      <c r="AD702" s="289">
        <v>417</v>
      </c>
      <c r="AE702" s="289">
        <v>859</v>
      </c>
      <c r="AF702" s="289">
        <v>210</v>
      </c>
      <c r="AG702" s="289">
        <v>1037</v>
      </c>
      <c r="AH702" s="289">
        <v>507</v>
      </c>
      <c r="AI702" s="289">
        <v>2150</v>
      </c>
      <c r="AJ702" s="246">
        <f t="shared" si="1372"/>
        <v>429</v>
      </c>
      <c r="AK702" s="289">
        <v>168</v>
      </c>
      <c r="AL702" s="289">
        <v>261</v>
      </c>
      <c r="AM702" s="246">
        <f t="shared" si="1373"/>
        <v>12998</v>
      </c>
      <c r="AN702" s="289">
        <v>996</v>
      </c>
      <c r="AO702" s="289">
        <v>1085</v>
      </c>
      <c r="AP702" s="289">
        <v>1738</v>
      </c>
      <c r="AQ702" s="289">
        <v>461</v>
      </c>
      <c r="AR702" s="289">
        <v>1521</v>
      </c>
      <c r="AS702" s="289">
        <v>72</v>
      </c>
      <c r="AT702" s="289">
        <v>1901</v>
      </c>
      <c r="AU702" s="289">
        <v>2670</v>
      </c>
      <c r="AV702" s="289">
        <v>2186</v>
      </c>
      <c r="AW702" s="289">
        <v>368</v>
      </c>
      <c r="AX702" s="246">
        <f t="shared" si="1374"/>
        <v>36241</v>
      </c>
      <c r="AY702" s="289">
        <v>1813</v>
      </c>
      <c r="AZ702" s="289">
        <v>19751</v>
      </c>
      <c r="BA702" s="289">
        <v>3730</v>
      </c>
      <c r="BB702" s="289">
        <v>8328</v>
      </c>
      <c r="BC702" s="289">
        <v>2619</v>
      </c>
      <c r="BD702" s="246">
        <f t="shared" si="1375"/>
        <v>38266</v>
      </c>
      <c r="BE702" s="289">
        <v>2883</v>
      </c>
      <c r="BF702" s="289">
        <v>2714</v>
      </c>
      <c r="BG702" s="289">
        <v>2817</v>
      </c>
      <c r="BH702" s="289">
        <v>4570</v>
      </c>
      <c r="BI702" s="289">
        <v>2093</v>
      </c>
      <c r="BJ702" s="289">
        <v>14112</v>
      </c>
      <c r="BK702" s="289">
        <v>3092</v>
      </c>
      <c r="BL702" s="289">
        <v>5985</v>
      </c>
      <c r="BM702" s="246">
        <f t="shared" si="1376"/>
        <v>7028</v>
      </c>
      <c r="BN702" s="289">
        <v>1428</v>
      </c>
      <c r="BO702" s="289">
        <v>1032</v>
      </c>
      <c r="BP702" s="289">
        <v>694</v>
      </c>
      <c r="BQ702" s="289">
        <v>472</v>
      </c>
      <c r="BR702" s="289">
        <v>3402</v>
      </c>
      <c r="BS702" s="246">
        <f t="shared" si="1377"/>
        <v>8537</v>
      </c>
      <c r="BT702" s="289">
        <v>775</v>
      </c>
      <c r="BU702" s="289">
        <v>783</v>
      </c>
      <c r="BV702" s="289">
        <v>301</v>
      </c>
      <c r="BW702" s="289">
        <v>92</v>
      </c>
      <c r="BX702" s="289">
        <v>297</v>
      </c>
      <c r="BY702" s="289">
        <v>2604</v>
      </c>
      <c r="BZ702" s="289">
        <v>371</v>
      </c>
      <c r="CA702" s="289">
        <v>467</v>
      </c>
      <c r="CB702" s="289">
        <v>422</v>
      </c>
      <c r="CC702" s="289">
        <v>236</v>
      </c>
      <c r="CD702" s="289">
        <v>858</v>
      </c>
      <c r="CE702" s="289">
        <v>1331</v>
      </c>
      <c r="CF702" s="246">
        <f t="shared" si="1378"/>
        <v>11755</v>
      </c>
      <c r="CG702" s="289">
        <v>237</v>
      </c>
      <c r="CH702" s="289">
        <v>625</v>
      </c>
      <c r="CI702" s="289">
        <v>147</v>
      </c>
      <c r="CJ702" s="289">
        <v>2273</v>
      </c>
      <c r="CK702" s="289">
        <v>2503</v>
      </c>
      <c r="CL702" s="289">
        <v>32</v>
      </c>
      <c r="CM702" s="289">
        <v>3495</v>
      </c>
      <c r="CN702" s="289">
        <v>64</v>
      </c>
      <c r="CO702" s="289">
        <v>0</v>
      </c>
      <c r="CP702" s="289">
        <v>210</v>
      </c>
      <c r="CQ702" s="289">
        <v>913</v>
      </c>
      <c r="CR702" s="289">
        <v>782</v>
      </c>
      <c r="CS702" s="289">
        <v>474</v>
      </c>
      <c r="CT702" s="246">
        <f t="shared" si="1379"/>
        <v>7683</v>
      </c>
      <c r="CU702" s="289">
        <v>2447</v>
      </c>
      <c r="CV702" s="289">
        <v>2810</v>
      </c>
      <c r="CW702" s="289">
        <v>270</v>
      </c>
      <c r="CX702" s="289">
        <v>1632</v>
      </c>
      <c r="CY702" s="289">
        <v>524</v>
      </c>
      <c r="CZ702" s="246">
        <f t="shared" si="1380"/>
        <v>19801</v>
      </c>
      <c r="DA702" s="289">
        <v>258</v>
      </c>
      <c r="DB702" s="289">
        <v>44</v>
      </c>
      <c r="DC702" s="289">
        <v>1651</v>
      </c>
      <c r="DD702" s="289">
        <v>12620</v>
      </c>
      <c r="DE702" s="289">
        <v>2956</v>
      </c>
      <c r="DF702" s="289">
        <v>2272</v>
      </c>
      <c r="DG702" s="246">
        <f t="shared" si="1381"/>
        <v>168949</v>
      </c>
      <c r="DH702" s="246">
        <f t="shared" si="1382"/>
        <v>3532</v>
      </c>
      <c r="DI702" s="289">
        <v>1070</v>
      </c>
      <c r="DJ702" s="289">
        <v>286</v>
      </c>
      <c r="DK702" s="289">
        <v>2176</v>
      </c>
      <c r="DL702" s="393">
        <f t="shared" si="1383"/>
        <v>9640</v>
      </c>
      <c r="DM702" s="289">
        <v>8978</v>
      </c>
      <c r="DN702" s="289">
        <v>662</v>
      </c>
      <c r="DO702" s="246">
        <f t="shared" si="1384"/>
        <v>182121</v>
      </c>
    </row>
    <row r="703" spans="1:133" s="12" customFormat="1" ht="16.5" customHeight="1" x14ac:dyDescent="0.15">
      <c r="A703" s="32" t="s">
        <v>141</v>
      </c>
    </row>
    <row r="704" spans="1:133" s="12" customFormat="1" ht="16.5" customHeight="1" x14ac:dyDescent="0.15">
      <c r="A704" s="32" t="s">
        <v>294</v>
      </c>
    </row>
    <row r="705" spans="1:122" s="12" customFormat="1" ht="16.5" customHeight="1" x14ac:dyDescent="0.15">
      <c r="A705" s="32" t="s">
        <v>295</v>
      </c>
    </row>
    <row r="706" spans="1:122" s="12" customFormat="1" ht="16.5" customHeight="1" x14ac:dyDescent="0.15">
      <c r="A706" s="165" t="s">
        <v>791</v>
      </c>
    </row>
    <row r="707" spans="1:122" s="12" customFormat="1" ht="39.950000000000003" customHeight="1" x14ac:dyDescent="0.15">
      <c r="A707" s="165" t="s">
        <v>649</v>
      </c>
      <c r="C707" s="391"/>
      <c r="D707" s="391"/>
      <c r="E707" s="391"/>
    </row>
    <row r="708" spans="1:122" s="12" customFormat="1" ht="39.950000000000003" customHeight="1" x14ac:dyDescent="0.15">
      <c r="A708" s="165" t="s">
        <v>619</v>
      </c>
      <c r="C708" s="391"/>
      <c r="D708" s="391"/>
      <c r="E708" s="391"/>
    </row>
    <row r="709" spans="1:122" s="109" customFormat="1" ht="39.950000000000003" customHeight="1" x14ac:dyDescent="0.15">
      <c r="A709" s="104" t="s">
        <v>620</v>
      </c>
    </row>
    <row r="710" spans="1:122" s="109" customFormat="1" ht="16.5" customHeight="1" x14ac:dyDescent="0.15">
      <c r="A710" s="104" t="s">
        <v>793</v>
      </c>
    </row>
    <row r="711" spans="1:122" s="109" customFormat="1" ht="16.5" customHeight="1" x14ac:dyDescent="0.15">
      <c r="A711" s="104"/>
    </row>
    <row r="712" spans="1:122" ht="16.5" customHeight="1" x14ac:dyDescent="0.2">
      <c r="A712" s="185" t="s">
        <v>247</v>
      </c>
    </row>
    <row r="713" spans="1:122" ht="16.5" customHeight="1" x14ac:dyDescent="0.2">
      <c r="A713" s="186" t="s">
        <v>811</v>
      </c>
    </row>
    <row r="714" spans="1:122" ht="16.5" customHeight="1" x14ac:dyDescent="0.2">
      <c r="A714" s="427" t="s">
        <v>829</v>
      </c>
    </row>
    <row r="715" spans="1:122" s="442" customFormat="1" ht="32.25" customHeight="1" x14ac:dyDescent="0.15">
      <c r="A715" s="437"/>
      <c r="B715" s="438" t="s">
        <v>489</v>
      </c>
      <c r="C715" s="439" t="s">
        <v>490</v>
      </c>
      <c r="D715" s="439" t="s">
        <v>491</v>
      </c>
      <c r="E715" s="439" t="s">
        <v>492</v>
      </c>
      <c r="F715" s="439" t="s">
        <v>493</v>
      </c>
      <c r="G715" s="439" t="s">
        <v>494</v>
      </c>
      <c r="H715" s="439" t="s">
        <v>495</v>
      </c>
      <c r="I715" s="439" t="s">
        <v>496</v>
      </c>
      <c r="J715" s="439" t="s">
        <v>497</v>
      </c>
      <c r="K715" s="439" t="s">
        <v>498</v>
      </c>
      <c r="L715" s="439" t="s">
        <v>499</v>
      </c>
      <c r="M715" s="439" t="s">
        <v>500</v>
      </c>
      <c r="N715" s="439" t="s">
        <v>501</v>
      </c>
      <c r="O715" s="438" t="s">
        <v>502</v>
      </c>
      <c r="P715" s="439" t="s">
        <v>503</v>
      </c>
      <c r="Q715" s="439" t="s">
        <v>504</v>
      </c>
      <c r="R715" s="439" t="s">
        <v>505</v>
      </c>
      <c r="S715" s="439" t="s">
        <v>506</v>
      </c>
      <c r="T715" s="439" t="s">
        <v>507</v>
      </c>
      <c r="U715" s="439" t="s">
        <v>508</v>
      </c>
      <c r="V715" s="439" t="s">
        <v>509</v>
      </c>
      <c r="W715" s="439" t="s">
        <v>510</v>
      </c>
      <c r="X715" s="438" t="s">
        <v>511</v>
      </c>
      <c r="Y715" s="439" t="s">
        <v>512</v>
      </c>
      <c r="Z715" s="439" t="s">
        <v>513</v>
      </c>
      <c r="AA715" s="439" t="s">
        <v>514</v>
      </c>
      <c r="AB715" s="439" t="s">
        <v>515</v>
      </c>
      <c r="AC715" s="438" t="s">
        <v>516</v>
      </c>
      <c r="AD715" s="439" t="s">
        <v>517</v>
      </c>
      <c r="AE715" s="439" t="s">
        <v>518</v>
      </c>
      <c r="AF715" s="439" t="s">
        <v>519</v>
      </c>
      <c r="AG715" s="439" t="s">
        <v>520</v>
      </c>
      <c r="AH715" s="439" t="s">
        <v>521</v>
      </c>
      <c r="AI715" s="439" t="s">
        <v>522</v>
      </c>
      <c r="AJ715" s="438" t="s">
        <v>523</v>
      </c>
      <c r="AK715" s="439" t="s">
        <v>524</v>
      </c>
      <c r="AL715" s="439" t="s">
        <v>525</v>
      </c>
      <c r="AM715" s="438" t="s">
        <v>526</v>
      </c>
      <c r="AN715" s="439" t="s">
        <v>527</v>
      </c>
      <c r="AO715" s="439" t="s">
        <v>528</v>
      </c>
      <c r="AP715" s="439" t="s">
        <v>529</v>
      </c>
      <c r="AQ715" s="439" t="s">
        <v>530</v>
      </c>
      <c r="AR715" s="439" t="s">
        <v>531</v>
      </c>
      <c r="AS715" s="439" t="s">
        <v>532</v>
      </c>
      <c r="AT715" s="439" t="s">
        <v>533</v>
      </c>
      <c r="AU715" s="439" t="s">
        <v>534</v>
      </c>
      <c r="AV715" s="439" t="s">
        <v>535</v>
      </c>
      <c r="AW715" s="439" t="s">
        <v>536</v>
      </c>
      <c r="AX715" s="438" t="s">
        <v>537</v>
      </c>
      <c r="AY715" s="439" t="s">
        <v>538</v>
      </c>
      <c r="AZ715" s="439" t="s">
        <v>539</v>
      </c>
      <c r="BA715" s="439" t="s">
        <v>540</v>
      </c>
      <c r="BB715" s="439" t="s">
        <v>541</v>
      </c>
      <c r="BC715" s="439" t="s">
        <v>542</v>
      </c>
      <c r="BD715" s="440" t="s">
        <v>543</v>
      </c>
      <c r="BE715" s="439" t="s">
        <v>544</v>
      </c>
      <c r="BF715" s="439" t="s">
        <v>545</v>
      </c>
      <c r="BG715" s="439" t="s">
        <v>546</v>
      </c>
      <c r="BH715" s="439" t="s">
        <v>547</v>
      </c>
      <c r="BI715" s="439" t="s">
        <v>548</v>
      </c>
      <c r="BJ715" s="439" t="s">
        <v>549</v>
      </c>
      <c r="BK715" s="439" t="s">
        <v>550</v>
      </c>
      <c r="BL715" s="439" t="s">
        <v>551</v>
      </c>
      <c r="BM715" s="438" t="s">
        <v>552</v>
      </c>
      <c r="BN715" s="439" t="s">
        <v>553</v>
      </c>
      <c r="BO715" s="439" t="s">
        <v>554</v>
      </c>
      <c r="BP715" s="439" t="s">
        <v>555</v>
      </c>
      <c r="BQ715" s="439" t="s">
        <v>556</v>
      </c>
      <c r="BR715" s="439" t="s">
        <v>557</v>
      </c>
      <c r="BS715" s="438" t="s">
        <v>558</v>
      </c>
      <c r="BT715" s="439" t="s">
        <v>559</v>
      </c>
      <c r="BU715" s="439" t="s">
        <v>560</v>
      </c>
      <c r="BV715" s="439" t="s">
        <v>561</v>
      </c>
      <c r="BW715" s="439" t="s">
        <v>562</v>
      </c>
      <c r="BX715" s="439" t="s">
        <v>563</v>
      </c>
      <c r="BY715" s="439" t="s">
        <v>564</v>
      </c>
      <c r="BZ715" s="439" t="s">
        <v>565</v>
      </c>
      <c r="CA715" s="439" t="s">
        <v>566</v>
      </c>
      <c r="CB715" s="439" t="s">
        <v>567</v>
      </c>
      <c r="CC715" s="439" t="s">
        <v>568</v>
      </c>
      <c r="CD715" s="439" t="s">
        <v>569</v>
      </c>
      <c r="CE715" s="439" t="s">
        <v>570</v>
      </c>
      <c r="CF715" s="438" t="s">
        <v>571</v>
      </c>
      <c r="CG715" s="439" t="s">
        <v>572</v>
      </c>
      <c r="CH715" s="439" t="s">
        <v>573</v>
      </c>
      <c r="CI715" s="439" t="s">
        <v>574</v>
      </c>
      <c r="CJ715" s="439" t="s">
        <v>575</v>
      </c>
      <c r="CK715" s="439" t="s">
        <v>576</v>
      </c>
      <c r="CL715" s="439" t="s">
        <v>577</v>
      </c>
      <c r="CM715" s="439" t="s">
        <v>578</v>
      </c>
      <c r="CN715" s="439" t="s">
        <v>579</v>
      </c>
      <c r="CO715" s="439" t="s">
        <v>580</v>
      </c>
      <c r="CP715" s="439" t="s">
        <v>581</v>
      </c>
      <c r="CQ715" s="439" t="s">
        <v>582</v>
      </c>
      <c r="CR715" s="439" t="s">
        <v>583</v>
      </c>
      <c r="CS715" s="439" t="s">
        <v>584</v>
      </c>
      <c r="CT715" s="438" t="s">
        <v>585</v>
      </c>
      <c r="CU715" s="439" t="s">
        <v>586</v>
      </c>
      <c r="CV715" s="439" t="s">
        <v>587</v>
      </c>
      <c r="CW715" s="439" t="s">
        <v>588</v>
      </c>
      <c r="CX715" s="439" t="s">
        <v>589</v>
      </c>
      <c r="CY715" s="439" t="s">
        <v>590</v>
      </c>
      <c r="CZ715" s="438" t="s">
        <v>591</v>
      </c>
      <c r="DA715" s="439" t="s">
        <v>592</v>
      </c>
      <c r="DB715" s="439" t="s">
        <v>593</v>
      </c>
      <c r="DC715" s="439" t="s">
        <v>594</v>
      </c>
      <c r="DD715" s="439" t="s">
        <v>595</v>
      </c>
      <c r="DE715" s="439" t="s">
        <v>596</v>
      </c>
      <c r="DF715" s="439" t="s">
        <v>597</v>
      </c>
      <c r="DG715" s="438" t="s">
        <v>598</v>
      </c>
      <c r="DH715" s="438" t="s">
        <v>599</v>
      </c>
      <c r="DI715" s="439" t="s">
        <v>600</v>
      </c>
      <c r="DJ715" s="439" t="s">
        <v>601</v>
      </c>
      <c r="DK715" s="439" t="s">
        <v>602</v>
      </c>
      <c r="DL715" s="438" t="s">
        <v>603</v>
      </c>
      <c r="DM715" s="439" t="s">
        <v>604</v>
      </c>
      <c r="DN715" s="441" t="s">
        <v>605</v>
      </c>
      <c r="DO715" s="438" t="s">
        <v>606</v>
      </c>
    </row>
    <row r="716" spans="1:122" s="113" customFormat="1" ht="16.5" customHeight="1" x14ac:dyDescent="0.2">
      <c r="A716" s="78" t="s">
        <v>762</v>
      </c>
      <c r="B716" s="261"/>
      <c r="C716" s="276"/>
      <c r="D716" s="274"/>
      <c r="E716" s="274"/>
      <c r="F716" s="274"/>
      <c r="G716" s="274"/>
      <c r="H716" s="274"/>
      <c r="I716" s="274"/>
      <c r="J716" s="274"/>
      <c r="K716" s="274"/>
      <c r="L716" s="274"/>
      <c r="M716" s="274"/>
      <c r="N716" s="274"/>
      <c r="O716" s="261"/>
      <c r="P716" s="274"/>
      <c r="Q716" s="274"/>
      <c r="R716" s="274"/>
      <c r="S716" s="274"/>
      <c r="T716" s="274"/>
      <c r="U716" s="274"/>
      <c r="V716" s="274"/>
      <c r="W716" s="274"/>
      <c r="X716" s="261"/>
      <c r="Y716" s="274"/>
      <c r="Z716" s="274"/>
      <c r="AA716" s="274"/>
      <c r="AB716" s="274"/>
      <c r="AC716" s="261"/>
      <c r="AD716" s="274"/>
      <c r="AE716" s="274"/>
      <c r="AF716" s="274"/>
      <c r="AG716" s="274"/>
      <c r="AH716" s="274"/>
      <c r="AI716" s="274"/>
      <c r="AJ716" s="261"/>
      <c r="AK716" s="274"/>
      <c r="AL716" s="274"/>
      <c r="AM716" s="261"/>
      <c r="AN716" s="274"/>
      <c r="AO716" s="274"/>
      <c r="AP716" s="274"/>
      <c r="AQ716" s="274"/>
      <c r="AR716" s="274"/>
      <c r="AS716" s="274"/>
      <c r="AT716" s="274"/>
      <c r="AU716" s="274"/>
      <c r="AV716" s="274"/>
      <c r="AW716" s="274"/>
      <c r="AX716" s="261"/>
      <c r="AY716" s="274"/>
      <c r="AZ716" s="274"/>
      <c r="BA716" s="274"/>
      <c r="BB716" s="274"/>
      <c r="BC716" s="274"/>
      <c r="BD716" s="261"/>
      <c r="BE716" s="274"/>
      <c r="BF716" s="274"/>
      <c r="BG716" s="274"/>
      <c r="BH716" s="274"/>
      <c r="BI716" s="274"/>
      <c r="BJ716" s="274"/>
      <c r="BK716" s="274"/>
      <c r="BL716" s="274"/>
      <c r="BM716" s="261"/>
      <c r="BN716" s="274"/>
      <c r="BO716" s="274"/>
      <c r="BP716" s="274"/>
      <c r="BQ716" s="274"/>
      <c r="BR716" s="274"/>
      <c r="BS716" s="261"/>
      <c r="BT716" s="274"/>
      <c r="BU716" s="274"/>
      <c r="BV716" s="274"/>
      <c r="BW716" s="274"/>
      <c r="BX716" s="274"/>
      <c r="BY716" s="274"/>
      <c r="BZ716" s="274"/>
      <c r="CA716" s="274"/>
      <c r="CB716" s="274"/>
      <c r="CC716" s="274"/>
      <c r="CD716" s="274"/>
      <c r="CE716" s="274"/>
      <c r="CF716" s="261"/>
      <c r="CG716" s="274"/>
      <c r="CH716" s="274"/>
      <c r="CI716" s="274"/>
      <c r="CJ716" s="274"/>
      <c r="CK716" s="274"/>
      <c r="CL716" s="274"/>
      <c r="CM716" s="274"/>
      <c r="CN716" s="274"/>
      <c r="CO716" s="274"/>
      <c r="CP716" s="274"/>
      <c r="CQ716" s="274"/>
      <c r="CR716" s="274"/>
      <c r="CS716" s="274"/>
      <c r="CT716" s="261"/>
      <c r="CU716" s="274"/>
      <c r="CV716" s="274"/>
      <c r="CW716" s="274"/>
      <c r="CX716" s="274"/>
      <c r="CY716" s="274"/>
      <c r="CZ716" s="261"/>
      <c r="DA716" s="274"/>
      <c r="DB716" s="274"/>
      <c r="DC716" s="274"/>
      <c r="DD716" s="274"/>
      <c r="DE716" s="274"/>
      <c r="DF716" s="274"/>
      <c r="DG716" s="261"/>
      <c r="DH716" s="261"/>
      <c r="DI716" s="274"/>
      <c r="DJ716" s="274"/>
      <c r="DK716" s="274"/>
      <c r="DL716" s="273"/>
      <c r="DM716" s="274"/>
      <c r="DN716" s="274"/>
      <c r="DO716" s="261"/>
    </row>
    <row r="717" spans="1:122" s="128" customFormat="1" ht="16.5" customHeight="1" x14ac:dyDescent="0.2">
      <c r="A717" s="82" t="s">
        <v>174</v>
      </c>
      <c r="B717" s="392" t="s">
        <v>607</v>
      </c>
      <c r="C717" s="394">
        <v>194591</v>
      </c>
      <c r="D717" s="394" t="s">
        <v>607</v>
      </c>
      <c r="E717" s="394">
        <v>143244</v>
      </c>
      <c r="F717" s="394">
        <v>17243</v>
      </c>
      <c r="G717" s="394">
        <v>41937</v>
      </c>
      <c r="H717" s="394">
        <v>643698</v>
      </c>
      <c r="I717" s="394" t="s">
        <v>607</v>
      </c>
      <c r="J717" s="394">
        <v>7957</v>
      </c>
      <c r="K717" s="394">
        <v>90406</v>
      </c>
      <c r="L717" s="394">
        <v>609446</v>
      </c>
      <c r="M717" s="394">
        <v>83833</v>
      </c>
      <c r="N717" s="394">
        <v>195671</v>
      </c>
      <c r="O717" s="392" t="s">
        <v>607</v>
      </c>
      <c r="P717" s="394">
        <v>104428</v>
      </c>
      <c r="Q717" s="394">
        <v>170231</v>
      </c>
      <c r="R717" s="394">
        <v>48823</v>
      </c>
      <c r="S717" s="394">
        <v>58299</v>
      </c>
      <c r="T717" s="394">
        <v>72347</v>
      </c>
      <c r="U717" s="394">
        <v>119394</v>
      </c>
      <c r="V717" s="394" t="s">
        <v>607</v>
      </c>
      <c r="W717" s="394">
        <v>66119</v>
      </c>
      <c r="X717" s="392">
        <f t="shared" ref="X717:X722" si="1385">SUM(Y717:AB717)</f>
        <v>2080648</v>
      </c>
      <c r="Y717" s="394">
        <v>371757</v>
      </c>
      <c r="Z717" s="394">
        <v>670504</v>
      </c>
      <c r="AA717" s="394">
        <v>603333</v>
      </c>
      <c r="AB717" s="394">
        <v>435054</v>
      </c>
      <c r="AC717" s="392">
        <f t="shared" ref="AC717:AC719" si="1386">SUM(AD717:AI717)</f>
        <v>991699</v>
      </c>
      <c r="AD717" s="394">
        <v>189732</v>
      </c>
      <c r="AE717" s="394">
        <v>33277</v>
      </c>
      <c r="AF717" s="394">
        <v>38916</v>
      </c>
      <c r="AG717" s="394">
        <v>299000</v>
      </c>
      <c r="AH717" s="394">
        <v>214228</v>
      </c>
      <c r="AI717" s="394">
        <v>216546</v>
      </c>
      <c r="AJ717" s="392">
        <v>73303</v>
      </c>
      <c r="AK717" s="394" t="s">
        <v>607</v>
      </c>
      <c r="AL717" s="394" t="s">
        <v>607</v>
      </c>
      <c r="AM717" s="392" t="s">
        <v>607</v>
      </c>
      <c r="AN717" s="394">
        <v>73125</v>
      </c>
      <c r="AO717" s="394">
        <v>282025</v>
      </c>
      <c r="AP717" s="394">
        <v>124279</v>
      </c>
      <c r="AQ717" s="394" t="s">
        <v>607</v>
      </c>
      <c r="AR717" s="394">
        <v>237361</v>
      </c>
      <c r="AS717" s="394">
        <v>20352</v>
      </c>
      <c r="AT717" s="394">
        <v>331738</v>
      </c>
      <c r="AU717" s="394">
        <v>29217</v>
      </c>
      <c r="AV717" s="394">
        <v>249688</v>
      </c>
      <c r="AW717" s="394">
        <v>268045</v>
      </c>
      <c r="AX717" s="392">
        <f t="shared" ref="AX717" si="1387">SUM(AY717:BC717)</f>
        <v>1697520</v>
      </c>
      <c r="AY717" s="394">
        <v>175175</v>
      </c>
      <c r="AZ717" s="394">
        <v>1118209</v>
      </c>
      <c r="BA717" s="394">
        <v>39809</v>
      </c>
      <c r="BB717" s="394">
        <v>253054</v>
      </c>
      <c r="BC717" s="394">
        <v>111273</v>
      </c>
      <c r="BD717" s="392">
        <f t="shared" ref="BD717:BD719" si="1388">SUM(BE717:BL717)</f>
        <v>3072543</v>
      </c>
      <c r="BE717" s="394">
        <v>810390</v>
      </c>
      <c r="BF717" s="394">
        <v>204974</v>
      </c>
      <c r="BG717" s="394">
        <v>21705</v>
      </c>
      <c r="BH717" s="394">
        <v>270207</v>
      </c>
      <c r="BI717" s="394">
        <v>710800</v>
      </c>
      <c r="BJ717" s="394">
        <v>181942</v>
      </c>
      <c r="BK717" s="394">
        <v>666961</v>
      </c>
      <c r="BL717" s="394">
        <v>205564</v>
      </c>
      <c r="BM717" s="392" t="s">
        <v>607</v>
      </c>
      <c r="BN717" s="394">
        <v>167500</v>
      </c>
      <c r="BO717" s="394">
        <v>97864</v>
      </c>
      <c r="BP717" s="394">
        <v>158710</v>
      </c>
      <c r="BQ717" s="394" t="s">
        <v>607</v>
      </c>
      <c r="BR717" s="394">
        <v>268023</v>
      </c>
      <c r="BS717" s="392">
        <f t="shared" ref="BS717:BS719" si="1389">SUM(BT717:CE717)</f>
        <v>2331295</v>
      </c>
      <c r="BT717" s="394">
        <v>216681</v>
      </c>
      <c r="BU717" s="394">
        <v>220710</v>
      </c>
      <c r="BV717" s="394">
        <v>125562</v>
      </c>
      <c r="BW717" s="394">
        <v>15763</v>
      </c>
      <c r="BX717" s="394">
        <v>24482</v>
      </c>
      <c r="BY717" s="394">
        <v>738887</v>
      </c>
      <c r="BZ717" s="394">
        <v>160836</v>
      </c>
      <c r="CA717" s="394">
        <v>81428</v>
      </c>
      <c r="CB717" s="394">
        <v>289793</v>
      </c>
      <c r="CC717" s="394">
        <v>64179</v>
      </c>
      <c r="CD717" s="394">
        <v>142137</v>
      </c>
      <c r="CE717" s="394">
        <v>250837</v>
      </c>
      <c r="CF717" s="392" t="s">
        <v>607</v>
      </c>
      <c r="CG717" s="394">
        <v>52086</v>
      </c>
      <c r="CH717" s="394">
        <v>152853</v>
      </c>
      <c r="CI717" s="394">
        <v>78061</v>
      </c>
      <c r="CJ717" s="394">
        <v>117725</v>
      </c>
      <c r="CK717" s="394">
        <v>336987</v>
      </c>
      <c r="CL717" s="394">
        <v>71973</v>
      </c>
      <c r="CM717" s="394" t="s">
        <v>607</v>
      </c>
      <c r="CN717" s="394">
        <v>33257</v>
      </c>
      <c r="CO717" s="394">
        <v>20044</v>
      </c>
      <c r="CP717" s="394">
        <v>75732</v>
      </c>
      <c r="CQ717" s="394">
        <v>354386</v>
      </c>
      <c r="CR717" s="394">
        <v>92879</v>
      </c>
      <c r="CS717" s="394">
        <v>38644</v>
      </c>
      <c r="CT717" s="392">
        <f t="shared" ref="CT717:CT721" si="1390">SUM(CU717:CY717)</f>
        <v>2723391</v>
      </c>
      <c r="CU717" s="394">
        <v>1693421</v>
      </c>
      <c r="CV717" s="394">
        <v>518877</v>
      </c>
      <c r="CW717" s="394">
        <v>171362</v>
      </c>
      <c r="CX717" s="394">
        <v>292659</v>
      </c>
      <c r="CY717" s="394">
        <v>47072</v>
      </c>
      <c r="CZ717" s="392" t="s">
        <v>607</v>
      </c>
      <c r="DA717" s="394">
        <v>112929</v>
      </c>
      <c r="DB717" s="394">
        <v>74493</v>
      </c>
      <c r="DC717" s="394" t="s">
        <v>607</v>
      </c>
      <c r="DD717" s="394">
        <v>1268118</v>
      </c>
      <c r="DE717" s="394">
        <v>649761</v>
      </c>
      <c r="DF717" s="394">
        <v>385076</v>
      </c>
      <c r="DG717" s="392" t="s">
        <v>607</v>
      </c>
      <c r="DH717" s="392">
        <f t="shared" ref="DH717:DH722" si="1391">SUM(DI717:DK717)</f>
        <v>720404</v>
      </c>
      <c r="DI717" s="394">
        <v>443573</v>
      </c>
      <c r="DJ717" s="394">
        <v>124631</v>
      </c>
      <c r="DK717" s="394">
        <v>152200</v>
      </c>
      <c r="DL717" s="392" t="s">
        <v>607</v>
      </c>
      <c r="DM717" s="394">
        <v>374170</v>
      </c>
      <c r="DN717" s="394" t="s">
        <v>607</v>
      </c>
      <c r="DO717" s="392" t="s">
        <v>607</v>
      </c>
      <c r="DP717" s="1"/>
      <c r="DQ717" s="1"/>
      <c r="DR717" s="1"/>
    </row>
    <row r="718" spans="1:122" s="128" customFormat="1" ht="16.5" customHeight="1" x14ac:dyDescent="0.2">
      <c r="A718" s="82" t="s">
        <v>136</v>
      </c>
      <c r="B718" s="392" t="s">
        <v>607</v>
      </c>
      <c r="C718" s="394">
        <v>194591</v>
      </c>
      <c r="D718" s="394" t="s">
        <v>607</v>
      </c>
      <c r="E718" s="394">
        <v>128244</v>
      </c>
      <c r="F718" s="394">
        <v>17243</v>
      </c>
      <c r="G718" s="394">
        <v>41937</v>
      </c>
      <c r="H718" s="394">
        <v>279547</v>
      </c>
      <c r="I718" s="394" t="s">
        <v>607</v>
      </c>
      <c r="J718" s="394">
        <v>7957</v>
      </c>
      <c r="K718" s="394">
        <v>90406</v>
      </c>
      <c r="L718" s="394">
        <v>241888</v>
      </c>
      <c r="M718" s="394">
        <v>79961</v>
      </c>
      <c r="N718" s="394">
        <v>195671</v>
      </c>
      <c r="O718" s="392" t="s">
        <v>607</v>
      </c>
      <c r="P718" s="394">
        <v>104428</v>
      </c>
      <c r="Q718" s="394">
        <v>170231</v>
      </c>
      <c r="R718" s="394" t="s">
        <v>607</v>
      </c>
      <c r="S718" s="394">
        <v>56999</v>
      </c>
      <c r="T718" s="394">
        <v>51947</v>
      </c>
      <c r="U718" s="394">
        <v>119394</v>
      </c>
      <c r="V718" s="394" t="s">
        <v>607</v>
      </c>
      <c r="W718" s="394">
        <v>59481</v>
      </c>
      <c r="X718" s="392">
        <f t="shared" si="1385"/>
        <v>1712974</v>
      </c>
      <c r="Y718" s="394">
        <v>215385</v>
      </c>
      <c r="Z718" s="394">
        <v>654287</v>
      </c>
      <c r="AA718" s="394">
        <v>410992</v>
      </c>
      <c r="AB718" s="394">
        <v>432310</v>
      </c>
      <c r="AC718" s="392">
        <f t="shared" si="1386"/>
        <v>605863</v>
      </c>
      <c r="AD718" s="394">
        <v>116732</v>
      </c>
      <c r="AE718" s="394">
        <v>5210</v>
      </c>
      <c r="AF718" s="394">
        <v>38916</v>
      </c>
      <c r="AG718" s="394">
        <v>299000</v>
      </c>
      <c r="AH718" s="394">
        <v>65358</v>
      </c>
      <c r="AI718" s="394">
        <v>80647</v>
      </c>
      <c r="AJ718" s="392">
        <v>34300</v>
      </c>
      <c r="AK718" s="394" t="s">
        <v>607</v>
      </c>
      <c r="AL718" s="394" t="s">
        <v>607</v>
      </c>
      <c r="AM718" s="392" t="s">
        <v>607</v>
      </c>
      <c r="AN718" s="394">
        <v>45699</v>
      </c>
      <c r="AO718" s="394">
        <v>111925</v>
      </c>
      <c r="AP718" s="394">
        <v>124279</v>
      </c>
      <c r="AQ718" s="394">
        <v>3575</v>
      </c>
      <c r="AR718" s="394">
        <v>80489</v>
      </c>
      <c r="AS718" s="394" t="s">
        <v>607</v>
      </c>
      <c r="AT718" s="394">
        <v>264358</v>
      </c>
      <c r="AU718" s="394" t="s">
        <v>607</v>
      </c>
      <c r="AV718" s="394" t="s">
        <v>607</v>
      </c>
      <c r="AW718" s="394">
        <v>122489</v>
      </c>
      <c r="AX718" s="392" t="s">
        <v>607</v>
      </c>
      <c r="AY718" s="394">
        <v>112879</v>
      </c>
      <c r="AZ718" s="394">
        <v>1118209</v>
      </c>
      <c r="BA718" s="394">
        <v>39809</v>
      </c>
      <c r="BB718" s="394">
        <v>187204</v>
      </c>
      <c r="BC718" s="394" t="s">
        <v>607</v>
      </c>
      <c r="BD718" s="392">
        <f t="shared" si="1388"/>
        <v>2720440</v>
      </c>
      <c r="BE718" s="394">
        <v>810390</v>
      </c>
      <c r="BF718" s="394">
        <v>204974</v>
      </c>
      <c r="BG718" s="394">
        <v>21705</v>
      </c>
      <c r="BH718" s="394">
        <v>270207</v>
      </c>
      <c r="BI718" s="394">
        <v>458460</v>
      </c>
      <c r="BJ718" s="394">
        <v>181942</v>
      </c>
      <c r="BK718" s="394">
        <v>666961</v>
      </c>
      <c r="BL718" s="394">
        <v>105801</v>
      </c>
      <c r="BM718" s="392" t="s">
        <v>607</v>
      </c>
      <c r="BN718" s="394">
        <v>107500</v>
      </c>
      <c r="BO718" s="394">
        <v>77864</v>
      </c>
      <c r="BP718" s="394">
        <v>158710</v>
      </c>
      <c r="BQ718" s="394" t="s">
        <v>607</v>
      </c>
      <c r="BR718" s="394" t="s">
        <v>607</v>
      </c>
      <c r="BS718" s="392" t="s">
        <v>607</v>
      </c>
      <c r="BT718" s="394">
        <v>187987</v>
      </c>
      <c r="BU718" s="394" t="s">
        <v>607</v>
      </c>
      <c r="BV718" s="394">
        <v>97762</v>
      </c>
      <c r="BW718" s="394">
        <v>15763</v>
      </c>
      <c r="BX718" s="394" t="s">
        <v>607</v>
      </c>
      <c r="BY718" s="394" t="s">
        <v>607</v>
      </c>
      <c r="BZ718" s="394" t="s">
        <v>607</v>
      </c>
      <c r="CA718" s="394">
        <v>76375</v>
      </c>
      <c r="CB718" s="394">
        <v>253073</v>
      </c>
      <c r="CC718" s="394">
        <v>43694</v>
      </c>
      <c r="CD718" s="394">
        <v>142137</v>
      </c>
      <c r="CE718" s="394">
        <v>123923</v>
      </c>
      <c r="CF718" s="392" t="s">
        <v>607</v>
      </c>
      <c r="CG718" s="394">
        <v>52086</v>
      </c>
      <c r="CH718" s="394">
        <v>152853</v>
      </c>
      <c r="CI718" s="394">
        <v>78061</v>
      </c>
      <c r="CJ718" s="394">
        <v>117725</v>
      </c>
      <c r="CK718" s="394">
        <v>336987</v>
      </c>
      <c r="CL718" s="394">
        <v>54942</v>
      </c>
      <c r="CM718" s="394">
        <v>504257</v>
      </c>
      <c r="CN718" s="394">
        <v>15370</v>
      </c>
      <c r="CO718" s="394">
        <v>20044</v>
      </c>
      <c r="CP718" s="394">
        <v>64954</v>
      </c>
      <c r="CQ718" s="394">
        <v>180886</v>
      </c>
      <c r="CR718" s="394">
        <v>59879</v>
      </c>
      <c r="CS718" s="394" t="s">
        <v>607</v>
      </c>
      <c r="CT718" s="392" t="s">
        <v>607</v>
      </c>
      <c r="CU718" s="394">
        <v>193322</v>
      </c>
      <c r="CV718" s="394">
        <v>263372</v>
      </c>
      <c r="CW718" s="394">
        <v>169951</v>
      </c>
      <c r="CX718" s="394">
        <v>46125</v>
      </c>
      <c r="CY718" s="394" t="s">
        <v>607</v>
      </c>
      <c r="CZ718" s="392" t="s">
        <v>607</v>
      </c>
      <c r="DA718" s="394">
        <v>56328</v>
      </c>
      <c r="DB718" s="394">
        <v>42093</v>
      </c>
      <c r="DC718" s="394" t="s">
        <v>607</v>
      </c>
      <c r="DD718" s="394" t="s">
        <v>607</v>
      </c>
      <c r="DE718" s="394" t="s">
        <v>607</v>
      </c>
      <c r="DF718" s="394">
        <v>370270</v>
      </c>
      <c r="DG718" s="392" t="s">
        <v>607</v>
      </c>
      <c r="DH718" s="392">
        <f t="shared" si="1391"/>
        <v>693404</v>
      </c>
      <c r="DI718" s="394">
        <v>443573</v>
      </c>
      <c r="DJ718" s="394">
        <v>97631</v>
      </c>
      <c r="DK718" s="394">
        <v>152200</v>
      </c>
      <c r="DL718" s="392" t="s">
        <v>607</v>
      </c>
      <c r="DM718" s="394">
        <v>374170</v>
      </c>
      <c r="DN718" s="394" t="s">
        <v>607</v>
      </c>
      <c r="DO718" s="392" t="s">
        <v>607</v>
      </c>
      <c r="DP718" s="1"/>
      <c r="DQ718" s="1"/>
      <c r="DR718" s="1"/>
    </row>
    <row r="719" spans="1:122" s="128" customFormat="1" ht="16.5" customHeight="1" x14ac:dyDescent="0.2">
      <c r="A719" s="82" t="s">
        <v>763</v>
      </c>
      <c r="B719" s="392" t="s">
        <v>607</v>
      </c>
      <c r="C719" s="394">
        <v>1169</v>
      </c>
      <c r="D719" s="394" t="s">
        <v>607</v>
      </c>
      <c r="E719" s="394">
        <v>1065</v>
      </c>
      <c r="F719" s="394">
        <v>113</v>
      </c>
      <c r="G719" s="394">
        <v>238</v>
      </c>
      <c r="H719" s="394">
        <v>1585</v>
      </c>
      <c r="I719" s="394" t="s">
        <v>607</v>
      </c>
      <c r="J719" s="394">
        <v>32</v>
      </c>
      <c r="K719" s="394">
        <v>419</v>
      </c>
      <c r="L719" s="394">
        <v>3986</v>
      </c>
      <c r="M719" s="394">
        <v>592</v>
      </c>
      <c r="N719" s="394">
        <v>1218</v>
      </c>
      <c r="O719" s="392" t="s">
        <v>607</v>
      </c>
      <c r="P719" s="394">
        <v>717</v>
      </c>
      <c r="Q719" s="394">
        <v>843</v>
      </c>
      <c r="R719" s="394">
        <v>432</v>
      </c>
      <c r="S719" s="394">
        <v>420</v>
      </c>
      <c r="T719" s="394">
        <v>89</v>
      </c>
      <c r="U719" s="394">
        <v>961</v>
      </c>
      <c r="V719" s="394" t="s">
        <v>607</v>
      </c>
      <c r="W719" s="394">
        <v>557</v>
      </c>
      <c r="X719" s="392">
        <f t="shared" si="1385"/>
        <v>12123</v>
      </c>
      <c r="Y719" s="394">
        <v>2099</v>
      </c>
      <c r="Z719" s="394">
        <v>3681</v>
      </c>
      <c r="AA719" s="394">
        <v>3550</v>
      </c>
      <c r="AB719" s="394">
        <v>2793</v>
      </c>
      <c r="AC719" s="392">
        <f t="shared" si="1386"/>
        <v>3360</v>
      </c>
      <c r="AD719" s="394">
        <v>1038</v>
      </c>
      <c r="AE719" s="394">
        <v>46</v>
      </c>
      <c r="AF719" s="394">
        <v>160</v>
      </c>
      <c r="AG719" s="394">
        <v>1061</v>
      </c>
      <c r="AH719" s="394">
        <v>226</v>
      </c>
      <c r="AI719" s="394">
        <v>829</v>
      </c>
      <c r="AJ719" s="392">
        <v>374</v>
      </c>
      <c r="AK719" s="394" t="s">
        <v>607</v>
      </c>
      <c r="AL719" s="394" t="s">
        <v>607</v>
      </c>
      <c r="AM719" s="392">
        <f t="shared" ref="AM719" si="1392">SUM(AN719:AW719)</f>
        <v>6244</v>
      </c>
      <c r="AN719" s="394">
        <v>349</v>
      </c>
      <c r="AO719" s="394">
        <v>639</v>
      </c>
      <c r="AP719" s="394">
        <v>824</v>
      </c>
      <c r="AQ719" s="394">
        <v>164</v>
      </c>
      <c r="AR719" s="394">
        <v>522</v>
      </c>
      <c r="AS719" s="394">
        <v>151</v>
      </c>
      <c r="AT719" s="394">
        <v>2325</v>
      </c>
      <c r="AU719" s="394">
        <v>104</v>
      </c>
      <c r="AV719" s="394">
        <v>746</v>
      </c>
      <c r="AW719" s="394">
        <v>420</v>
      </c>
      <c r="AX719" s="392" t="s">
        <v>607</v>
      </c>
      <c r="AY719" s="394">
        <v>1038</v>
      </c>
      <c r="AZ719" s="394">
        <v>3973</v>
      </c>
      <c r="BA719" s="394">
        <v>222</v>
      </c>
      <c r="BB719" s="394">
        <v>624</v>
      </c>
      <c r="BC719" s="394">
        <v>516</v>
      </c>
      <c r="BD719" s="392">
        <f t="shared" si="1388"/>
        <v>12513</v>
      </c>
      <c r="BE719" s="394">
        <v>2491</v>
      </c>
      <c r="BF719" s="394">
        <v>940</v>
      </c>
      <c r="BG719" s="394">
        <v>242</v>
      </c>
      <c r="BH719" s="394">
        <v>1759</v>
      </c>
      <c r="BI719" s="394">
        <v>1398</v>
      </c>
      <c r="BJ719" s="394">
        <v>1832</v>
      </c>
      <c r="BK719" s="394">
        <v>3143</v>
      </c>
      <c r="BL719" s="394">
        <v>708</v>
      </c>
      <c r="BM719" s="392">
        <f t="shared" ref="BM719" si="1393">SUM(BN719:BR719)</f>
        <v>3707</v>
      </c>
      <c r="BN719" s="394">
        <v>723</v>
      </c>
      <c r="BO719" s="394">
        <v>480</v>
      </c>
      <c r="BP719" s="394">
        <v>1063</v>
      </c>
      <c r="BQ719" s="394" t="s">
        <v>607</v>
      </c>
      <c r="BR719" s="394">
        <v>1441</v>
      </c>
      <c r="BS719" s="392">
        <f t="shared" si="1389"/>
        <v>12397</v>
      </c>
      <c r="BT719" s="394">
        <v>3793</v>
      </c>
      <c r="BU719" s="394">
        <v>1113</v>
      </c>
      <c r="BV719" s="394">
        <v>699</v>
      </c>
      <c r="BW719" s="394">
        <v>181</v>
      </c>
      <c r="BX719" s="394">
        <v>308</v>
      </c>
      <c r="BY719" s="394">
        <v>1966</v>
      </c>
      <c r="BZ719" s="394">
        <v>516</v>
      </c>
      <c r="CA719" s="394">
        <v>452</v>
      </c>
      <c r="CB719" s="394">
        <v>1060</v>
      </c>
      <c r="CC719" s="394">
        <v>418</v>
      </c>
      <c r="CD719" s="394">
        <v>1075</v>
      </c>
      <c r="CE719" s="394">
        <v>816</v>
      </c>
      <c r="CF719" s="392">
        <f t="shared" ref="CF719" si="1394">SUM(CG719:CS719)</f>
        <v>8193</v>
      </c>
      <c r="CG719" s="394">
        <v>196</v>
      </c>
      <c r="CH719" s="394">
        <v>618</v>
      </c>
      <c r="CI719" s="394">
        <v>245</v>
      </c>
      <c r="CJ719" s="394">
        <v>564</v>
      </c>
      <c r="CK719" s="394">
        <v>1116</v>
      </c>
      <c r="CL719" s="394">
        <v>320</v>
      </c>
      <c r="CM719" s="394">
        <v>1790</v>
      </c>
      <c r="CN719" s="394">
        <v>152</v>
      </c>
      <c r="CO719" s="394">
        <v>190</v>
      </c>
      <c r="CP719" s="394">
        <v>223</v>
      </c>
      <c r="CQ719" s="394">
        <v>2173</v>
      </c>
      <c r="CR719" s="394">
        <v>335</v>
      </c>
      <c r="CS719" s="394">
        <v>271</v>
      </c>
      <c r="CT719" s="392">
        <f t="shared" si="1390"/>
        <v>4530</v>
      </c>
      <c r="CU719" s="394">
        <v>857</v>
      </c>
      <c r="CV719" s="394">
        <v>1679</v>
      </c>
      <c r="CW719" s="394">
        <v>808</v>
      </c>
      <c r="CX719" s="394">
        <v>569</v>
      </c>
      <c r="CY719" s="394">
        <v>617</v>
      </c>
      <c r="CZ719" s="392" t="s">
        <v>607</v>
      </c>
      <c r="DA719" s="394">
        <v>152</v>
      </c>
      <c r="DB719" s="394">
        <v>219</v>
      </c>
      <c r="DC719" s="394" t="s">
        <v>607</v>
      </c>
      <c r="DD719" s="394">
        <v>2769</v>
      </c>
      <c r="DE719" s="394">
        <v>3580</v>
      </c>
      <c r="DF719" s="394">
        <v>1217</v>
      </c>
      <c r="DG719" s="392" t="s">
        <v>607</v>
      </c>
      <c r="DH719" s="392">
        <f t="shared" si="1391"/>
        <v>1555</v>
      </c>
      <c r="DI719" s="394">
        <v>621</v>
      </c>
      <c r="DJ719" s="394">
        <v>358</v>
      </c>
      <c r="DK719" s="394">
        <v>576</v>
      </c>
      <c r="DL719" s="392" t="s">
        <v>607</v>
      </c>
      <c r="DM719" s="394">
        <v>1143</v>
      </c>
      <c r="DN719" s="394" t="s">
        <v>607</v>
      </c>
      <c r="DO719" s="392" t="s">
        <v>607</v>
      </c>
      <c r="DP719" s="1"/>
      <c r="DQ719" s="1"/>
      <c r="DR719" s="1"/>
    </row>
    <row r="720" spans="1:122" s="29" customFormat="1" ht="16.5" customHeight="1" x14ac:dyDescent="0.2">
      <c r="A720" s="175" t="s">
        <v>341</v>
      </c>
      <c r="B720" s="392" t="s">
        <v>607</v>
      </c>
      <c r="C720" s="394">
        <v>166.45936698032506</v>
      </c>
      <c r="D720" s="394" t="s">
        <v>607</v>
      </c>
      <c r="E720" s="394">
        <v>120.4169014084507</v>
      </c>
      <c r="F720" s="394">
        <v>152.59292035398229</v>
      </c>
      <c r="G720" s="394">
        <v>176.20588235294119</v>
      </c>
      <c r="H720" s="394">
        <v>176.37034700315456</v>
      </c>
      <c r="I720" s="394" t="s">
        <v>607</v>
      </c>
      <c r="J720" s="394">
        <v>248.65625</v>
      </c>
      <c r="K720" s="394">
        <v>215.76610978520287</v>
      </c>
      <c r="L720" s="394">
        <v>60.684395383843452</v>
      </c>
      <c r="M720" s="394">
        <v>135.06925675675674</v>
      </c>
      <c r="N720" s="394">
        <v>160.64942528735631</v>
      </c>
      <c r="O720" s="392" t="s">
        <v>607</v>
      </c>
      <c r="P720" s="394">
        <v>145.6457461645746</v>
      </c>
      <c r="Q720" s="394">
        <v>201.93475682087782</v>
      </c>
      <c r="R720" s="394" t="s">
        <v>607</v>
      </c>
      <c r="S720" s="394">
        <v>135.71190476190475</v>
      </c>
      <c r="T720" s="394">
        <v>583.67415730337075</v>
      </c>
      <c r="U720" s="394">
        <v>124.23933402705515</v>
      </c>
      <c r="V720" s="394" t="s">
        <v>607</v>
      </c>
      <c r="W720" s="394">
        <v>106.78815080789946</v>
      </c>
      <c r="X720" s="392">
        <v>141.29951332178504</v>
      </c>
      <c r="Y720" s="394">
        <v>102.61314911862792</v>
      </c>
      <c r="Z720" s="394">
        <v>177.74707959793534</v>
      </c>
      <c r="AA720" s="394">
        <v>115.77239436619719</v>
      </c>
      <c r="AB720" s="394">
        <v>154.78338703902614</v>
      </c>
      <c r="AC720" s="392">
        <v>180.31636904761905</v>
      </c>
      <c r="AD720" s="394">
        <v>112.45857418111753</v>
      </c>
      <c r="AE720" s="394">
        <v>113.26086956521739</v>
      </c>
      <c r="AF720" s="394">
        <v>243.22499999999999</v>
      </c>
      <c r="AG720" s="394">
        <v>281.8096135721018</v>
      </c>
      <c r="AH720" s="394">
        <v>289.19469026548671</v>
      </c>
      <c r="AI720" s="394">
        <v>97.282267792521111</v>
      </c>
      <c r="AJ720" s="392">
        <v>91.711229946524071</v>
      </c>
      <c r="AK720" s="394" t="s">
        <v>607</v>
      </c>
      <c r="AL720" s="394" t="s">
        <v>607</v>
      </c>
      <c r="AM720" s="392" t="s">
        <v>607</v>
      </c>
      <c r="AN720" s="394">
        <v>130.94269340974213</v>
      </c>
      <c r="AO720" s="394">
        <v>175.1564945226917</v>
      </c>
      <c r="AP720" s="394">
        <v>150.82402912621359</v>
      </c>
      <c r="AQ720" s="394">
        <v>21.798780487804876</v>
      </c>
      <c r="AR720" s="394">
        <v>154.1934865900383</v>
      </c>
      <c r="AS720" s="394" t="s">
        <v>607</v>
      </c>
      <c r="AT720" s="394">
        <v>113.70236559139785</v>
      </c>
      <c r="AU720" s="394" t="s">
        <v>607</v>
      </c>
      <c r="AV720" s="394" t="s">
        <v>607</v>
      </c>
      <c r="AW720" s="394">
        <v>291.64047619047619</v>
      </c>
      <c r="AX720" s="392" t="s">
        <v>607</v>
      </c>
      <c r="AY720" s="394">
        <v>108.7466281310212</v>
      </c>
      <c r="AZ720" s="394">
        <v>281.45205134658949</v>
      </c>
      <c r="BA720" s="394">
        <v>179.31981981981983</v>
      </c>
      <c r="BB720" s="394">
        <v>300.00641025641028</v>
      </c>
      <c r="BC720" s="394" t="s">
        <v>607</v>
      </c>
      <c r="BD720" s="392">
        <v>180</v>
      </c>
      <c r="BE720" s="394">
        <v>325.32717784022481</v>
      </c>
      <c r="BF720" s="394">
        <v>218.05744680851063</v>
      </c>
      <c r="BG720" s="394">
        <v>89.690082644628106</v>
      </c>
      <c r="BH720" s="394">
        <v>153.61398521887435</v>
      </c>
      <c r="BI720" s="394">
        <v>327.93991416309012</v>
      </c>
      <c r="BJ720" s="394">
        <v>99.313318777292579</v>
      </c>
      <c r="BK720" s="394">
        <v>212.20521794463889</v>
      </c>
      <c r="BL720" s="394">
        <v>149.43644067796609</v>
      </c>
      <c r="BM720" s="392" t="s">
        <v>607</v>
      </c>
      <c r="BN720" s="394">
        <v>148.68603042876902</v>
      </c>
      <c r="BO720" s="394">
        <v>162.21666666666667</v>
      </c>
      <c r="BP720" s="394">
        <v>149.30385700846659</v>
      </c>
      <c r="BQ720" s="394" t="s">
        <v>607</v>
      </c>
      <c r="BR720" s="394" t="s">
        <v>607</v>
      </c>
      <c r="BS720" s="392" t="s">
        <v>607</v>
      </c>
      <c r="BT720" s="394">
        <v>49.561560769839176</v>
      </c>
      <c r="BU720" s="394" t="s">
        <v>607</v>
      </c>
      <c r="BV720" s="394">
        <v>139.85979971387698</v>
      </c>
      <c r="BW720" s="394">
        <v>87.088397790055254</v>
      </c>
      <c r="BX720" s="394" t="s">
        <v>607</v>
      </c>
      <c r="BY720" s="394" t="s">
        <v>607</v>
      </c>
      <c r="BZ720" s="394" t="s">
        <v>607</v>
      </c>
      <c r="CA720" s="394">
        <v>168.97123893805309</v>
      </c>
      <c r="CB720" s="394">
        <v>238.74811320754716</v>
      </c>
      <c r="CC720" s="394">
        <v>104.5311004784689</v>
      </c>
      <c r="CD720" s="394">
        <v>132.22046511627906</v>
      </c>
      <c r="CE720" s="394">
        <v>151.86642156862746</v>
      </c>
      <c r="CF720" s="392" t="s">
        <v>607</v>
      </c>
      <c r="CG720" s="394">
        <v>265.74489795918367</v>
      </c>
      <c r="CH720" s="394">
        <v>247.33495145631068</v>
      </c>
      <c r="CI720" s="394">
        <v>318.61632653061224</v>
      </c>
      <c r="CJ720" s="394">
        <v>208.73226950354609</v>
      </c>
      <c r="CK720" s="394">
        <v>301.95967741935482</v>
      </c>
      <c r="CL720" s="394">
        <v>171.69374999999999</v>
      </c>
      <c r="CM720" s="394">
        <v>281.7078212290503</v>
      </c>
      <c r="CN720" s="394">
        <v>101.11842105263158</v>
      </c>
      <c r="CO720" s="394">
        <v>105.49473684210527</v>
      </c>
      <c r="CP720" s="394">
        <v>291.27354260089686</v>
      </c>
      <c r="CQ720" s="394">
        <v>83.242521859180854</v>
      </c>
      <c r="CR720" s="394">
        <v>178.74328358208956</v>
      </c>
      <c r="CS720" s="394" t="s">
        <v>607</v>
      </c>
      <c r="CT720" s="392" t="s">
        <v>607</v>
      </c>
      <c r="CU720" s="394">
        <v>225.5799299883314</v>
      </c>
      <c r="CV720" s="394">
        <v>156.8624181060155</v>
      </c>
      <c r="CW720" s="394">
        <v>210.33539603960395</v>
      </c>
      <c r="CX720" s="394">
        <v>81.063268892794383</v>
      </c>
      <c r="CY720" s="394" t="s">
        <v>607</v>
      </c>
      <c r="CZ720" s="392" t="s">
        <v>607</v>
      </c>
      <c r="DA720" s="394">
        <v>370.57894736842104</v>
      </c>
      <c r="DB720" s="394">
        <v>192.20547945205479</v>
      </c>
      <c r="DC720" s="394" t="s">
        <v>607</v>
      </c>
      <c r="DD720" s="394" t="s">
        <v>607</v>
      </c>
      <c r="DE720" s="394" t="s">
        <v>607</v>
      </c>
      <c r="DF720" s="394">
        <v>304.24815119145438</v>
      </c>
      <c r="DG720" s="392" t="s">
        <v>607</v>
      </c>
      <c r="DH720" s="392">
        <v>446</v>
      </c>
      <c r="DI720" s="394">
        <v>714.28824476650561</v>
      </c>
      <c r="DJ720" s="394">
        <v>272.71229050279328</v>
      </c>
      <c r="DK720" s="394">
        <v>264.23611111111109</v>
      </c>
      <c r="DL720" s="392" t="s">
        <v>607</v>
      </c>
      <c r="DM720" s="394">
        <v>327.35783027121607</v>
      </c>
      <c r="DN720" s="394" t="s">
        <v>607</v>
      </c>
      <c r="DO720" s="392" t="s">
        <v>607</v>
      </c>
      <c r="DP720" s="1"/>
      <c r="DQ720" s="1"/>
      <c r="DR720" s="1"/>
    </row>
    <row r="721" spans="1:133" s="128" customFormat="1" ht="16.5" customHeight="1" x14ac:dyDescent="0.2">
      <c r="A721" s="83" t="s">
        <v>124</v>
      </c>
      <c r="B721" s="392" t="s">
        <v>607</v>
      </c>
      <c r="C721" s="394">
        <v>852</v>
      </c>
      <c r="D721" s="394" t="s">
        <v>607</v>
      </c>
      <c r="E721" s="394">
        <v>584</v>
      </c>
      <c r="F721" s="394">
        <v>106</v>
      </c>
      <c r="G721" s="394" t="s">
        <v>607</v>
      </c>
      <c r="H721" s="394" t="s">
        <v>607</v>
      </c>
      <c r="I721" s="394" t="s">
        <v>607</v>
      </c>
      <c r="J721" s="394" t="s">
        <v>607</v>
      </c>
      <c r="K721" s="394">
        <v>312</v>
      </c>
      <c r="L721" s="394">
        <v>3103</v>
      </c>
      <c r="M721" s="394" t="s">
        <v>607</v>
      </c>
      <c r="N721" s="394">
        <v>771</v>
      </c>
      <c r="O721" s="392" t="s">
        <v>607</v>
      </c>
      <c r="P721" s="394">
        <v>556</v>
      </c>
      <c r="Q721" s="394" t="s">
        <v>607</v>
      </c>
      <c r="R721" s="394">
        <v>236</v>
      </c>
      <c r="S721" s="394" t="s">
        <v>607</v>
      </c>
      <c r="T721" s="394" t="s">
        <v>607</v>
      </c>
      <c r="U721" s="394">
        <v>503</v>
      </c>
      <c r="V721" s="394" t="s">
        <v>607</v>
      </c>
      <c r="W721" s="394">
        <v>244</v>
      </c>
      <c r="X721" s="392" t="s">
        <v>607</v>
      </c>
      <c r="Y721" s="394">
        <v>1232</v>
      </c>
      <c r="Z721" s="394" t="s">
        <v>607</v>
      </c>
      <c r="AA721" s="394">
        <v>1809</v>
      </c>
      <c r="AB721" s="394">
        <v>1639</v>
      </c>
      <c r="AC721" s="392" t="s">
        <v>607</v>
      </c>
      <c r="AD721" s="394">
        <v>485</v>
      </c>
      <c r="AE721" s="394" t="s">
        <v>607</v>
      </c>
      <c r="AF721" s="394" t="s">
        <v>607</v>
      </c>
      <c r="AG721" s="394" t="s">
        <v>607</v>
      </c>
      <c r="AH721" s="394">
        <v>190</v>
      </c>
      <c r="AI721" s="394">
        <v>507</v>
      </c>
      <c r="AJ721" s="392">
        <v>162</v>
      </c>
      <c r="AK721" s="394" t="s">
        <v>607</v>
      </c>
      <c r="AL721" s="394" t="s">
        <v>607</v>
      </c>
      <c r="AM721" s="392" t="s">
        <v>607</v>
      </c>
      <c r="AN721" s="394" t="s">
        <v>607</v>
      </c>
      <c r="AO721" s="394">
        <v>512</v>
      </c>
      <c r="AP721" s="394">
        <v>402</v>
      </c>
      <c r="AQ721" s="394">
        <v>128</v>
      </c>
      <c r="AR721" s="394">
        <v>408</v>
      </c>
      <c r="AS721" s="394">
        <v>106</v>
      </c>
      <c r="AT721" s="394" t="s">
        <v>607</v>
      </c>
      <c r="AU721" s="394">
        <v>74</v>
      </c>
      <c r="AV721" s="394">
        <v>484</v>
      </c>
      <c r="AW721" s="394">
        <v>349</v>
      </c>
      <c r="AX721" s="392" t="s">
        <v>607</v>
      </c>
      <c r="AY721" s="394" t="s">
        <v>607</v>
      </c>
      <c r="AZ721" s="394">
        <v>3417</v>
      </c>
      <c r="BA721" s="394">
        <v>186</v>
      </c>
      <c r="BB721" s="394" t="s">
        <v>607</v>
      </c>
      <c r="BC721" s="394" t="s">
        <v>607</v>
      </c>
      <c r="BD721" s="392" t="s">
        <v>607</v>
      </c>
      <c r="BE721" s="394">
        <v>1507</v>
      </c>
      <c r="BF721" s="394" t="s">
        <v>607</v>
      </c>
      <c r="BG721" s="394">
        <v>205</v>
      </c>
      <c r="BH721" s="394">
        <v>1210</v>
      </c>
      <c r="BI721" s="394">
        <v>664</v>
      </c>
      <c r="BJ721" s="394">
        <v>906</v>
      </c>
      <c r="BK721" s="394" t="s">
        <v>607</v>
      </c>
      <c r="BL721" s="394" t="s">
        <v>607</v>
      </c>
      <c r="BM721" s="392" t="s">
        <v>607</v>
      </c>
      <c r="BN721" s="394" t="s">
        <v>607</v>
      </c>
      <c r="BO721" s="394" t="s">
        <v>607</v>
      </c>
      <c r="BP721" s="394">
        <v>1009</v>
      </c>
      <c r="BQ721" s="394" t="s">
        <v>607</v>
      </c>
      <c r="BR721" s="394">
        <v>673</v>
      </c>
      <c r="BS721" s="392" t="s">
        <v>607</v>
      </c>
      <c r="BT721" s="394">
        <v>1127</v>
      </c>
      <c r="BU721" s="394">
        <v>684</v>
      </c>
      <c r="BV721" s="394">
        <v>473</v>
      </c>
      <c r="BW721" s="394" t="s">
        <v>607</v>
      </c>
      <c r="BX721" s="394">
        <v>295</v>
      </c>
      <c r="BY721" s="394">
        <v>1598</v>
      </c>
      <c r="BZ721" s="394">
        <v>474</v>
      </c>
      <c r="CA721" s="394">
        <v>355</v>
      </c>
      <c r="CB721" s="394">
        <v>749</v>
      </c>
      <c r="CC721" s="394">
        <v>241</v>
      </c>
      <c r="CD721" s="394">
        <v>680</v>
      </c>
      <c r="CE721" s="394">
        <v>765</v>
      </c>
      <c r="CF721" s="392" t="s">
        <v>607</v>
      </c>
      <c r="CG721" s="394">
        <v>205</v>
      </c>
      <c r="CH721" s="394">
        <v>355</v>
      </c>
      <c r="CI721" s="394">
        <v>221</v>
      </c>
      <c r="CJ721" s="394">
        <v>353</v>
      </c>
      <c r="CK721" s="394">
        <v>781</v>
      </c>
      <c r="CL721" s="394">
        <v>253</v>
      </c>
      <c r="CM721" s="394">
        <v>1627</v>
      </c>
      <c r="CN721" s="394" t="s">
        <v>607</v>
      </c>
      <c r="CO721" s="394">
        <v>115</v>
      </c>
      <c r="CP721" s="394" t="s">
        <v>607</v>
      </c>
      <c r="CQ721" s="394">
        <v>993</v>
      </c>
      <c r="CR721" s="394">
        <v>207</v>
      </c>
      <c r="CS721" s="394" t="s">
        <v>607</v>
      </c>
      <c r="CT721" s="392">
        <f t="shared" si="1390"/>
        <v>2810</v>
      </c>
      <c r="CU721" s="394">
        <v>750</v>
      </c>
      <c r="CV721" s="394">
        <v>939</v>
      </c>
      <c r="CW721" s="394">
        <v>347</v>
      </c>
      <c r="CX721" s="394">
        <v>468</v>
      </c>
      <c r="CY721" s="394">
        <v>306</v>
      </c>
      <c r="CZ721" s="392" t="s">
        <v>607</v>
      </c>
      <c r="DA721" s="394" t="s">
        <v>607</v>
      </c>
      <c r="DB721" s="394" t="s">
        <v>607</v>
      </c>
      <c r="DC721" s="394" t="s">
        <v>607</v>
      </c>
      <c r="DD721" s="394">
        <v>1884</v>
      </c>
      <c r="DE721" s="394" t="s">
        <v>607</v>
      </c>
      <c r="DF721" s="394">
        <v>1019</v>
      </c>
      <c r="DG721" s="392" t="s">
        <v>607</v>
      </c>
      <c r="DH721" s="392">
        <f t="shared" si="1391"/>
        <v>579</v>
      </c>
      <c r="DI721" s="394">
        <v>579</v>
      </c>
      <c r="DJ721" s="394" t="s">
        <v>607</v>
      </c>
      <c r="DK721" s="394" t="s">
        <v>607</v>
      </c>
      <c r="DL721" s="392" t="s">
        <v>607</v>
      </c>
      <c r="DM721" s="394" t="s">
        <v>607</v>
      </c>
      <c r="DN721" s="394" t="s">
        <v>607</v>
      </c>
      <c r="DO721" s="392" t="s">
        <v>607</v>
      </c>
      <c r="DP721" s="1"/>
      <c r="DQ721" s="1"/>
      <c r="DR721" s="1"/>
    </row>
    <row r="722" spans="1:133" s="40" customFormat="1" ht="16.5" customHeight="1" x14ac:dyDescent="0.2">
      <c r="A722" s="45" t="s">
        <v>783</v>
      </c>
      <c r="B722" s="392">
        <f t="shared" ref="B722:B723" si="1395">SUM(C722:N722)</f>
        <v>7652</v>
      </c>
      <c r="C722" s="345">
        <v>335</v>
      </c>
      <c r="D722" s="345">
        <v>474</v>
      </c>
      <c r="E722" s="345">
        <v>293</v>
      </c>
      <c r="F722" s="345">
        <v>181</v>
      </c>
      <c r="G722" s="345">
        <v>485</v>
      </c>
      <c r="H722" s="345">
        <v>1069</v>
      </c>
      <c r="I722" s="345">
        <v>818</v>
      </c>
      <c r="J722" s="345">
        <v>257</v>
      </c>
      <c r="K722" s="345">
        <v>799</v>
      </c>
      <c r="L722" s="345">
        <v>2339</v>
      </c>
      <c r="M722" s="345">
        <v>293</v>
      </c>
      <c r="N722" s="345">
        <v>309</v>
      </c>
      <c r="O722" s="308">
        <f t="shared" ref="O722" si="1396">SUM(P722:W722)</f>
        <v>3592</v>
      </c>
      <c r="P722" s="345">
        <v>809</v>
      </c>
      <c r="Q722" s="345">
        <v>864</v>
      </c>
      <c r="R722" s="345">
        <v>227</v>
      </c>
      <c r="S722" s="345">
        <v>232</v>
      </c>
      <c r="T722" s="345">
        <v>275</v>
      </c>
      <c r="U722" s="345">
        <v>501</v>
      </c>
      <c r="V722" s="345">
        <v>410</v>
      </c>
      <c r="W722" s="345">
        <v>274</v>
      </c>
      <c r="X722" s="308">
        <f t="shared" si="1385"/>
        <v>3218</v>
      </c>
      <c r="Y722" s="345">
        <v>431</v>
      </c>
      <c r="Z722" s="345">
        <v>836</v>
      </c>
      <c r="AA722" s="345">
        <v>1301</v>
      </c>
      <c r="AB722" s="345">
        <v>650</v>
      </c>
      <c r="AC722" s="308">
        <f>SUM(AD722:AI722)</f>
        <v>3224</v>
      </c>
      <c r="AD722" s="345">
        <v>458</v>
      </c>
      <c r="AE722" s="345">
        <v>391</v>
      </c>
      <c r="AF722" s="345">
        <v>369</v>
      </c>
      <c r="AG722" s="345">
        <v>838</v>
      </c>
      <c r="AH722" s="345">
        <v>323</v>
      </c>
      <c r="AI722" s="345">
        <v>845</v>
      </c>
      <c r="AJ722" s="308">
        <f t="shared" ref="AJ722" si="1397">SUM(AK722:AL722)</f>
        <v>301</v>
      </c>
      <c r="AK722" s="345">
        <v>100</v>
      </c>
      <c r="AL722" s="345">
        <v>201</v>
      </c>
      <c r="AM722" s="308">
        <f>SUM(AN722:AW722)</f>
        <v>6685</v>
      </c>
      <c r="AN722" s="345">
        <v>411</v>
      </c>
      <c r="AO722" s="345">
        <v>385</v>
      </c>
      <c r="AP722" s="345">
        <v>617</v>
      </c>
      <c r="AQ722" s="345">
        <v>218</v>
      </c>
      <c r="AR722" s="345">
        <v>1080</v>
      </c>
      <c r="AS722" s="345">
        <v>235</v>
      </c>
      <c r="AT722" s="345">
        <v>1002</v>
      </c>
      <c r="AU722" s="345">
        <v>1379</v>
      </c>
      <c r="AV722" s="345">
        <v>783</v>
      </c>
      <c r="AW722" s="345">
        <v>575</v>
      </c>
      <c r="AX722" s="308">
        <f>SUM(AY722:BC722)</f>
        <v>11479</v>
      </c>
      <c r="AY722" s="345">
        <v>1028</v>
      </c>
      <c r="AZ722" s="345">
        <v>5286</v>
      </c>
      <c r="BA722" s="345">
        <v>1078</v>
      </c>
      <c r="BB722" s="345">
        <v>2995</v>
      </c>
      <c r="BC722" s="345">
        <v>1092</v>
      </c>
      <c r="BD722" s="308">
        <f t="shared" ref="BD722" si="1398">SUM(BE722:BL722)</f>
        <v>13155</v>
      </c>
      <c r="BE722" s="345">
        <v>2460</v>
      </c>
      <c r="BF722" s="345">
        <v>1259</v>
      </c>
      <c r="BG722" s="345">
        <v>1326</v>
      </c>
      <c r="BH722" s="345">
        <v>1489</v>
      </c>
      <c r="BI722" s="345">
        <v>1265</v>
      </c>
      <c r="BJ722" s="345">
        <v>2360</v>
      </c>
      <c r="BK722" s="345">
        <v>1720</v>
      </c>
      <c r="BL722" s="345">
        <v>1276</v>
      </c>
      <c r="BM722" s="308">
        <f>SUM(BN722:BR722)</f>
        <v>4442</v>
      </c>
      <c r="BN722" s="345">
        <v>958</v>
      </c>
      <c r="BO722" s="345">
        <v>650</v>
      </c>
      <c r="BP722" s="345">
        <v>475</v>
      </c>
      <c r="BQ722" s="345">
        <v>278</v>
      </c>
      <c r="BR722" s="345">
        <v>2081</v>
      </c>
      <c r="BS722" s="308">
        <f t="shared" ref="BS722" si="1399">SUM(BT722:CE722)</f>
        <v>7599</v>
      </c>
      <c r="BT722" s="344">
        <v>419</v>
      </c>
      <c r="BU722" s="345">
        <v>736</v>
      </c>
      <c r="BV722" s="345">
        <v>267</v>
      </c>
      <c r="BW722" s="345">
        <v>123</v>
      </c>
      <c r="BX722" s="345">
        <v>522</v>
      </c>
      <c r="BY722" s="345">
        <v>2122</v>
      </c>
      <c r="BZ722" s="345">
        <v>460</v>
      </c>
      <c r="CA722" s="345">
        <v>400</v>
      </c>
      <c r="CB722" s="345">
        <v>955</v>
      </c>
      <c r="CC722" s="345">
        <v>360</v>
      </c>
      <c r="CD722" s="345">
        <v>644</v>
      </c>
      <c r="CE722" s="345">
        <v>591</v>
      </c>
      <c r="CF722" s="308">
        <f t="shared" ref="CF722" si="1400">SUM(CG722:CS722)</f>
        <v>8373</v>
      </c>
      <c r="CG722" s="345">
        <v>169</v>
      </c>
      <c r="CH722" s="345">
        <v>426</v>
      </c>
      <c r="CI722" s="345">
        <v>236</v>
      </c>
      <c r="CJ722" s="345">
        <v>1079</v>
      </c>
      <c r="CK722" s="345">
        <v>2145</v>
      </c>
      <c r="CL722" s="345">
        <v>235</v>
      </c>
      <c r="CM722" s="345">
        <v>1955</v>
      </c>
      <c r="CN722" s="345">
        <v>200</v>
      </c>
      <c r="CO722" s="345">
        <v>61</v>
      </c>
      <c r="CP722" s="345">
        <v>271</v>
      </c>
      <c r="CQ722" s="345">
        <v>681</v>
      </c>
      <c r="CR722" s="345">
        <v>542</v>
      </c>
      <c r="CS722" s="345">
        <v>373</v>
      </c>
      <c r="CT722" s="308">
        <f>SUM(CU722:CY722)</f>
        <v>4164</v>
      </c>
      <c r="CU722" s="345">
        <v>1602</v>
      </c>
      <c r="CV722" s="345">
        <v>1055</v>
      </c>
      <c r="CW722" s="345">
        <v>316</v>
      </c>
      <c r="CX722" s="345">
        <v>664</v>
      </c>
      <c r="CY722" s="345">
        <v>527</v>
      </c>
      <c r="CZ722" s="308">
        <f t="shared" ref="CZ722" si="1401">SUM(DA722:DF722)</f>
        <v>5336</v>
      </c>
      <c r="DA722" s="345">
        <v>125</v>
      </c>
      <c r="DB722" s="345">
        <v>102</v>
      </c>
      <c r="DC722" s="345">
        <v>1017</v>
      </c>
      <c r="DD722" s="345">
        <v>2180</v>
      </c>
      <c r="DE722" s="345">
        <v>1233</v>
      </c>
      <c r="DF722" s="345">
        <v>679</v>
      </c>
      <c r="DG722" s="308">
        <f t="shared" ref="DG722" si="1402">AM722+BS722+B722+O722+X722+AC722+AJ722+BD722+CF722+AX722+BM722+CT722+CZ722</f>
        <v>79220</v>
      </c>
      <c r="DH722" s="308">
        <f t="shared" si="1391"/>
        <v>2958</v>
      </c>
      <c r="DI722" s="345">
        <v>1336</v>
      </c>
      <c r="DJ722" s="345">
        <v>833</v>
      </c>
      <c r="DK722" s="345">
        <v>789</v>
      </c>
      <c r="DL722" s="308">
        <f>SUM(DM722:DN722)</f>
        <v>3732</v>
      </c>
      <c r="DM722" s="345">
        <v>2536</v>
      </c>
      <c r="DN722" s="309">
        <v>1196</v>
      </c>
      <c r="DO722" s="308">
        <f t="shared" ref="DO722" si="1403">DG722+DH722+DL722</f>
        <v>85910</v>
      </c>
      <c r="DP722" s="128"/>
      <c r="DQ722" s="128"/>
      <c r="DR722" s="128"/>
      <c r="DS722" s="128"/>
      <c r="DT722" s="128"/>
      <c r="DU722" s="128"/>
      <c r="DV722" s="128"/>
      <c r="DW722" s="128"/>
      <c r="DX722" s="128"/>
      <c r="DY722" s="128"/>
      <c r="DZ722" s="128"/>
      <c r="EA722" s="128"/>
      <c r="EB722" s="128"/>
      <c r="EC722" s="128"/>
    </row>
    <row r="723" spans="1:133" s="40" customFormat="1" ht="16.5" customHeight="1" x14ac:dyDescent="0.2">
      <c r="A723" s="45" t="s">
        <v>781</v>
      </c>
      <c r="B723" s="392">
        <f t="shared" si="1395"/>
        <v>49218</v>
      </c>
      <c r="C723" s="394">
        <v>3407</v>
      </c>
      <c r="D723" s="394">
        <v>2490</v>
      </c>
      <c r="E723" s="394">
        <v>1710</v>
      </c>
      <c r="F723" s="394">
        <v>774</v>
      </c>
      <c r="G723" s="394">
        <v>3645</v>
      </c>
      <c r="H723" s="394">
        <v>7613</v>
      </c>
      <c r="I723" s="394">
        <v>4867</v>
      </c>
      <c r="J723" s="394">
        <v>1399</v>
      </c>
      <c r="K723" s="394">
        <v>4221</v>
      </c>
      <c r="L723" s="394">
        <v>12292</v>
      </c>
      <c r="M723" s="394">
        <v>2732</v>
      </c>
      <c r="N723" s="394">
        <v>4068</v>
      </c>
      <c r="O723" s="392">
        <f t="shared" ref="O723" si="1404">SUM(P723:W723)</f>
        <v>18232</v>
      </c>
      <c r="P723" s="394">
        <v>3309</v>
      </c>
      <c r="Q723" s="394">
        <v>3269</v>
      </c>
      <c r="R723" s="394">
        <v>1347</v>
      </c>
      <c r="S723" s="394">
        <v>1752</v>
      </c>
      <c r="T723" s="394">
        <v>1814</v>
      </c>
      <c r="U723" s="394">
        <v>3469</v>
      </c>
      <c r="V723" s="394">
        <v>2184</v>
      </c>
      <c r="W723" s="394">
        <v>1088</v>
      </c>
      <c r="X723" s="392">
        <f t="shared" ref="X723" si="1405">SUM(Y723:AB723)</f>
        <v>20316</v>
      </c>
      <c r="Y723" s="394">
        <v>3547</v>
      </c>
      <c r="Z723" s="394">
        <v>4820</v>
      </c>
      <c r="AA723" s="394">
        <v>7163</v>
      </c>
      <c r="AB723" s="394">
        <v>4786</v>
      </c>
      <c r="AC723" s="392">
        <f>SUM(AD723:AI723)</f>
        <v>16472</v>
      </c>
      <c r="AD723" s="394">
        <v>2180</v>
      </c>
      <c r="AE723" s="394">
        <v>2589</v>
      </c>
      <c r="AF723" s="394">
        <v>1626</v>
      </c>
      <c r="AG723" s="394">
        <v>3686</v>
      </c>
      <c r="AH723" s="394">
        <v>2230</v>
      </c>
      <c r="AI723" s="394">
        <v>4161</v>
      </c>
      <c r="AJ723" s="392">
        <f t="shared" ref="AJ723" si="1406">SUM(AK723:AL723)</f>
        <v>2139</v>
      </c>
      <c r="AK723" s="394">
        <v>1171</v>
      </c>
      <c r="AL723" s="394">
        <v>968</v>
      </c>
      <c r="AM723" s="392">
        <f>SUM(AN723:AW723)</f>
        <v>32542</v>
      </c>
      <c r="AN723" s="394">
        <v>2154</v>
      </c>
      <c r="AO723" s="394">
        <v>2189</v>
      </c>
      <c r="AP723" s="394">
        <v>3923</v>
      </c>
      <c r="AQ723" s="394">
        <v>1144</v>
      </c>
      <c r="AR723" s="394">
        <v>4156</v>
      </c>
      <c r="AS723" s="394">
        <v>1119</v>
      </c>
      <c r="AT723" s="394">
        <v>5493</v>
      </c>
      <c r="AU723" s="394">
        <v>6039</v>
      </c>
      <c r="AV723" s="394">
        <v>3829</v>
      </c>
      <c r="AW723" s="394">
        <v>2496</v>
      </c>
      <c r="AX723" s="392">
        <f>SUM(AY723:BC723)</f>
        <v>46386</v>
      </c>
      <c r="AY723" s="394">
        <v>4246</v>
      </c>
      <c r="AZ723" s="394">
        <v>21870</v>
      </c>
      <c r="BA723" s="394">
        <v>5501</v>
      </c>
      <c r="BB723" s="394">
        <v>11131</v>
      </c>
      <c r="BC723" s="394">
        <v>3638</v>
      </c>
      <c r="BD723" s="392">
        <f t="shared" ref="BD723" si="1407">SUM(BE723:BL723)</f>
        <v>73474</v>
      </c>
      <c r="BE723" s="394">
        <v>9800</v>
      </c>
      <c r="BF723" s="394">
        <v>9303</v>
      </c>
      <c r="BG723" s="394">
        <v>7149</v>
      </c>
      <c r="BH723" s="394">
        <v>8606</v>
      </c>
      <c r="BI723" s="394">
        <v>6611</v>
      </c>
      <c r="BJ723" s="394">
        <v>13484</v>
      </c>
      <c r="BK723" s="394">
        <v>9468</v>
      </c>
      <c r="BL723" s="394">
        <v>9053</v>
      </c>
      <c r="BM723" s="392">
        <f>SUM(BN723:BR723)</f>
        <v>21451</v>
      </c>
      <c r="BN723" s="394">
        <v>4143</v>
      </c>
      <c r="BO723" s="394">
        <v>3712</v>
      </c>
      <c r="BP723" s="394">
        <v>2735</v>
      </c>
      <c r="BQ723" s="394">
        <v>1973</v>
      </c>
      <c r="BR723" s="394">
        <v>8888</v>
      </c>
      <c r="BS723" s="392">
        <f t="shared" ref="BS723" si="1408">SUM(BT723:CE723)</f>
        <v>40577</v>
      </c>
      <c r="BT723" s="394">
        <v>2007</v>
      </c>
      <c r="BU723" s="394">
        <v>4211</v>
      </c>
      <c r="BV723" s="394">
        <v>1941</v>
      </c>
      <c r="BW723" s="394">
        <v>595</v>
      </c>
      <c r="BX723" s="394">
        <v>2781</v>
      </c>
      <c r="BY723" s="394">
        <v>12239</v>
      </c>
      <c r="BZ723" s="394">
        <v>2332</v>
      </c>
      <c r="CA723" s="394">
        <v>2735</v>
      </c>
      <c r="CB723" s="394">
        <v>3903</v>
      </c>
      <c r="CC723" s="394">
        <v>2599</v>
      </c>
      <c r="CD723" s="394">
        <v>2962</v>
      </c>
      <c r="CE723" s="394">
        <v>2272</v>
      </c>
      <c r="CF723" s="392">
        <f t="shared" ref="CF723" si="1409">SUM(CG723:CS723)</f>
        <v>44183</v>
      </c>
      <c r="CG723" s="394">
        <v>914</v>
      </c>
      <c r="CH723" s="394">
        <v>3078</v>
      </c>
      <c r="CI723" s="394">
        <v>1249</v>
      </c>
      <c r="CJ723" s="394">
        <v>5560</v>
      </c>
      <c r="CK723" s="394">
        <v>9016</v>
      </c>
      <c r="CL723" s="394">
        <v>1033</v>
      </c>
      <c r="CM723" s="394">
        <v>10908</v>
      </c>
      <c r="CN723" s="394">
        <v>982</v>
      </c>
      <c r="CO723" s="394">
        <v>669</v>
      </c>
      <c r="CP723" s="394">
        <v>1941</v>
      </c>
      <c r="CQ723" s="394">
        <v>4550</v>
      </c>
      <c r="CR723" s="394">
        <v>2575</v>
      </c>
      <c r="CS723" s="394">
        <v>1708</v>
      </c>
      <c r="CT723" s="392">
        <f>SUM(CU723:CY723)</f>
        <v>20708</v>
      </c>
      <c r="CU723" s="394">
        <v>7905</v>
      </c>
      <c r="CV723" s="394">
        <v>4398</v>
      </c>
      <c r="CW723" s="394">
        <v>1546</v>
      </c>
      <c r="CX723" s="394">
        <v>3695</v>
      </c>
      <c r="CY723" s="394">
        <v>3164</v>
      </c>
      <c r="CZ723" s="392">
        <f t="shared" ref="CZ723" si="1410">SUM(DA723:DF723)</f>
        <v>38040</v>
      </c>
      <c r="DA723" s="394">
        <v>1036</v>
      </c>
      <c r="DB723" s="394">
        <v>1061</v>
      </c>
      <c r="DC723" s="394">
        <v>6914</v>
      </c>
      <c r="DD723" s="394">
        <v>15734</v>
      </c>
      <c r="DE723" s="394">
        <v>8450</v>
      </c>
      <c r="DF723" s="394">
        <v>4845</v>
      </c>
      <c r="DG723" s="392">
        <f t="shared" ref="DG723" si="1411">AM723+BS723+B723+O723+X723+AC723+AJ723+BD723+CF723+AX723+BM723+CT723+CZ723</f>
        <v>423738</v>
      </c>
      <c r="DH723" s="392">
        <f t="shared" ref="DH723" si="1412">SUM(DI723:DK723)</f>
        <v>9539</v>
      </c>
      <c r="DI723" s="394">
        <v>2878</v>
      </c>
      <c r="DJ723" s="394">
        <v>3517</v>
      </c>
      <c r="DK723" s="394">
        <v>3144</v>
      </c>
      <c r="DL723" s="392">
        <f>SUM(DM723:DN723)</f>
        <v>12524</v>
      </c>
      <c r="DM723" s="394">
        <v>10344</v>
      </c>
      <c r="DN723" s="394">
        <v>2180</v>
      </c>
      <c r="DO723" s="392">
        <f t="shared" ref="DO723" si="1413">DG723+DH723+DL723</f>
        <v>445801</v>
      </c>
      <c r="DP723" s="1"/>
      <c r="DQ723" s="1"/>
      <c r="DR723" s="1"/>
      <c r="DS723" s="128"/>
      <c r="DT723" s="128"/>
      <c r="DU723" s="128"/>
      <c r="DV723" s="128"/>
      <c r="DW723" s="128"/>
      <c r="DX723" s="128"/>
      <c r="DY723" s="128"/>
      <c r="DZ723" s="128"/>
      <c r="EA723" s="128"/>
      <c r="EB723" s="128"/>
    </row>
    <row r="724" spans="1:133" s="40" customFormat="1" ht="26.1" customHeight="1" x14ac:dyDescent="0.15">
      <c r="A724" s="209" t="s">
        <v>782</v>
      </c>
      <c r="B724" s="372">
        <v>5</v>
      </c>
      <c r="C724" s="373">
        <v>4.7</v>
      </c>
      <c r="D724" s="373">
        <v>7.1</v>
      </c>
      <c r="E724" s="373">
        <v>5.2</v>
      </c>
      <c r="F724" s="373">
        <v>5.7</v>
      </c>
      <c r="G724" s="373">
        <v>6.3</v>
      </c>
      <c r="H724" s="373">
        <v>4.5999999999999996</v>
      </c>
      <c r="I724" s="373">
        <v>5.2</v>
      </c>
      <c r="J724" s="373">
        <v>6.1</v>
      </c>
      <c r="K724" s="373">
        <v>5</v>
      </c>
      <c r="L724" s="373">
        <v>4.5</v>
      </c>
      <c r="M724" s="373">
        <v>5.5</v>
      </c>
      <c r="N724" s="373">
        <v>4.4000000000000004</v>
      </c>
      <c r="O724" s="372">
        <v>5.6</v>
      </c>
      <c r="P724" s="373">
        <v>4.4000000000000004</v>
      </c>
      <c r="Q724" s="373">
        <v>4.5999999999999996</v>
      </c>
      <c r="R724" s="373">
        <v>5</v>
      </c>
      <c r="S724" s="373">
        <v>9</v>
      </c>
      <c r="T724" s="373">
        <v>7.5</v>
      </c>
      <c r="U724" s="373">
        <v>6.2</v>
      </c>
      <c r="V724" s="373">
        <v>6.5</v>
      </c>
      <c r="W724" s="373">
        <v>6.4</v>
      </c>
      <c r="X724" s="372">
        <v>5</v>
      </c>
      <c r="Y724" s="373">
        <v>5.7</v>
      </c>
      <c r="Z724" s="373">
        <v>4.5</v>
      </c>
      <c r="AA724" s="373">
        <v>4.5999999999999996</v>
      </c>
      <c r="AB724" s="373">
        <v>6</v>
      </c>
      <c r="AC724" s="372">
        <v>5.7</v>
      </c>
      <c r="AD724" s="373">
        <v>7.4</v>
      </c>
      <c r="AE724" s="373">
        <v>5.7</v>
      </c>
      <c r="AF724" s="373">
        <v>7.7</v>
      </c>
      <c r="AG724" s="373">
        <v>4.8</v>
      </c>
      <c r="AH724" s="373">
        <v>6.8</v>
      </c>
      <c r="AI724" s="373">
        <v>5.0999999999999996</v>
      </c>
      <c r="AJ724" s="372">
        <v>6.4</v>
      </c>
      <c r="AK724" s="373">
        <v>8.9</v>
      </c>
      <c r="AL724" s="373">
        <v>4.8</v>
      </c>
      <c r="AM724" s="372">
        <v>4.8</v>
      </c>
      <c r="AN724" s="373">
        <v>7.4</v>
      </c>
      <c r="AO724" s="373">
        <v>5.8</v>
      </c>
      <c r="AP724" s="373">
        <v>5</v>
      </c>
      <c r="AQ724" s="373">
        <v>6.7</v>
      </c>
      <c r="AR724" s="373">
        <v>4</v>
      </c>
      <c r="AS724" s="373">
        <v>5.8</v>
      </c>
      <c r="AT724" s="373">
        <v>4.7</v>
      </c>
      <c r="AU724" s="373">
        <v>4</v>
      </c>
      <c r="AV724" s="373">
        <v>4.5</v>
      </c>
      <c r="AW724" s="373">
        <v>6.3</v>
      </c>
      <c r="AX724" s="372">
        <v>6</v>
      </c>
      <c r="AY724" s="373">
        <v>7.1</v>
      </c>
      <c r="AZ724" s="373">
        <v>6</v>
      </c>
      <c r="BA724" s="373">
        <v>5.7</v>
      </c>
      <c r="BB724" s="373">
        <v>6.2</v>
      </c>
      <c r="BC724" s="373">
        <v>4.7</v>
      </c>
      <c r="BD724" s="372">
        <v>4.5999999999999996</v>
      </c>
      <c r="BE724" s="373">
        <v>3.4</v>
      </c>
      <c r="BF724" s="373">
        <v>5.0999999999999996</v>
      </c>
      <c r="BG724" s="373">
        <v>4.0999999999999996</v>
      </c>
      <c r="BH724" s="373">
        <v>5.0999999999999996</v>
      </c>
      <c r="BI724" s="373">
        <v>3.3</v>
      </c>
      <c r="BJ724" s="373">
        <v>6.1</v>
      </c>
      <c r="BK724" s="373">
        <v>5.2</v>
      </c>
      <c r="BL724" s="373">
        <v>5.5</v>
      </c>
      <c r="BM724" s="372">
        <v>5.4</v>
      </c>
      <c r="BN724" s="373">
        <v>4.5999999999999996</v>
      </c>
      <c r="BO724" s="373">
        <v>5.6</v>
      </c>
      <c r="BP724" s="373">
        <v>5.5</v>
      </c>
      <c r="BQ724" s="373">
        <v>6.8</v>
      </c>
      <c r="BR724" s="373">
        <v>5.5</v>
      </c>
      <c r="BS724" s="372">
        <v>6</v>
      </c>
      <c r="BT724" s="375">
        <v>5.7</v>
      </c>
      <c r="BU724" s="373">
        <v>6.5</v>
      </c>
      <c r="BV724" s="373">
        <v>8.1</v>
      </c>
      <c r="BW724" s="373">
        <v>6</v>
      </c>
      <c r="BX724" s="373">
        <v>7.5</v>
      </c>
      <c r="BY724" s="373">
        <v>5.8</v>
      </c>
      <c r="BZ724" s="373">
        <v>5.9</v>
      </c>
      <c r="CA724" s="373">
        <v>7.9</v>
      </c>
      <c r="CB724" s="373">
        <v>5.4</v>
      </c>
      <c r="CC724" s="373">
        <v>6.7</v>
      </c>
      <c r="CD724" s="373">
        <v>4.5999999999999996</v>
      </c>
      <c r="CE724" s="373">
        <v>5.0999999999999996</v>
      </c>
      <c r="CF724" s="372">
        <v>6.3</v>
      </c>
      <c r="CG724" s="373">
        <v>6.1</v>
      </c>
      <c r="CH724" s="373">
        <v>8.3000000000000007</v>
      </c>
      <c r="CI724" s="373">
        <v>4.5999999999999996</v>
      </c>
      <c r="CJ724" s="373">
        <v>6.8</v>
      </c>
      <c r="CK724" s="373">
        <v>4.4000000000000004</v>
      </c>
      <c r="CL724" s="373">
        <v>6</v>
      </c>
      <c r="CM724" s="373">
        <v>7.1</v>
      </c>
      <c r="CN724" s="373">
        <v>6.5</v>
      </c>
      <c r="CO724" s="373">
        <v>8.5</v>
      </c>
      <c r="CP724" s="373">
        <v>7.9</v>
      </c>
      <c r="CQ724" s="373">
        <v>9.3000000000000007</v>
      </c>
      <c r="CR724" s="373">
        <v>6.4</v>
      </c>
      <c r="CS724" s="373">
        <v>6.2</v>
      </c>
      <c r="CT724" s="372">
        <v>4.3</v>
      </c>
      <c r="CU724" s="373">
        <v>4.0999999999999996</v>
      </c>
      <c r="CV724" s="373">
        <v>3.9</v>
      </c>
      <c r="CW724" s="373">
        <v>4.5</v>
      </c>
      <c r="CX724" s="373">
        <v>5.2</v>
      </c>
      <c r="CY724" s="373">
        <v>4.5</v>
      </c>
      <c r="CZ724" s="372">
        <v>6.8</v>
      </c>
      <c r="DA724" s="373">
        <v>6.8</v>
      </c>
      <c r="DB724" s="373">
        <v>8.1</v>
      </c>
      <c r="DC724" s="373">
        <v>6</v>
      </c>
      <c r="DD724" s="373">
        <v>6.4</v>
      </c>
      <c r="DE724" s="373">
        <v>7.8</v>
      </c>
      <c r="DF724" s="373">
        <v>7.9</v>
      </c>
      <c r="DG724" s="372">
        <v>5.4</v>
      </c>
      <c r="DH724" s="376" t="s">
        <v>607</v>
      </c>
      <c r="DI724" s="375">
        <v>6.2</v>
      </c>
      <c r="DJ724" s="373">
        <v>9.1999999999999993</v>
      </c>
      <c r="DK724" s="373">
        <v>6.6</v>
      </c>
      <c r="DL724" s="376" t="s">
        <v>607</v>
      </c>
      <c r="DM724" s="373">
        <v>8.8000000000000007</v>
      </c>
      <c r="DN724" s="404">
        <v>4.8</v>
      </c>
      <c r="DO724" s="372">
        <v>5.4</v>
      </c>
    </row>
    <row r="725" spans="1:133" s="18" customFormat="1" ht="16.5" customHeight="1" x14ac:dyDescent="0.2">
      <c r="A725" s="94" t="s">
        <v>828</v>
      </c>
    </row>
    <row r="726" spans="1:133" s="11" customFormat="1" ht="16.5" customHeight="1" x14ac:dyDescent="0.2">
      <c r="A726" s="94" t="s">
        <v>830</v>
      </c>
    </row>
    <row r="727" spans="1:133" s="12" customFormat="1" ht="16.5" customHeight="1" x14ac:dyDescent="0.15">
      <c r="A727" s="94" t="s">
        <v>764</v>
      </c>
    </row>
    <row r="728" spans="1:133" s="12" customFormat="1" ht="16.5" customHeight="1" x14ac:dyDescent="0.15">
      <c r="A728" s="94"/>
    </row>
    <row r="729" spans="1:133" ht="20.25" customHeight="1" x14ac:dyDescent="0.2">
      <c r="A729" s="26" t="s">
        <v>248</v>
      </c>
    </row>
    <row r="730" spans="1:133" ht="16.5" customHeight="1" x14ac:dyDescent="0.2">
      <c r="A730" s="427" t="s">
        <v>817</v>
      </c>
    </row>
    <row r="731" spans="1:133" s="442" customFormat="1" ht="32.25" customHeight="1" x14ac:dyDescent="0.15">
      <c r="A731" s="437"/>
      <c r="B731" s="438" t="s">
        <v>489</v>
      </c>
      <c r="C731" s="439" t="s">
        <v>490</v>
      </c>
      <c r="D731" s="439" t="s">
        <v>491</v>
      </c>
      <c r="E731" s="439" t="s">
        <v>492</v>
      </c>
      <c r="F731" s="439" t="s">
        <v>493</v>
      </c>
      <c r="G731" s="439" t="s">
        <v>494</v>
      </c>
      <c r="H731" s="439" t="s">
        <v>495</v>
      </c>
      <c r="I731" s="439" t="s">
        <v>496</v>
      </c>
      <c r="J731" s="439" t="s">
        <v>497</v>
      </c>
      <c r="K731" s="439" t="s">
        <v>498</v>
      </c>
      <c r="L731" s="439" t="s">
        <v>499</v>
      </c>
      <c r="M731" s="439" t="s">
        <v>500</v>
      </c>
      <c r="N731" s="439" t="s">
        <v>501</v>
      </c>
      <c r="O731" s="438" t="s">
        <v>502</v>
      </c>
      <c r="P731" s="439" t="s">
        <v>503</v>
      </c>
      <c r="Q731" s="439" t="s">
        <v>504</v>
      </c>
      <c r="R731" s="439" t="s">
        <v>505</v>
      </c>
      <c r="S731" s="439" t="s">
        <v>506</v>
      </c>
      <c r="T731" s="439" t="s">
        <v>507</v>
      </c>
      <c r="U731" s="439" t="s">
        <v>508</v>
      </c>
      <c r="V731" s="439" t="s">
        <v>509</v>
      </c>
      <c r="W731" s="439" t="s">
        <v>510</v>
      </c>
      <c r="X731" s="438" t="s">
        <v>511</v>
      </c>
      <c r="Y731" s="439" t="s">
        <v>512</v>
      </c>
      <c r="Z731" s="439" t="s">
        <v>513</v>
      </c>
      <c r="AA731" s="439" t="s">
        <v>514</v>
      </c>
      <c r="AB731" s="439" t="s">
        <v>515</v>
      </c>
      <c r="AC731" s="438" t="s">
        <v>516</v>
      </c>
      <c r="AD731" s="439" t="s">
        <v>517</v>
      </c>
      <c r="AE731" s="439" t="s">
        <v>518</v>
      </c>
      <c r="AF731" s="439" t="s">
        <v>519</v>
      </c>
      <c r="AG731" s="439" t="s">
        <v>520</v>
      </c>
      <c r="AH731" s="439" t="s">
        <v>521</v>
      </c>
      <c r="AI731" s="439" t="s">
        <v>522</v>
      </c>
      <c r="AJ731" s="438" t="s">
        <v>523</v>
      </c>
      <c r="AK731" s="439" t="s">
        <v>524</v>
      </c>
      <c r="AL731" s="439" t="s">
        <v>525</v>
      </c>
      <c r="AM731" s="438" t="s">
        <v>526</v>
      </c>
      <c r="AN731" s="439" t="s">
        <v>527</v>
      </c>
      <c r="AO731" s="439" t="s">
        <v>528</v>
      </c>
      <c r="AP731" s="439" t="s">
        <v>529</v>
      </c>
      <c r="AQ731" s="439" t="s">
        <v>530</v>
      </c>
      <c r="AR731" s="439" t="s">
        <v>531</v>
      </c>
      <c r="AS731" s="439" t="s">
        <v>532</v>
      </c>
      <c r="AT731" s="439" t="s">
        <v>533</v>
      </c>
      <c r="AU731" s="439" t="s">
        <v>534</v>
      </c>
      <c r="AV731" s="439" t="s">
        <v>535</v>
      </c>
      <c r="AW731" s="439" t="s">
        <v>536</v>
      </c>
      <c r="AX731" s="438" t="s">
        <v>537</v>
      </c>
      <c r="AY731" s="439" t="s">
        <v>538</v>
      </c>
      <c r="AZ731" s="439" t="s">
        <v>539</v>
      </c>
      <c r="BA731" s="439" t="s">
        <v>540</v>
      </c>
      <c r="BB731" s="439" t="s">
        <v>541</v>
      </c>
      <c r="BC731" s="439" t="s">
        <v>542</v>
      </c>
      <c r="BD731" s="440" t="s">
        <v>543</v>
      </c>
      <c r="BE731" s="439" t="s">
        <v>544</v>
      </c>
      <c r="BF731" s="439" t="s">
        <v>545</v>
      </c>
      <c r="BG731" s="439" t="s">
        <v>546</v>
      </c>
      <c r="BH731" s="439" t="s">
        <v>547</v>
      </c>
      <c r="BI731" s="439" t="s">
        <v>548</v>
      </c>
      <c r="BJ731" s="439" t="s">
        <v>549</v>
      </c>
      <c r="BK731" s="439" t="s">
        <v>550</v>
      </c>
      <c r="BL731" s="439" t="s">
        <v>551</v>
      </c>
      <c r="BM731" s="438" t="s">
        <v>552</v>
      </c>
      <c r="BN731" s="439" t="s">
        <v>553</v>
      </c>
      <c r="BO731" s="439" t="s">
        <v>554</v>
      </c>
      <c r="BP731" s="439" t="s">
        <v>555</v>
      </c>
      <c r="BQ731" s="439" t="s">
        <v>556</v>
      </c>
      <c r="BR731" s="439" t="s">
        <v>557</v>
      </c>
      <c r="BS731" s="438" t="s">
        <v>558</v>
      </c>
      <c r="BT731" s="439" t="s">
        <v>559</v>
      </c>
      <c r="BU731" s="439" t="s">
        <v>560</v>
      </c>
      <c r="BV731" s="439" t="s">
        <v>561</v>
      </c>
      <c r="BW731" s="439" t="s">
        <v>562</v>
      </c>
      <c r="BX731" s="439" t="s">
        <v>563</v>
      </c>
      <c r="BY731" s="439" t="s">
        <v>564</v>
      </c>
      <c r="BZ731" s="439" t="s">
        <v>565</v>
      </c>
      <c r="CA731" s="439" t="s">
        <v>566</v>
      </c>
      <c r="CB731" s="439" t="s">
        <v>567</v>
      </c>
      <c r="CC731" s="439" t="s">
        <v>568</v>
      </c>
      <c r="CD731" s="439" t="s">
        <v>569</v>
      </c>
      <c r="CE731" s="439" t="s">
        <v>570</v>
      </c>
      <c r="CF731" s="438" t="s">
        <v>571</v>
      </c>
      <c r="CG731" s="439" t="s">
        <v>572</v>
      </c>
      <c r="CH731" s="439" t="s">
        <v>573</v>
      </c>
      <c r="CI731" s="439" t="s">
        <v>574</v>
      </c>
      <c r="CJ731" s="439" t="s">
        <v>575</v>
      </c>
      <c r="CK731" s="439" t="s">
        <v>576</v>
      </c>
      <c r="CL731" s="439" t="s">
        <v>577</v>
      </c>
      <c r="CM731" s="439" t="s">
        <v>578</v>
      </c>
      <c r="CN731" s="439" t="s">
        <v>579</v>
      </c>
      <c r="CO731" s="439" t="s">
        <v>580</v>
      </c>
      <c r="CP731" s="439" t="s">
        <v>581</v>
      </c>
      <c r="CQ731" s="439" t="s">
        <v>582</v>
      </c>
      <c r="CR731" s="439" t="s">
        <v>583</v>
      </c>
      <c r="CS731" s="439" t="s">
        <v>584</v>
      </c>
      <c r="CT731" s="438" t="s">
        <v>585</v>
      </c>
      <c r="CU731" s="439" t="s">
        <v>586</v>
      </c>
      <c r="CV731" s="439" t="s">
        <v>587</v>
      </c>
      <c r="CW731" s="439" t="s">
        <v>588</v>
      </c>
      <c r="CX731" s="439" t="s">
        <v>589</v>
      </c>
      <c r="CY731" s="439" t="s">
        <v>590</v>
      </c>
      <c r="CZ731" s="438" t="s">
        <v>591</v>
      </c>
      <c r="DA731" s="439" t="s">
        <v>592</v>
      </c>
      <c r="DB731" s="439" t="s">
        <v>593</v>
      </c>
      <c r="DC731" s="439" t="s">
        <v>594</v>
      </c>
      <c r="DD731" s="439" t="s">
        <v>595</v>
      </c>
      <c r="DE731" s="439" t="s">
        <v>596</v>
      </c>
      <c r="DF731" s="439" t="s">
        <v>597</v>
      </c>
      <c r="DG731" s="438" t="s">
        <v>598</v>
      </c>
      <c r="DH731" s="438" t="s">
        <v>599</v>
      </c>
      <c r="DI731" s="439" t="s">
        <v>600</v>
      </c>
      <c r="DJ731" s="439" t="s">
        <v>601</v>
      </c>
      <c r="DK731" s="439" t="s">
        <v>602</v>
      </c>
      <c r="DL731" s="438" t="s">
        <v>603</v>
      </c>
      <c r="DM731" s="439" t="s">
        <v>604</v>
      </c>
      <c r="DN731" s="441" t="s">
        <v>605</v>
      </c>
      <c r="DO731" s="438" t="s">
        <v>606</v>
      </c>
    </row>
    <row r="732" spans="1:133" s="4" customFormat="1" ht="16.5" customHeight="1" x14ac:dyDescent="0.15">
      <c r="A732" s="84" t="s">
        <v>818</v>
      </c>
      <c r="B732" s="261"/>
      <c r="C732" s="276"/>
      <c r="D732" s="274"/>
      <c r="E732" s="274"/>
      <c r="F732" s="274"/>
      <c r="G732" s="274"/>
      <c r="H732" s="274"/>
      <c r="I732" s="274"/>
      <c r="J732" s="274"/>
      <c r="K732" s="274"/>
      <c r="L732" s="274"/>
      <c r="M732" s="274"/>
      <c r="N732" s="274"/>
      <c r="O732" s="261"/>
      <c r="P732" s="274"/>
      <c r="Q732" s="274"/>
      <c r="R732" s="274"/>
      <c r="S732" s="274"/>
      <c r="T732" s="274"/>
      <c r="U732" s="274"/>
      <c r="V732" s="274"/>
      <c r="W732" s="274"/>
      <c r="X732" s="261"/>
      <c r="Y732" s="274"/>
      <c r="Z732" s="274"/>
      <c r="AA732" s="274"/>
      <c r="AB732" s="274"/>
      <c r="AC732" s="261"/>
      <c r="AD732" s="274"/>
      <c r="AE732" s="274"/>
      <c r="AF732" s="274"/>
      <c r="AG732" s="274"/>
      <c r="AH732" s="274"/>
      <c r="AI732" s="274"/>
      <c r="AJ732" s="261"/>
      <c r="AK732" s="274"/>
      <c r="AL732" s="274"/>
      <c r="AM732" s="261"/>
      <c r="AN732" s="274"/>
      <c r="AO732" s="274"/>
      <c r="AP732" s="274"/>
      <c r="AQ732" s="274"/>
      <c r="AR732" s="274"/>
      <c r="AS732" s="274"/>
      <c r="AT732" s="274"/>
      <c r="AU732" s="274"/>
      <c r="AV732" s="274"/>
      <c r="AW732" s="274"/>
      <c r="AX732" s="261"/>
      <c r="AY732" s="274"/>
      <c r="AZ732" s="274"/>
      <c r="BA732" s="274"/>
      <c r="BB732" s="274"/>
      <c r="BC732" s="274"/>
      <c r="BD732" s="261"/>
      <c r="BE732" s="274"/>
      <c r="BF732" s="274"/>
      <c r="BG732" s="274"/>
      <c r="BH732" s="274"/>
      <c r="BI732" s="274"/>
      <c r="BJ732" s="274"/>
      <c r="BK732" s="274"/>
      <c r="BL732" s="274"/>
      <c r="BM732" s="261"/>
      <c r="BN732" s="274"/>
      <c r="BO732" s="274"/>
      <c r="BP732" s="274"/>
      <c r="BQ732" s="274"/>
      <c r="BR732" s="274"/>
      <c r="BS732" s="261"/>
      <c r="BT732" s="274"/>
      <c r="BU732" s="274"/>
      <c r="BV732" s="274"/>
      <c r="BW732" s="274"/>
      <c r="BX732" s="274"/>
      <c r="BY732" s="274"/>
      <c r="BZ732" s="274"/>
      <c r="CA732" s="274"/>
      <c r="CB732" s="274"/>
      <c r="CC732" s="274"/>
      <c r="CD732" s="274"/>
      <c r="CE732" s="274"/>
      <c r="CF732" s="261"/>
      <c r="CG732" s="274"/>
      <c r="CH732" s="274"/>
      <c r="CI732" s="274"/>
      <c r="CJ732" s="274"/>
      <c r="CK732" s="274"/>
      <c r="CL732" s="274"/>
      <c r="CM732" s="274"/>
      <c r="CN732" s="274"/>
      <c r="CO732" s="274"/>
      <c r="CP732" s="274"/>
      <c r="CQ732" s="274"/>
      <c r="CR732" s="274"/>
      <c r="CS732" s="274"/>
      <c r="CT732" s="261"/>
      <c r="CU732" s="274"/>
      <c r="CV732" s="274"/>
      <c r="CW732" s="274"/>
      <c r="CX732" s="274"/>
      <c r="CY732" s="274"/>
      <c r="CZ732" s="261"/>
      <c r="DA732" s="274"/>
      <c r="DB732" s="274"/>
      <c r="DC732" s="274"/>
      <c r="DD732" s="274"/>
      <c r="DE732" s="274"/>
      <c r="DF732" s="274"/>
      <c r="DG732" s="261"/>
      <c r="DH732" s="261"/>
      <c r="DI732" s="274"/>
      <c r="DJ732" s="274"/>
      <c r="DK732" s="274"/>
      <c r="DL732" s="273"/>
      <c r="DM732" s="274"/>
      <c r="DN732" s="274"/>
      <c r="DO732" s="261"/>
    </row>
    <row r="733" spans="1:133" s="4" customFormat="1" ht="16.5" customHeight="1" x14ac:dyDescent="0.2">
      <c r="A733" s="181" t="s">
        <v>75</v>
      </c>
      <c r="B733" s="240">
        <f t="shared" ref="B733" si="1414">SUM(C733:N733)</f>
        <v>365</v>
      </c>
      <c r="C733" s="394">
        <v>0</v>
      </c>
      <c r="D733" s="394">
        <v>0</v>
      </c>
      <c r="E733" s="394">
        <v>0</v>
      </c>
      <c r="F733" s="394">
        <v>5</v>
      </c>
      <c r="G733" s="394">
        <v>0</v>
      </c>
      <c r="H733" s="394">
        <v>63</v>
      </c>
      <c r="I733" s="394">
        <v>79</v>
      </c>
      <c r="J733" s="394">
        <v>0</v>
      </c>
      <c r="K733" s="394">
        <v>0</v>
      </c>
      <c r="L733" s="394">
        <v>44</v>
      </c>
      <c r="M733" s="394">
        <v>88</v>
      </c>
      <c r="N733" s="394">
        <v>86</v>
      </c>
      <c r="O733" s="240">
        <f t="shared" ref="O733" si="1415">SUM(P733:W733)</f>
        <v>173</v>
      </c>
      <c r="P733" s="394">
        <v>24</v>
      </c>
      <c r="Q733" s="394">
        <v>0</v>
      </c>
      <c r="R733" s="394">
        <v>1</v>
      </c>
      <c r="S733" s="394">
        <v>28</v>
      </c>
      <c r="T733" s="394">
        <v>15</v>
      </c>
      <c r="U733" s="394">
        <v>0</v>
      </c>
      <c r="V733" s="394">
        <v>105</v>
      </c>
      <c r="W733" s="394">
        <v>0</v>
      </c>
      <c r="X733" s="240">
        <f t="shared" ref="X733" si="1416">SUM(Y733:AB733)</f>
        <v>135</v>
      </c>
      <c r="Y733" s="394">
        <v>12</v>
      </c>
      <c r="Z733" s="394">
        <v>45</v>
      </c>
      <c r="AA733" s="394">
        <v>44</v>
      </c>
      <c r="AB733" s="394">
        <v>34</v>
      </c>
      <c r="AC733" s="240">
        <f t="shared" ref="AC733" si="1417">SUM(AD733:AI733)</f>
        <v>156</v>
      </c>
      <c r="AD733" s="394">
        <v>75</v>
      </c>
      <c r="AE733" s="394">
        <v>14</v>
      </c>
      <c r="AF733" s="394">
        <v>9</v>
      </c>
      <c r="AG733" s="394">
        <v>0</v>
      </c>
      <c r="AH733" s="394">
        <v>23</v>
      </c>
      <c r="AI733" s="394">
        <v>35</v>
      </c>
      <c r="AJ733" s="240">
        <f t="shared" ref="AJ733" si="1418">SUM(AK733:AL733)</f>
        <v>20</v>
      </c>
      <c r="AK733" s="394">
        <v>0</v>
      </c>
      <c r="AL733" s="394">
        <v>20</v>
      </c>
      <c r="AM733" s="240">
        <f t="shared" ref="AM733" si="1419">SUM(AN733:AW733)</f>
        <v>542</v>
      </c>
      <c r="AN733" s="394">
        <v>0</v>
      </c>
      <c r="AO733" s="394">
        <v>27</v>
      </c>
      <c r="AP733" s="394">
        <v>24</v>
      </c>
      <c r="AQ733" s="394">
        <v>0</v>
      </c>
      <c r="AR733" s="394">
        <v>69</v>
      </c>
      <c r="AS733" s="394">
        <v>25</v>
      </c>
      <c r="AT733" s="394">
        <v>113</v>
      </c>
      <c r="AU733" s="394">
        <v>93</v>
      </c>
      <c r="AV733" s="394">
        <v>168</v>
      </c>
      <c r="AW733" s="394">
        <v>23</v>
      </c>
      <c r="AX733" s="240">
        <f t="shared" ref="AX733" si="1420">SUM(AY733:BC733)</f>
        <v>612</v>
      </c>
      <c r="AY733" s="394">
        <v>75</v>
      </c>
      <c r="AZ733" s="394">
        <v>378</v>
      </c>
      <c r="BA733" s="394">
        <v>76</v>
      </c>
      <c r="BB733" s="394">
        <v>46</v>
      </c>
      <c r="BC733" s="394">
        <v>37</v>
      </c>
      <c r="BD733" s="240">
        <f t="shared" ref="BD733" si="1421">SUM(BE733:BL733)</f>
        <v>1648</v>
      </c>
      <c r="BE733" s="394">
        <v>691</v>
      </c>
      <c r="BF733" s="394">
        <v>178</v>
      </c>
      <c r="BG733" s="394">
        <v>78</v>
      </c>
      <c r="BH733" s="394">
        <v>100</v>
      </c>
      <c r="BI733" s="394">
        <v>253</v>
      </c>
      <c r="BJ733" s="394">
        <v>177</v>
      </c>
      <c r="BK733" s="394">
        <v>124</v>
      </c>
      <c r="BL733" s="394">
        <v>47</v>
      </c>
      <c r="BM733" s="240">
        <f t="shared" ref="BM733" si="1422">SUM(BN733:BR733)</f>
        <v>255</v>
      </c>
      <c r="BN733" s="394">
        <v>87</v>
      </c>
      <c r="BO733" s="394">
        <v>0</v>
      </c>
      <c r="BP733" s="394">
        <v>27</v>
      </c>
      <c r="BQ733" s="394">
        <v>39</v>
      </c>
      <c r="BR733" s="394">
        <v>102</v>
      </c>
      <c r="BS733" s="240">
        <f t="shared" ref="BS733" si="1423">SUM(BT733:CE733)</f>
        <v>334</v>
      </c>
      <c r="BT733" s="394">
        <v>0</v>
      </c>
      <c r="BU733" s="394">
        <v>7</v>
      </c>
      <c r="BV733" s="394">
        <v>0</v>
      </c>
      <c r="BW733" s="394">
        <v>0</v>
      </c>
      <c r="BX733" s="394">
        <v>0</v>
      </c>
      <c r="BY733" s="394">
        <v>150</v>
      </c>
      <c r="BZ733" s="394">
        <v>64</v>
      </c>
      <c r="CA733" s="394">
        <v>18</v>
      </c>
      <c r="CB733" s="394">
        <v>17</v>
      </c>
      <c r="CC733" s="394">
        <v>9</v>
      </c>
      <c r="CD733" s="394">
        <v>46</v>
      </c>
      <c r="CE733" s="394">
        <v>23</v>
      </c>
      <c r="CF733" s="240">
        <f t="shared" ref="CF733" si="1424">SUM(CG733:CS733)</f>
        <v>260</v>
      </c>
      <c r="CG733" s="394">
        <v>21</v>
      </c>
      <c r="CH733" s="394">
        <v>62</v>
      </c>
      <c r="CI733" s="394">
        <v>0</v>
      </c>
      <c r="CJ733" s="394">
        <v>0</v>
      </c>
      <c r="CK733" s="394">
        <v>82</v>
      </c>
      <c r="CL733" s="394">
        <v>0</v>
      </c>
      <c r="CM733" s="394">
        <v>18</v>
      </c>
      <c r="CN733" s="394">
        <v>0</v>
      </c>
      <c r="CO733" s="394">
        <v>8</v>
      </c>
      <c r="CP733" s="394">
        <v>12</v>
      </c>
      <c r="CQ733" s="394">
        <v>0</v>
      </c>
      <c r="CR733" s="394">
        <v>16</v>
      </c>
      <c r="CS733" s="394">
        <v>41</v>
      </c>
      <c r="CT733" s="240">
        <f t="shared" ref="CT733" si="1425">SUM(CU733:CY733)</f>
        <v>280</v>
      </c>
      <c r="CU733" s="394">
        <v>156</v>
      </c>
      <c r="CV733" s="394">
        <v>38</v>
      </c>
      <c r="CW733" s="394">
        <v>0</v>
      </c>
      <c r="CX733" s="394">
        <v>20</v>
      </c>
      <c r="CY733" s="394">
        <v>66</v>
      </c>
      <c r="CZ733" s="240">
        <f t="shared" ref="CZ733" si="1426">SUM(DA733:DF733)</f>
        <v>399</v>
      </c>
      <c r="DA733" s="394">
        <v>6</v>
      </c>
      <c r="DB733" s="394">
        <v>4</v>
      </c>
      <c r="DC733" s="394">
        <v>151</v>
      </c>
      <c r="DD733" s="394">
        <v>165</v>
      </c>
      <c r="DE733" s="394">
        <v>30</v>
      </c>
      <c r="DF733" s="394">
        <v>43</v>
      </c>
      <c r="DG733" s="240">
        <f t="shared" ref="DG733" si="1427">AM733+BS733+B733+O733+X733+AC733+AJ733+BD733+CF733+AX733+BM733+CT733+CZ733</f>
        <v>5179</v>
      </c>
      <c r="DH733" s="240">
        <f t="shared" ref="DH733" si="1428">SUM(DI733:DK733)</f>
        <v>34</v>
      </c>
      <c r="DI733" s="394">
        <v>0</v>
      </c>
      <c r="DJ733" s="394">
        <v>34</v>
      </c>
      <c r="DK733" s="394">
        <v>0</v>
      </c>
      <c r="DL733" s="392">
        <f>DM733+DN733</f>
        <v>100</v>
      </c>
      <c r="DM733" s="394">
        <v>100</v>
      </c>
      <c r="DN733" s="394">
        <v>0</v>
      </c>
      <c r="DO733" s="240">
        <f t="shared" ref="DO733" si="1429">DG733+DH733+DL733</f>
        <v>5313</v>
      </c>
      <c r="DP733" s="1"/>
      <c r="DQ733" s="1"/>
      <c r="DR733" s="1"/>
      <c r="DS733" s="1"/>
      <c r="DT733" s="1"/>
      <c r="DU733" s="1"/>
      <c r="DV733" s="1"/>
      <c r="DW733" s="1"/>
      <c r="DX733" s="1"/>
      <c r="DY733" s="1"/>
      <c r="DZ733" s="1"/>
    </row>
    <row r="734" spans="1:133" s="4" customFormat="1" ht="16.5" customHeight="1" x14ac:dyDescent="0.2">
      <c r="A734" s="181" t="s">
        <v>77</v>
      </c>
      <c r="B734" s="240">
        <f t="shared" ref="B734" si="1430">SUM(C734:N734)</f>
        <v>114</v>
      </c>
      <c r="C734" s="394">
        <v>20</v>
      </c>
      <c r="D734" s="394">
        <v>0</v>
      </c>
      <c r="E734" s="394">
        <v>0</v>
      </c>
      <c r="F734" s="394">
        <v>0</v>
      </c>
      <c r="G734" s="394">
        <v>0</v>
      </c>
      <c r="H734" s="394">
        <v>30</v>
      </c>
      <c r="I734" s="394">
        <v>23</v>
      </c>
      <c r="J734" s="394">
        <v>0</v>
      </c>
      <c r="K734" s="394">
        <v>0</v>
      </c>
      <c r="L734" s="394">
        <v>12</v>
      </c>
      <c r="M734" s="394">
        <v>0</v>
      </c>
      <c r="N734" s="394">
        <v>29</v>
      </c>
      <c r="O734" s="240">
        <f t="shared" ref="O734" si="1431">SUM(P734:W734)</f>
        <v>33</v>
      </c>
      <c r="P734" s="394">
        <v>8</v>
      </c>
      <c r="Q734" s="394">
        <v>0</v>
      </c>
      <c r="R734" s="394">
        <v>0</v>
      </c>
      <c r="S734" s="394">
        <v>14</v>
      </c>
      <c r="T734" s="394">
        <v>0</v>
      </c>
      <c r="U734" s="394">
        <v>6</v>
      </c>
      <c r="V734" s="394">
        <v>5</v>
      </c>
      <c r="W734" s="394">
        <v>0</v>
      </c>
      <c r="X734" s="240">
        <f t="shared" ref="X734" si="1432">SUM(Y734:AB734)</f>
        <v>56</v>
      </c>
      <c r="Y734" s="394">
        <v>12</v>
      </c>
      <c r="Z734" s="394">
        <v>0</v>
      </c>
      <c r="AA734" s="394">
        <v>20</v>
      </c>
      <c r="AB734" s="394">
        <v>24</v>
      </c>
      <c r="AC734" s="240">
        <f t="shared" ref="AC734" si="1433">SUM(AD734:AI734)</f>
        <v>0</v>
      </c>
      <c r="AD734" s="394">
        <v>0</v>
      </c>
      <c r="AE734" s="394">
        <v>0</v>
      </c>
      <c r="AF734" s="394">
        <v>0</v>
      </c>
      <c r="AG734" s="394">
        <v>0</v>
      </c>
      <c r="AH734" s="394">
        <v>0</v>
      </c>
      <c r="AI734" s="394">
        <v>0</v>
      </c>
      <c r="AJ734" s="240">
        <f t="shared" ref="AJ734" si="1434">SUM(AK734:AL734)</f>
        <v>18</v>
      </c>
      <c r="AK734" s="394">
        <v>0</v>
      </c>
      <c r="AL734" s="394">
        <v>18</v>
      </c>
      <c r="AM734" s="240">
        <f t="shared" ref="AM734" si="1435">SUM(AN734:AW734)</f>
        <v>148</v>
      </c>
      <c r="AN734" s="394">
        <v>0</v>
      </c>
      <c r="AO734" s="394">
        <v>0</v>
      </c>
      <c r="AP734" s="394">
        <v>0</v>
      </c>
      <c r="AQ734" s="394">
        <v>0</v>
      </c>
      <c r="AR734" s="394">
        <v>73</v>
      </c>
      <c r="AS734" s="394">
        <v>24</v>
      </c>
      <c r="AT734" s="394">
        <v>0</v>
      </c>
      <c r="AU734" s="394">
        <v>0</v>
      </c>
      <c r="AV734" s="394">
        <v>51</v>
      </c>
      <c r="AW734" s="394">
        <v>0</v>
      </c>
      <c r="AX734" s="240">
        <f t="shared" ref="AX734" si="1436">SUM(AY734:BC734)</f>
        <v>126</v>
      </c>
      <c r="AY734" s="394">
        <v>0</v>
      </c>
      <c r="AZ734" s="394">
        <v>90</v>
      </c>
      <c r="BA734" s="394">
        <v>0</v>
      </c>
      <c r="BB734" s="394">
        <v>36</v>
      </c>
      <c r="BC734" s="394">
        <v>0</v>
      </c>
      <c r="BD734" s="240">
        <f t="shared" ref="BD734" si="1437">SUM(BE734:BL734)</f>
        <v>104</v>
      </c>
      <c r="BE734" s="394">
        <v>0</v>
      </c>
      <c r="BF734" s="394">
        <v>0</v>
      </c>
      <c r="BG734" s="394">
        <v>0</v>
      </c>
      <c r="BH734" s="394">
        <v>18</v>
      </c>
      <c r="BI734" s="394">
        <v>48</v>
      </c>
      <c r="BJ734" s="394">
        <v>0</v>
      </c>
      <c r="BK734" s="394">
        <v>0</v>
      </c>
      <c r="BL734" s="394">
        <v>38</v>
      </c>
      <c r="BM734" s="240">
        <f t="shared" ref="BM734" si="1438">SUM(BN734:BR734)</f>
        <v>99</v>
      </c>
      <c r="BN734" s="394">
        <v>39</v>
      </c>
      <c r="BO734" s="394">
        <v>0</v>
      </c>
      <c r="BP734" s="394">
        <v>0</v>
      </c>
      <c r="BQ734" s="394">
        <v>0</v>
      </c>
      <c r="BR734" s="394">
        <v>60</v>
      </c>
      <c r="BS734" s="240">
        <f t="shared" ref="BS734" si="1439">SUM(BT734:CE734)</f>
        <v>12</v>
      </c>
      <c r="BT734" s="394">
        <v>0</v>
      </c>
      <c r="BU734" s="394">
        <v>0</v>
      </c>
      <c r="BV734" s="394">
        <v>0</v>
      </c>
      <c r="BW734" s="394">
        <v>0</v>
      </c>
      <c r="BX734" s="394">
        <v>0</v>
      </c>
      <c r="BY734" s="394">
        <v>0</v>
      </c>
      <c r="BZ734" s="394">
        <v>0</v>
      </c>
      <c r="CA734" s="394">
        <v>0</v>
      </c>
      <c r="CB734" s="394">
        <v>0</v>
      </c>
      <c r="CC734" s="394">
        <v>0</v>
      </c>
      <c r="CD734" s="394">
        <v>0</v>
      </c>
      <c r="CE734" s="394">
        <v>12</v>
      </c>
      <c r="CF734" s="240">
        <f t="shared" ref="CF734" si="1440">SUM(CG734:CS734)</f>
        <v>6</v>
      </c>
      <c r="CG734" s="394">
        <v>0</v>
      </c>
      <c r="CH734" s="394">
        <v>0</v>
      </c>
      <c r="CI734" s="394">
        <v>0</v>
      </c>
      <c r="CJ734" s="394">
        <v>0</v>
      </c>
      <c r="CK734" s="394">
        <v>0</v>
      </c>
      <c r="CL734" s="394">
        <v>0</v>
      </c>
      <c r="CM734" s="394">
        <v>0</v>
      </c>
      <c r="CN734" s="394">
        <v>0</v>
      </c>
      <c r="CO734" s="394">
        <v>6</v>
      </c>
      <c r="CP734" s="394">
        <v>0</v>
      </c>
      <c r="CQ734" s="394">
        <v>0</v>
      </c>
      <c r="CR734" s="394">
        <v>0</v>
      </c>
      <c r="CS734" s="394">
        <v>0</v>
      </c>
      <c r="CT734" s="240">
        <f t="shared" ref="CT734" si="1441">SUM(CU734:CY734)</f>
        <v>54</v>
      </c>
      <c r="CU734" s="394">
        <v>0</v>
      </c>
      <c r="CV734" s="394">
        <v>24</v>
      </c>
      <c r="CW734" s="394">
        <v>0</v>
      </c>
      <c r="CX734" s="394">
        <v>30</v>
      </c>
      <c r="CY734" s="394">
        <v>0</v>
      </c>
      <c r="CZ734" s="240">
        <f t="shared" ref="CZ734" si="1442">SUM(DA734:DF734)</f>
        <v>132</v>
      </c>
      <c r="DA734" s="394">
        <v>0</v>
      </c>
      <c r="DB734" s="394">
        <v>0</v>
      </c>
      <c r="DC734" s="394">
        <v>89</v>
      </c>
      <c r="DD734" s="394">
        <v>25</v>
      </c>
      <c r="DE734" s="394">
        <v>0</v>
      </c>
      <c r="DF734" s="394">
        <v>18</v>
      </c>
      <c r="DG734" s="240">
        <f t="shared" ref="DG734" si="1443">AM734+BS734+B734+O734+X734+AC734+AJ734+BD734+CF734+AX734+BM734+CT734+CZ734</f>
        <v>902</v>
      </c>
      <c r="DH734" s="240">
        <f t="shared" ref="DH734" si="1444">SUM(DI734:DK734)</f>
        <v>0</v>
      </c>
      <c r="DI734" s="394">
        <v>0</v>
      </c>
      <c r="DJ734" s="394">
        <v>0</v>
      </c>
      <c r="DK734" s="394">
        <v>0</v>
      </c>
      <c r="DL734" s="392">
        <f>DM734+DN734</f>
        <v>30</v>
      </c>
      <c r="DM734" s="394">
        <v>30</v>
      </c>
      <c r="DN734" s="394">
        <v>0</v>
      </c>
      <c r="DO734" s="240">
        <f t="shared" ref="DO734" si="1445">DG734+DH734+DL734</f>
        <v>932</v>
      </c>
      <c r="DP734" s="1"/>
      <c r="DQ734" s="1"/>
      <c r="DR734" s="1"/>
      <c r="DS734" s="1"/>
      <c r="DT734" s="1"/>
      <c r="DU734" s="1"/>
      <c r="DV734" s="1"/>
      <c r="DW734" s="1"/>
      <c r="DX734" s="1"/>
      <c r="DY734" s="1"/>
      <c r="DZ734" s="1"/>
    </row>
    <row r="735" spans="1:133" s="4" customFormat="1" ht="16.5" customHeight="1" x14ac:dyDescent="0.2">
      <c r="A735" s="181" t="s">
        <v>76</v>
      </c>
      <c r="B735" s="240">
        <f t="shared" ref="B735:B741" si="1446">SUM(C735:N735)</f>
        <v>4304</v>
      </c>
      <c r="C735" s="394">
        <v>97</v>
      </c>
      <c r="D735" s="394">
        <v>53</v>
      </c>
      <c r="E735" s="394">
        <v>72</v>
      </c>
      <c r="F735" s="394">
        <v>0</v>
      </c>
      <c r="G735" s="394">
        <v>2856</v>
      </c>
      <c r="H735" s="394">
        <v>120</v>
      </c>
      <c r="I735" s="394">
        <v>34</v>
      </c>
      <c r="J735" s="394">
        <v>17</v>
      </c>
      <c r="K735" s="394">
        <v>0</v>
      </c>
      <c r="L735" s="394">
        <v>914</v>
      </c>
      <c r="M735" s="394">
        <v>71</v>
      </c>
      <c r="N735" s="394">
        <v>70</v>
      </c>
      <c r="O735" s="240">
        <f t="shared" ref="O735:O741" si="1447">SUM(P735:W735)</f>
        <v>433</v>
      </c>
      <c r="P735" s="394">
        <v>69</v>
      </c>
      <c r="Q735" s="394">
        <v>98</v>
      </c>
      <c r="R735" s="394">
        <v>19</v>
      </c>
      <c r="S735" s="394">
        <v>54</v>
      </c>
      <c r="T735" s="394">
        <v>0</v>
      </c>
      <c r="U735" s="394">
        <v>96</v>
      </c>
      <c r="V735" s="394">
        <v>55</v>
      </c>
      <c r="W735" s="394">
        <v>42</v>
      </c>
      <c r="X735" s="240">
        <f t="shared" ref="X735:X741" si="1448">SUM(Y735:AB735)</f>
        <v>539</v>
      </c>
      <c r="Y735" s="394">
        <v>125</v>
      </c>
      <c r="Z735" s="394">
        <v>204</v>
      </c>
      <c r="AA735" s="394">
        <v>190</v>
      </c>
      <c r="AB735" s="394">
        <v>20</v>
      </c>
      <c r="AC735" s="240">
        <f t="shared" ref="AC735:AC741" si="1449">SUM(AD735:AI735)</f>
        <v>570</v>
      </c>
      <c r="AD735" s="394">
        <v>82</v>
      </c>
      <c r="AE735" s="394">
        <v>193</v>
      </c>
      <c r="AF735" s="394">
        <v>36</v>
      </c>
      <c r="AG735" s="394">
        <v>146</v>
      </c>
      <c r="AH735" s="394">
        <v>6</v>
      </c>
      <c r="AI735" s="394">
        <v>107</v>
      </c>
      <c r="AJ735" s="240">
        <f t="shared" ref="AJ735:AJ741" si="1450">SUM(AK735:AL735)</f>
        <v>0</v>
      </c>
      <c r="AK735" s="394">
        <v>0</v>
      </c>
      <c r="AL735" s="394">
        <v>0</v>
      </c>
      <c r="AM735" s="240">
        <f t="shared" ref="AM735:AM741" si="1451">SUM(AN735:AW735)</f>
        <v>1916</v>
      </c>
      <c r="AN735" s="394">
        <v>126</v>
      </c>
      <c r="AO735" s="394">
        <v>426</v>
      </c>
      <c r="AP735" s="394">
        <v>132</v>
      </c>
      <c r="AQ735" s="394">
        <v>0</v>
      </c>
      <c r="AR735" s="394">
        <v>383</v>
      </c>
      <c r="AS735" s="394">
        <v>107</v>
      </c>
      <c r="AT735" s="394">
        <v>372</v>
      </c>
      <c r="AU735" s="394">
        <v>217</v>
      </c>
      <c r="AV735" s="394">
        <v>75</v>
      </c>
      <c r="AW735" s="394">
        <v>78</v>
      </c>
      <c r="AX735" s="240">
        <f t="shared" ref="AX735:AX741" si="1452">SUM(AY735:BC735)</f>
        <v>415</v>
      </c>
      <c r="AY735" s="394">
        <v>0</v>
      </c>
      <c r="AZ735" s="394">
        <v>95</v>
      </c>
      <c r="BA735" s="394">
        <v>104</v>
      </c>
      <c r="BB735" s="394">
        <v>124</v>
      </c>
      <c r="BC735" s="394">
        <v>92</v>
      </c>
      <c r="BD735" s="240">
        <f t="shared" ref="BD735:BD741" si="1453">SUM(BE735:BL735)</f>
        <v>2299</v>
      </c>
      <c r="BE735" s="394">
        <v>339</v>
      </c>
      <c r="BF735" s="394">
        <v>170</v>
      </c>
      <c r="BG735" s="394">
        <v>88</v>
      </c>
      <c r="BH735" s="394">
        <v>218</v>
      </c>
      <c r="BI735" s="394">
        <v>451</v>
      </c>
      <c r="BJ735" s="394">
        <v>170</v>
      </c>
      <c r="BK735" s="394">
        <v>383</v>
      </c>
      <c r="BL735" s="394">
        <v>480</v>
      </c>
      <c r="BM735" s="240">
        <f t="shared" ref="BM735:BM741" si="1454">SUM(BN735:BR735)</f>
        <v>847</v>
      </c>
      <c r="BN735" s="394">
        <v>174</v>
      </c>
      <c r="BO735" s="394">
        <v>128</v>
      </c>
      <c r="BP735" s="394">
        <v>517</v>
      </c>
      <c r="BQ735" s="394">
        <v>28</v>
      </c>
      <c r="BR735" s="394">
        <v>0</v>
      </c>
      <c r="BS735" s="240">
        <f t="shared" ref="BS735:BS741" si="1455">SUM(BT735:CE735)</f>
        <v>950</v>
      </c>
      <c r="BT735" s="394">
        <v>135</v>
      </c>
      <c r="BU735" s="394">
        <v>121</v>
      </c>
      <c r="BV735" s="394">
        <v>39</v>
      </c>
      <c r="BW735" s="394">
        <v>30</v>
      </c>
      <c r="BX735" s="394">
        <v>60</v>
      </c>
      <c r="BY735" s="394">
        <v>187</v>
      </c>
      <c r="BZ735" s="394">
        <v>44</v>
      </c>
      <c r="CA735" s="394">
        <v>72</v>
      </c>
      <c r="CB735" s="394">
        <v>42</v>
      </c>
      <c r="CC735" s="394">
        <v>83</v>
      </c>
      <c r="CD735" s="394">
        <v>103</v>
      </c>
      <c r="CE735" s="394">
        <v>34</v>
      </c>
      <c r="CF735" s="240">
        <f t="shared" ref="CF735:CF741" si="1456">SUM(CG735:CS735)</f>
        <v>1695</v>
      </c>
      <c r="CG735" s="394">
        <v>8</v>
      </c>
      <c r="CH735" s="394">
        <v>60</v>
      </c>
      <c r="CI735" s="394">
        <v>67</v>
      </c>
      <c r="CJ735" s="394">
        <v>438</v>
      </c>
      <c r="CK735" s="394">
        <v>223</v>
      </c>
      <c r="CL735" s="394">
        <v>0</v>
      </c>
      <c r="CM735" s="394">
        <v>221</v>
      </c>
      <c r="CN735" s="394">
        <v>19</v>
      </c>
      <c r="CO735" s="394">
        <v>0</v>
      </c>
      <c r="CP735" s="394">
        <v>15</v>
      </c>
      <c r="CQ735" s="394">
        <v>553</v>
      </c>
      <c r="CR735" s="394">
        <v>60</v>
      </c>
      <c r="CS735" s="394">
        <v>31</v>
      </c>
      <c r="CT735" s="240">
        <f t="shared" ref="CT735:CT741" si="1457">SUM(CU735:CY735)</f>
        <v>395</v>
      </c>
      <c r="CU735" s="394">
        <v>176</v>
      </c>
      <c r="CV735" s="394">
        <v>135</v>
      </c>
      <c r="CW735" s="394">
        <v>0</v>
      </c>
      <c r="CX735" s="394">
        <v>20</v>
      </c>
      <c r="CY735" s="394">
        <v>64</v>
      </c>
      <c r="CZ735" s="240">
        <f t="shared" ref="CZ735:CZ741" si="1458">SUM(DA735:DF735)</f>
        <v>677</v>
      </c>
      <c r="DA735" s="394">
        <v>0</v>
      </c>
      <c r="DB735" s="394">
        <v>0</v>
      </c>
      <c r="DC735" s="394">
        <v>174</v>
      </c>
      <c r="DD735" s="394">
        <v>250</v>
      </c>
      <c r="DE735" s="394">
        <v>119</v>
      </c>
      <c r="DF735" s="394">
        <v>134</v>
      </c>
      <c r="DG735" s="240">
        <f t="shared" ref="DG735:DG741" si="1459">AM735+BS735+B735+O735+X735+AC735+AJ735+BD735+CF735+AX735+BM735+CT735+CZ735</f>
        <v>15040</v>
      </c>
      <c r="DH735" s="240">
        <f t="shared" ref="DH735:DH741" si="1460">SUM(DI735:DK735)</f>
        <v>307</v>
      </c>
      <c r="DI735" s="394">
        <v>176</v>
      </c>
      <c r="DJ735" s="394">
        <v>91</v>
      </c>
      <c r="DK735" s="394">
        <v>40</v>
      </c>
      <c r="DL735" s="392">
        <f t="shared" ref="DL735:DL741" si="1461">DM735+DN735</f>
        <v>104</v>
      </c>
      <c r="DM735" s="394">
        <v>104</v>
      </c>
      <c r="DN735" s="394">
        <v>0</v>
      </c>
      <c r="DO735" s="240">
        <f t="shared" ref="DO735:DO747" si="1462">DG735+DH735+DL735</f>
        <v>15451</v>
      </c>
      <c r="DP735" s="1"/>
      <c r="DQ735" s="1"/>
      <c r="DR735" s="1"/>
      <c r="DS735" s="1"/>
      <c r="DT735" s="1"/>
      <c r="DU735" s="1"/>
      <c r="DV735" s="1"/>
      <c r="DW735" s="1"/>
      <c r="DX735" s="1"/>
      <c r="DY735" s="1"/>
      <c r="DZ735" s="1"/>
    </row>
    <row r="736" spans="1:133" s="4" customFormat="1" ht="16.5" customHeight="1" x14ac:dyDescent="0.2">
      <c r="A736" s="181" t="s">
        <v>78</v>
      </c>
      <c r="B736" s="240">
        <f t="shared" si="1446"/>
        <v>8614</v>
      </c>
      <c r="C736" s="394">
        <v>394</v>
      </c>
      <c r="D736" s="394">
        <v>353</v>
      </c>
      <c r="E736" s="394">
        <v>161</v>
      </c>
      <c r="F736" s="394">
        <v>122</v>
      </c>
      <c r="G736" s="394">
        <v>461</v>
      </c>
      <c r="H736" s="394">
        <v>1084</v>
      </c>
      <c r="I736" s="394">
        <v>816</v>
      </c>
      <c r="J736" s="394">
        <v>306</v>
      </c>
      <c r="K736" s="394">
        <v>351</v>
      </c>
      <c r="L736" s="394">
        <v>2240</v>
      </c>
      <c r="M736" s="394">
        <v>987</v>
      </c>
      <c r="N736" s="394">
        <v>1339</v>
      </c>
      <c r="O736" s="240">
        <f t="shared" si="1447"/>
        <v>2875</v>
      </c>
      <c r="P736" s="394">
        <v>450</v>
      </c>
      <c r="Q736" s="394">
        <v>513</v>
      </c>
      <c r="R736" s="394">
        <v>352</v>
      </c>
      <c r="S736" s="394">
        <v>62</v>
      </c>
      <c r="T736" s="394">
        <v>411</v>
      </c>
      <c r="U736" s="394">
        <v>532</v>
      </c>
      <c r="V736" s="394">
        <v>387</v>
      </c>
      <c r="W736" s="394">
        <v>168</v>
      </c>
      <c r="X736" s="240">
        <f t="shared" si="1448"/>
        <v>3728</v>
      </c>
      <c r="Y736" s="394">
        <v>518</v>
      </c>
      <c r="Z736" s="394">
        <v>1309</v>
      </c>
      <c r="AA736" s="394">
        <v>1260</v>
      </c>
      <c r="AB736" s="394">
        <v>641</v>
      </c>
      <c r="AC736" s="240">
        <f t="shared" si="1449"/>
        <v>1931</v>
      </c>
      <c r="AD736" s="394">
        <v>0</v>
      </c>
      <c r="AE736" s="394">
        <v>585</v>
      </c>
      <c r="AF736" s="394">
        <v>170</v>
      </c>
      <c r="AG736" s="394">
        <v>510</v>
      </c>
      <c r="AH736" s="394">
        <v>375</v>
      </c>
      <c r="AI736" s="394">
        <v>291</v>
      </c>
      <c r="AJ736" s="240">
        <f t="shared" si="1450"/>
        <v>94</v>
      </c>
      <c r="AK736" s="394">
        <v>12</v>
      </c>
      <c r="AL736" s="394">
        <v>82</v>
      </c>
      <c r="AM736" s="240">
        <f t="shared" si="1451"/>
        <v>6490</v>
      </c>
      <c r="AN736" s="394">
        <v>491</v>
      </c>
      <c r="AO736" s="394">
        <v>279</v>
      </c>
      <c r="AP736" s="394">
        <v>612</v>
      </c>
      <c r="AQ736" s="394">
        <v>256</v>
      </c>
      <c r="AR736" s="394">
        <v>650</v>
      </c>
      <c r="AS736" s="394">
        <v>259</v>
      </c>
      <c r="AT736" s="394">
        <v>1272</v>
      </c>
      <c r="AU736" s="394">
        <v>1322</v>
      </c>
      <c r="AV736" s="394">
        <v>705</v>
      </c>
      <c r="AW736" s="394">
        <v>644</v>
      </c>
      <c r="AX736" s="240">
        <f t="shared" si="1452"/>
        <v>6838</v>
      </c>
      <c r="AY736" s="394">
        <v>544</v>
      </c>
      <c r="AZ736" s="394">
        <v>3234</v>
      </c>
      <c r="BA736" s="394">
        <v>907</v>
      </c>
      <c r="BB736" s="394">
        <v>1601</v>
      </c>
      <c r="BC736" s="394">
        <v>552</v>
      </c>
      <c r="BD736" s="240">
        <f t="shared" si="1453"/>
        <v>7532</v>
      </c>
      <c r="BE736" s="394">
        <v>941</v>
      </c>
      <c r="BF736" s="394">
        <v>1185</v>
      </c>
      <c r="BG736" s="394">
        <v>1359</v>
      </c>
      <c r="BH736" s="394">
        <v>1030</v>
      </c>
      <c r="BI736" s="394">
        <v>1276</v>
      </c>
      <c r="BJ736" s="394">
        <v>347</v>
      </c>
      <c r="BK736" s="394">
        <v>590</v>
      </c>
      <c r="BL736" s="394">
        <v>804</v>
      </c>
      <c r="BM736" s="240">
        <f t="shared" si="1454"/>
        <v>4347</v>
      </c>
      <c r="BN736" s="394">
        <v>1124</v>
      </c>
      <c r="BO736" s="394">
        <v>544</v>
      </c>
      <c r="BP736" s="394">
        <v>337</v>
      </c>
      <c r="BQ736" s="394">
        <v>124</v>
      </c>
      <c r="BR736" s="394">
        <v>2218</v>
      </c>
      <c r="BS736" s="240">
        <f t="shared" si="1455"/>
        <v>5847</v>
      </c>
      <c r="BT736" s="394">
        <v>231</v>
      </c>
      <c r="BU736" s="394">
        <v>481</v>
      </c>
      <c r="BV736" s="394">
        <v>124</v>
      </c>
      <c r="BW736" s="394">
        <v>22</v>
      </c>
      <c r="BX736" s="394">
        <v>656</v>
      </c>
      <c r="BY736" s="394">
        <v>1979</v>
      </c>
      <c r="BZ736" s="394">
        <v>227</v>
      </c>
      <c r="CA736" s="394">
        <v>441</v>
      </c>
      <c r="CB736" s="394">
        <v>815</v>
      </c>
      <c r="CC736" s="394">
        <v>211</v>
      </c>
      <c r="CD736" s="394">
        <v>414</v>
      </c>
      <c r="CE736" s="394">
        <v>246</v>
      </c>
      <c r="CF736" s="240">
        <f t="shared" si="1456"/>
        <v>7534</v>
      </c>
      <c r="CG736" s="394">
        <v>524</v>
      </c>
      <c r="CH736" s="394">
        <v>706</v>
      </c>
      <c r="CI736" s="394">
        <v>346</v>
      </c>
      <c r="CJ736" s="394">
        <v>1128</v>
      </c>
      <c r="CK736" s="394">
        <v>1593</v>
      </c>
      <c r="CL736" s="394">
        <v>347</v>
      </c>
      <c r="CM736" s="394">
        <v>1284</v>
      </c>
      <c r="CN736" s="394">
        <v>129</v>
      </c>
      <c r="CO736" s="394">
        <v>103</v>
      </c>
      <c r="CP736" s="394">
        <v>130</v>
      </c>
      <c r="CQ736" s="394">
        <v>432</v>
      </c>
      <c r="CR736" s="394">
        <v>699</v>
      </c>
      <c r="CS736" s="394">
        <v>113</v>
      </c>
      <c r="CT736" s="240">
        <f t="shared" si="1457"/>
        <v>4506</v>
      </c>
      <c r="CU736" s="394">
        <v>1950</v>
      </c>
      <c r="CV736" s="394">
        <v>1462</v>
      </c>
      <c r="CW736" s="394">
        <v>207</v>
      </c>
      <c r="CX736" s="394">
        <v>677</v>
      </c>
      <c r="CY736" s="394">
        <v>210</v>
      </c>
      <c r="CZ736" s="240">
        <f t="shared" si="1458"/>
        <v>4991</v>
      </c>
      <c r="DA736" s="394">
        <v>263</v>
      </c>
      <c r="DB736" s="394">
        <v>115</v>
      </c>
      <c r="DC736" s="394">
        <v>637</v>
      </c>
      <c r="DD736" s="394">
        <v>3238</v>
      </c>
      <c r="DE736" s="394">
        <v>593</v>
      </c>
      <c r="DF736" s="394">
        <v>145</v>
      </c>
      <c r="DG736" s="240">
        <f t="shared" si="1459"/>
        <v>65327</v>
      </c>
      <c r="DH736" s="240">
        <f t="shared" si="1460"/>
        <v>738</v>
      </c>
      <c r="DI736" s="394">
        <v>228</v>
      </c>
      <c r="DJ736" s="394">
        <v>400</v>
      </c>
      <c r="DK736" s="394">
        <v>110</v>
      </c>
      <c r="DL736" s="392">
        <f t="shared" si="1461"/>
        <v>392</v>
      </c>
      <c r="DM736" s="394">
        <v>392</v>
      </c>
      <c r="DN736" s="394">
        <v>0</v>
      </c>
      <c r="DO736" s="240">
        <f t="shared" si="1462"/>
        <v>66457</v>
      </c>
      <c r="DP736" s="1"/>
      <c r="DQ736" s="1"/>
      <c r="DR736" s="1"/>
      <c r="DS736" s="1"/>
      <c r="DT736" s="1"/>
      <c r="DU736" s="1"/>
      <c r="DV736" s="1"/>
      <c r="DW736" s="1"/>
      <c r="DX736" s="1"/>
      <c r="DY736" s="1"/>
      <c r="DZ736" s="1"/>
    </row>
    <row r="737" spans="1:133" s="4" customFormat="1" ht="16.5" customHeight="1" x14ac:dyDescent="0.2">
      <c r="A737" s="181" t="s">
        <v>125</v>
      </c>
      <c r="B737" s="240">
        <f t="shared" si="1446"/>
        <v>10</v>
      </c>
      <c r="C737" s="394">
        <v>0</v>
      </c>
      <c r="D737" s="394">
        <v>0</v>
      </c>
      <c r="E737" s="394">
        <v>0</v>
      </c>
      <c r="F737" s="394">
        <v>0</v>
      </c>
      <c r="G737" s="394">
        <v>0</v>
      </c>
      <c r="H737" s="394">
        <v>0</v>
      </c>
      <c r="I737" s="394">
        <v>0</v>
      </c>
      <c r="J737" s="394">
        <v>0</v>
      </c>
      <c r="K737" s="394">
        <v>10</v>
      </c>
      <c r="L737" s="394">
        <v>0</v>
      </c>
      <c r="M737" s="394">
        <v>0</v>
      </c>
      <c r="N737" s="394">
        <v>0</v>
      </c>
      <c r="O737" s="240">
        <f t="shared" si="1447"/>
        <v>1200</v>
      </c>
      <c r="P737" s="394">
        <v>0</v>
      </c>
      <c r="Q737" s="394">
        <v>0</v>
      </c>
      <c r="R737" s="394">
        <v>0</v>
      </c>
      <c r="S737" s="394">
        <v>0</v>
      </c>
      <c r="T737" s="394">
        <v>0</v>
      </c>
      <c r="U737" s="394">
        <v>0</v>
      </c>
      <c r="V737" s="394">
        <v>1200</v>
      </c>
      <c r="W737" s="394">
        <v>0</v>
      </c>
      <c r="X737" s="240">
        <f t="shared" si="1448"/>
        <v>0</v>
      </c>
      <c r="Y737" s="394">
        <v>0</v>
      </c>
      <c r="Z737" s="394">
        <v>0</v>
      </c>
      <c r="AA737" s="394">
        <v>0</v>
      </c>
      <c r="AB737" s="394">
        <v>0</v>
      </c>
      <c r="AC737" s="240">
        <f t="shared" si="1449"/>
        <v>0</v>
      </c>
      <c r="AD737" s="394">
        <v>0</v>
      </c>
      <c r="AE737" s="394">
        <v>0</v>
      </c>
      <c r="AF737" s="394">
        <v>0</v>
      </c>
      <c r="AG737" s="394">
        <v>0</v>
      </c>
      <c r="AH737" s="394">
        <v>0</v>
      </c>
      <c r="AI737" s="394">
        <v>0</v>
      </c>
      <c r="AJ737" s="240">
        <f t="shared" si="1450"/>
        <v>0</v>
      </c>
      <c r="AK737" s="394">
        <v>0</v>
      </c>
      <c r="AL737" s="394">
        <v>0</v>
      </c>
      <c r="AM737" s="240">
        <f t="shared" si="1451"/>
        <v>0</v>
      </c>
      <c r="AN737" s="394">
        <v>0</v>
      </c>
      <c r="AO737" s="394">
        <v>0</v>
      </c>
      <c r="AP737" s="394">
        <v>0</v>
      </c>
      <c r="AQ737" s="394">
        <v>0</v>
      </c>
      <c r="AR737" s="394">
        <v>0</v>
      </c>
      <c r="AS737" s="394">
        <v>0</v>
      </c>
      <c r="AT737" s="394">
        <v>0</v>
      </c>
      <c r="AU737" s="394">
        <v>0</v>
      </c>
      <c r="AV737" s="394">
        <v>0</v>
      </c>
      <c r="AW737" s="394">
        <v>0</v>
      </c>
      <c r="AX737" s="240">
        <f t="shared" si="1452"/>
        <v>0</v>
      </c>
      <c r="AY737" s="394">
        <v>0</v>
      </c>
      <c r="AZ737" s="394">
        <v>0</v>
      </c>
      <c r="BA737" s="394">
        <v>0</v>
      </c>
      <c r="BB737" s="394">
        <v>0</v>
      </c>
      <c r="BC737" s="394">
        <v>0</v>
      </c>
      <c r="BD737" s="240">
        <f t="shared" si="1453"/>
        <v>224</v>
      </c>
      <c r="BE737" s="394">
        <v>0</v>
      </c>
      <c r="BF737" s="394">
        <v>0</v>
      </c>
      <c r="BG737" s="394">
        <v>0</v>
      </c>
      <c r="BH737" s="394">
        <v>0</v>
      </c>
      <c r="BI737" s="394">
        <v>0</v>
      </c>
      <c r="BJ737" s="394">
        <v>0</v>
      </c>
      <c r="BK737" s="394">
        <v>0</v>
      </c>
      <c r="BL737" s="394">
        <v>224</v>
      </c>
      <c r="BM737" s="240">
        <f t="shared" si="1454"/>
        <v>0</v>
      </c>
      <c r="BN737" s="394">
        <v>0</v>
      </c>
      <c r="BO737" s="394">
        <v>0</v>
      </c>
      <c r="BP737" s="394">
        <v>0</v>
      </c>
      <c r="BQ737" s="394">
        <v>0</v>
      </c>
      <c r="BR737" s="394">
        <v>0</v>
      </c>
      <c r="BS737" s="240">
        <f t="shared" si="1455"/>
        <v>0</v>
      </c>
      <c r="BT737" s="394">
        <v>0</v>
      </c>
      <c r="BU737" s="394">
        <v>0</v>
      </c>
      <c r="BV737" s="394">
        <v>0</v>
      </c>
      <c r="BW737" s="394">
        <v>0</v>
      </c>
      <c r="BX737" s="394">
        <v>0</v>
      </c>
      <c r="BY737" s="394">
        <v>0</v>
      </c>
      <c r="BZ737" s="394">
        <v>0</v>
      </c>
      <c r="CA737" s="394">
        <v>0</v>
      </c>
      <c r="CB737" s="394">
        <v>0</v>
      </c>
      <c r="CC737" s="394">
        <v>0</v>
      </c>
      <c r="CD737" s="394">
        <v>0</v>
      </c>
      <c r="CE737" s="394">
        <v>0</v>
      </c>
      <c r="CF737" s="240">
        <f t="shared" si="1456"/>
        <v>1</v>
      </c>
      <c r="CG737" s="394">
        <v>0</v>
      </c>
      <c r="CH737" s="394">
        <v>1</v>
      </c>
      <c r="CI737" s="394">
        <v>0</v>
      </c>
      <c r="CJ737" s="394">
        <v>0</v>
      </c>
      <c r="CK737" s="394">
        <v>0</v>
      </c>
      <c r="CL737" s="394">
        <v>0</v>
      </c>
      <c r="CM737" s="394">
        <v>0</v>
      </c>
      <c r="CN737" s="394">
        <v>0</v>
      </c>
      <c r="CO737" s="394">
        <v>0</v>
      </c>
      <c r="CP737" s="394">
        <v>0</v>
      </c>
      <c r="CQ737" s="394">
        <v>0</v>
      </c>
      <c r="CR737" s="394">
        <v>0</v>
      </c>
      <c r="CS737" s="394">
        <v>0</v>
      </c>
      <c r="CT737" s="240">
        <f t="shared" si="1457"/>
        <v>0</v>
      </c>
      <c r="CU737" s="394">
        <v>0</v>
      </c>
      <c r="CV737" s="394">
        <v>0</v>
      </c>
      <c r="CW737" s="394">
        <v>0</v>
      </c>
      <c r="CX737" s="394">
        <v>0</v>
      </c>
      <c r="CY737" s="394">
        <v>0</v>
      </c>
      <c r="CZ737" s="240">
        <f t="shared" si="1458"/>
        <v>0</v>
      </c>
      <c r="DA737" s="394">
        <v>0</v>
      </c>
      <c r="DB737" s="394">
        <v>0</v>
      </c>
      <c r="DC737" s="394">
        <v>0</v>
      </c>
      <c r="DD737" s="394">
        <v>0</v>
      </c>
      <c r="DE737" s="394">
        <v>0</v>
      </c>
      <c r="DF737" s="394">
        <v>0</v>
      </c>
      <c r="DG737" s="240">
        <f t="shared" si="1459"/>
        <v>1435</v>
      </c>
      <c r="DH737" s="240">
        <f t="shared" si="1460"/>
        <v>7</v>
      </c>
      <c r="DI737" s="394">
        <v>0</v>
      </c>
      <c r="DJ737" s="394">
        <v>7</v>
      </c>
      <c r="DK737" s="394">
        <v>0</v>
      </c>
      <c r="DL737" s="392">
        <f t="shared" si="1461"/>
        <v>0</v>
      </c>
      <c r="DM737" s="394">
        <v>0</v>
      </c>
      <c r="DN737" s="394">
        <v>0</v>
      </c>
      <c r="DO737" s="240">
        <f t="shared" si="1462"/>
        <v>1442</v>
      </c>
      <c r="DP737" s="1"/>
      <c r="DQ737" s="1"/>
      <c r="DR737" s="1"/>
      <c r="DS737" s="1"/>
      <c r="DT737" s="1"/>
      <c r="DU737" s="1"/>
      <c r="DV737" s="1"/>
      <c r="DW737" s="1"/>
      <c r="DX737" s="1"/>
      <c r="DY737" s="1"/>
      <c r="DZ737" s="1"/>
    </row>
    <row r="738" spans="1:133" s="4" customFormat="1" ht="16.5" customHeight="1" x14ac:dyDescent="0.2">
      <c r="A738" s="181" t="s">
        <v>342</v>
      </c>
      <c r="B738" s="240">
        <f t="shared" si="1446"/>
        <v>341</v>
      </c>
      <c r="C738" s="394">
        <v>12</v>
      </c>
      <c r="D738" s="394">
        <v>16</v>
      </c>
      <c r="E738" s="394">
        <v>63</v>
      </c>
      <c r="F738" s="394">
        <v>0</v>
      </c>
      <c r="G738" s="394">
        <v>73</v>
      </c>
      <c r="H738" s="394">
        <v>42</v>
      </c>
      <c r="I738" s="394">
        <v>55</v>
      </c>
      <c r="J738" s="394">
        <v>40</v>
      </c>
      <c r="K738" s="394">
        <v>25</v>
      </c>
      <c r="L738" s="394">
        <v>15</v>
      </c>
      <c r="M738" s="394">
        <v>0</v>
      </c>
      <c r="N738" s="394">
        <v>0</v>
      </c>
      <c r="O738" s="240">
        <f t="shared" si="1447"/>
        <v>139</v>
      </c>
      <c r="P738" s="394">
        <v>6</v>
      </c>
      <c r="Q738" s="394">
        <v>8</v>
      </c>
      <c r="R738" s="394">
        <v>25</v>
      </c>
      <c r="S738" s="394">
        <v>5</v>
      </c>
      <c r="T738" s="394">
        <v>6</v>
      </c>
      <c r="U738" s="394">
        <v>31</v>
      </c>
      <c r="V738" s="394">
        <v>58</v>
      </c>
      <c r="W738" s="394">
        <v>0</v>
      </c>
      <c r="X738" s="240">
        <f t="shared" si="1448"/>
        <v>112</v>
      </c>
      <c r="Y738" s="394">
        <v>35</v>
      </c>
      <c r="Z738" s="394">
        <v>11</v>
      </c>
      <c r="AA738" s="394">
        <v>35</v>
      </c>
      <c r="AB738" s="394">
        <v>31</v>
      </c>
      <c r="AC738" s="240">
        <f t="shared" si="1449"/>
        <v>55</v>
      </c>
      <c r="AD738" s="394">
        <v>37</v>
      </c>
      <c r="AE738" s="394">
        <v>11</v>
      </c>
      <c r="AF738" s="394">
        <v>0</v>
      </c>
      <c r="AG738" s="394">
        <v>0</v>
      </c>
      <c r="AH738" s="394">
        <v>7</v>
      </c>
      <c r="AI738" s="394">
        <v>0</v>
      </c>
      <c r="AJ738" s="240">
        <f t="shared" si="1450"/>
        <v>13</v>
      </c>
      <c r="AK738" s="394">
        <v>13</v>
      </c>
      <c r="AL738" s="394">
        <v>0</v>
      </c>
      <c r="AM738" s="240">
        <f t="shared" si="1451"/>
        <v>177</v>
      </c>
      <c r="AN738" s="394">
        <v>0</v>
      </c>
      <c r="AO738" s="394">
        <v>0</v>
      </c>
      <c r="AP738" s="394">
        <v>10</v>
      </c>
      <c r="AQ738" s="394">
        <v>7</v>
      </c>
      <c r="AR738" s="394">
        <v>62</v>
      </c>
      <c r="AS738" s="394">
        <v>17</v>
      </c>
      <c r="AT738" s="394">
        <v>10</v>
      </c>
      <c r="AU738" s="394">
        <v>25</v>
      </c>
      <c r="AV738" s="394">
        <v>5</v>
      </c>
      <c r="AW738" s="394">
        <v>41</v>
      </c>
      <c r="AX738" s="240">
        <f t="shared" si="1452"/>
        <v>51</v>
      </c>
      <c r="AY738" s="394">
        <v>0</v>
      </c>
      <c r="AZ738" s="394">
        <v>0</v>
      </c>
      <c r="BA738" s="394">
        <v>23</v>
      </c>
      <c r="BB738" s="394">
        <v>7</v>
      </c>
      <c r="BC738" s="394">
        <v>21</v>
      </c>
      <c r="BD738" s="240">
        <f t="shared" si="1453"/>
        <v>18</v>
      </c>
      <c r="BE738" s="394">
        <v>0</v>
      </c>
      <c r="BF738" s="394">
        <v>0</v>
      </c>
      <c r="BG738" s="394">
        <v>0</v>
      </c>
      <c r="BH738" s="394">
        <v>18</v>
      </c>
      <c r="BI738" s="394">
        <v>0</v>
      </c>
      <c r="BJ738" s="394">
        <v>0</v>
      </c>
      <c r="BK738" s="394">
        <v>0</v>
      </c>
      <c r="BL738" s="394">
        <v>0</v>
      </c>
      <c r="BM738" s="240">
        <f t="shared" si="1454"/>
        <v>212</v>
      </c>
      <c r="BN738" s="394">
        <v>41</v>
      </c>
      <c r="BO738" s="394">
        <v>121</v>
      </c>
      <c r="BP738" s="394">
        <v>8</v>
      </c>
      <c r="BQ738" s="394">
        <v>34</v>
      </c>
      <c r="BR738" s="394">
        <v>8</v>
      </c>
      <c r="BS738" s="240">
        <f t="shared" si="1455"/>
        <v>797</v>
      </c>
      <c r="BT738" s="394">
        <v>55</v>
      </c>
      <c r="BU738" s="394">
        <v>80</v>
      </c>
      <c r="BV738" s="394">
        <v>12</v>
      </c>
      <c r="BW738" s="394">
        <v>61</v>
      </c>
      <c r="BX738" s="394">
        <v>29</v>
      </c>
      <c r="BY738" s="394">
        <v>69</v>
      </c>
      <c r="BZ738" s="394">
        <v>25</v>
      </c>
      <c r="CA738" s="394">
        <v>89</v>
      </c>
      <c r="CB738" s="394">
        <v>49</v>
      </c>
      <c r="CC738" s="394">
        <v>135</v>
      </c>
      <c r="CD738" s="394">
        <v>138</v>
      </c>
      <c r="CE738" s="394">
        <v>55</v>
      </c>
      <c r="CF738" s="240">
        <f t="shared" si="1456"/>
        <v>695</v>
      </c>
      <c r="CG738" s="394">
        <v>0</v>
      </c>
      <c r="CH738" s="394">
        <v>53</v>
      </c>
      <c r="CI738" s="394">
        <v>111</v>
      </c>
      <c r="CJ738" s="394">
        <v>130</v>
      </c>
      <c r="CK738" s="394">
        <v>68</v>
      </c>
      <c r="CL738" s="394">
        <v>14</v>
      </c>
      <c r="CM738" s="394">
        <v>97</v>
      </c>
      <c r="CN738" s="394">
        <v>43</v>
      </c>
      <c r="CO738" s="394">
        <v>44</v>
      </c>
      <c r="CP738" s="394">
        <v>33</v>
      </c>
      <c r="CQ738" s="394">
        <v>13</v>
      </c>
      <c r="CR738" s="394">
        <v>70</v>
      </c>
      <c r="CS738" s="394">
        <v>19</v>
      </c>
      <c r="CT738" s="240">
        <f t="shared" si="1457"/>
        <v>274</v>
      </c>
      <c r="CU738" s="394">
        <v>129</v>
      </c>
      <c r="CV738" s="394">
        <v>37</v>
      </c>
      <c r="CW738" s="394">
        <v>21</v>
      </c>
      <c r="CX738" s="394">
        <v>35</v>
      </c>
      <c r="CY738" s="394">
        <v>52</v>
      </c>
      <c r="CZ738" s="240">
        <f t="shared" si="1458"/>
        <v>177</v>
      </c>
      <c r="DA738" s="394">
        <v>53</v>
      </c>
      <c r="DB738" s="394">
        <v>5</v>
      </c>
      <c r="DC738" s="394">
        <v>26</v>
      </c>
      <c r="DD738" s="394">
        <v>32</v>
      </c>
      <c r="DE738" s="394">
        <v>6</v>
      </c>
      <c r="DF738" s="394">
        <v>55</v>
      </c>
      <c r="DG738" s="240">
        <f t="shared" si="1459"/>
        <v>3061</v>
      </c>
      <c r="DH738" s="240">
        <f t="shared" si="1460"/>
        <v>7</v>
      </c>
      <c r="DI738" s="394">
        <v>0</v>
      </c>
      <c r="DJ738" s="394">
        <v>7</v>
      </c>
      <c r="DK738" s="394">
        <v>0</v>
      </c>
      <c r="DL738" s="392">
        <f t="shared" si="1461"/>
        <v>0</v>
      </c>
      <c r="DM738" s="394">
        <v>0</v>
      </c>
      <c r="DN738" s="394">
        <v>0</v>
      </c>
      <c r="DO738" s="240">
        <f t="shared" si="1462"/>
        <v>3068</v>
      </c>
      <c r="DP738" s="1"/>
      <c r="DQ738" s="1"/>
      <c r="DR738" s="1"/>
      <c r="DS738" s="1"/>
      <c r="DT738" s="1"/>
      <c r="DU738" s="1"/>
      <c r="DV738" s="1"/>
      <c r="DW738" s="1"/>
      <c r="DX738" s="1"/>
      <c r="DY738" s="1"/>
      <c r="DZ738" s="1"/>
    </row>
    <row r="739" spans="1:133" s="4" customFormat="1" ht="16.5" customHeight="1" x14ac:dyDescent="0.2">
      <c r="A739" s="181" t="s">
        <v>343</v>
      </c>
      <c r="B739" s="240">
        <f t="shared" si="1446"/>
        <v>66</v>
      </c>
      <c r="C739" s="394">
        <v>0</v>
      </c>
      <c r="D739" s="394">
        <v>0</v>
      </c>
      <c r="E739" s="394">
        <v>0</v>
      </c>
      <c r="F739" s="394">
        <v>0</v>
      </c>
      <c r="G739" s="394">
        <v>66</v>
      </c>
      <c r="H739" s="394">
        <v>0</v>
      </c>
      <c r="I739" s="394">
        <v>0</v>
      </c>
      <c r="J739" s="394">
        <v>0</v>
      </c>
      <c r="K739" s="394">
        <v>0</v>
      </c>
      <c r="L739" s="394">
        <v>0</v>
      </c>
      <c r="M739" s="394">
        <v>0</v>
      </c>
      <c r="N739" s="394">
        <v>0</v>
      </c>
      <c r="O739" s="240">
        <f t="shared" si="1447"/>
        <v>90</v>
      </c>
      <c r="P739" s="394">
        <v>0</v>
      </c>
      <c r="Q739" s="394">
        <v>0</v>
      </c>
      <c r="R739" s="394">
        <v>0</v>
      </c>
      <c r="S739" s="394">
        <v>90</v>
      </c>
      <c r="T739" s="394">
        <v>0</v>
      </c>
      <c r="U739" s="394">
        <v>0</v>
      </c>
      <c r="V739" s="394">
        <v>0</v>
      </c>
      <c r="W739" s="394">
        <v>0</v>
      </c>
      <c r="X739" s="240">
        <f t="shared" si="1448"/>
        <v>0</v>
      </c>
      <c r="Y739" s="394">
        <v>0</v>
      </c>
      <c r="Z739" s="394">
        <v>0</v>
      </c>
      <c r="AA739" s="394">
        <v>0</v>
      </c>
      <c r="AB739" s="394">
        <v>0</v>
      </c>
      <c r="AC739" s="240">
        <f t="shared" si="1449"/>
        <v>347</v>
      </c>
      <c r="AD739" s="394">
        <v>0</v>
      </c>
      <c r="AE739" s="394">
        <v>54</v>
      </c>
      <c r="AF739" s="394">
        <v>0</v>
      </c>
      <c r="AG739" s="394">
        <v>175</v>
      </c>
      <c r="AH739" s="394">
        <v>0</v>
      </c>
      <c r="AI739" s="394">
        <v>118</v>
      </c>
      <c r="AJ739" s="240">
        <f t="shared" si="1450"/>
        <v>0</v>
      </c>
      <c r="AK739" s="394">
        <v>0</v>
      </c>
      <c r="AL739" s="394">
        <v>0</v>
      </c>
      <c r="AM739" s="240">
        <f t="shared" si="1451"/>
        <v>277</v>
      </c>
      <c r="AN739" s="394">
        <v>0</v>
      </c>
      <c r="AO739" s="394">
        <v>50</v>
      </c>
      <c r="AP739" s="394">
        <v>0</v>
      </c>
      <c r="AQ739" s="394">
        <v>0</v>
      </c>
      <c r="AR739" s="394">
        <v>51</v>
      </c>
      <c r="AS739" s="394">
        <v>73</v>
      </c>
      <c r="AT739" s="394">
        <v>61</v>
      </c>
      <c r="AU739" s="394">
        <v>42</v>
      </c>
      <c r="AV739" s="394">
        <v>0</v>
      </c>
      <c r="AW739" s="394">
        <v>0</v>
      </c>
      <c r="AX739" s="240">
        <f t="shared" si="1452"/>
        <v>350</v>
      </c>
      <c r="AY739" s="394">
        <v>60</v>
      </c>
      <c r="AZ739" s="394">
        <v>215</v>
      </c>
      <c r="BA739" s="394">
        <v>0</v>
      </c>
      <c r="BB739" s="394">
        <v>75</v>
      </c>
      <c r="BC739" s="394">
        <v>0</v>
      </c>
      <c r="BD739" s="240">
        <f t="shared" si="1453"/>
        <v>459</v>
      </c>
      <c r="BE739" s="394">
        <v>0</v>
      </c>
      <c r="BF739" s="394">
        <v>234</v>
      </c>
      <c r="BG739" s="394">
        <v>64</v>
      </c>
      <c r="BH739" s="394">
        <v>111</v>
      </c>
      <c r="BI739" s="394">
        <v>0</v>
      </c>
      <c r="BJ739" s="394">
        <v>0</v>
      </c>
      <c r="BK739" s="394">
        <v>0</v>
      </c>
      <c r="BL739" s="394">
        <v>50</v>
      </c>
      <c r="BM739" s="240">
        <f t="shared" si="1454"/>
        <v>60</v>
      </c>
      <c r="BN739" s="394">
        <v>0</v>
      </c>
      <c r="BO739" s="394">
        <v>0</v>
      </c>
      <c r="BP739" s="394">
        <v>0</v>
      </c>
      <c r="BQ739" s="394">
        <v>0</v>
      </c>
      <c r="BR739" s="394">
        <v>60</v>
      </c>
      <c r="BS739" s="240">
        <f t="shared" si="1455"/>
        <v>146</v>
      </c>
      <c r="BT739" s="394">
        <v>0</v>
      </c>
      <c r="BU739" s="394">
        <v>82</v>
      </c>
      <c r="BV739" s="394">
        <v>0</v>
      </c>
      <c r="BW739" s="394">
        <v>0</v>
      </c>
      <c r="BX739" s="394">
        <v>0</v>
      </c>
      <c r="BY739" s="394">
        <v>0</v>
      </c>
      <c r="BZ739" s="394">
        <v>0</v>
      </c>
      <c r="CA739" s="394">
        <v>0</v>
      </c>
      <c r="CB739" s="394">
        <v>0</v>
      </c>
      <c r="CC739" s="394">
        <v>0</v>
      </c>
      <c r="CD739" s="394">
        <v>64</v>
      </c>
      <c r="CE739" s="394">
        <v>0</v>
      </c>
      <c r="CF739" s="240">
        <f t="shared" si="1456"/>
        <v>0</v>
      </c>
      <c r="CG739" s="394">
        <v>0</v>
      </c>
      <c r="CH739" s="394">
        <v>0</v>
      </c>
      <c r="CI739" s="394">
        <v>0</v>
      </c>
      <c r="CJ739" s="394">
        <v>0</v>
      </c>
      <c r="CK739" s="394">
        <v>0</v>
      </c>
      <c r="CL739" s="394">
        <v>0</v>
      </c>
      <c r="CM739" s="394">
        <v>0</v>
      </c>
      <c r="CN739" s="394">
        <v>0</v>
      </c>
      <c r="CO739" s="394">
        <v>0</v>
      </c>
      <c r="CP739" s="394">
        <v>0</v>
      </c>
      <c r="CQ739" s="394">
        <v>0</v>
      </c>
      <c r="CR739" s="394">
        <v>0</v>
      </c>
      <c r="CS739" s="394">
        <v>0</v>
      </c>
      <c r="CT739" s="240">
        <f t="shared" si="1457"/>
        <v>99</v>
      </c>
      <c r="CU739" s="394">
        <v>51</v>
      </c>
      <c r="CV739" s="394">
        <v>48</v>
      </c>
      <c r="CW739" s="394">
        <v>0</v>
      </c>
      <c r="CX739" s="394">
        <v>0</v>
      </c>
      <c r="CY739" s="394">
        <v>0</v>
      </c>
      <c r="CZ739" s="240">
        <f t="shared" si="1458"/>
        <v>155</v>
      </c>
      <c r="DA739" s="394">
        <v>40</v>
      </c>
      <c r="DB739" s="394">
        <v>0</v>
      </c>
      <c r="DC739" s="394">
        <v>45</v>
      </c>
      <c r="DD739" s="394">
        <v>60</v>
      </c>
      <c r="DE739" s="394">
        <v>10</v>
      </c>
      <c r="DF739" s="394">
        <v>0</v>
      </c>
      <c r="DG739" s="240">
        <f t="shared" si="1459"/>
        <v>2049</v>
      </c>
      <c r="DH739" s="240">
        <f t="shared" si="1460"/>
        <v>0</v>
      </c>
      <c r="DI739" s="394">
        <v>0</v>
      </c>
      <c r="DJ739" s="394">
        <v>0</v>
      </c>
      <c r="DK739" s="394">
        <v>0</v>
      </c>
      <c r="DL739" s="392">
        <f t="shared" si="1461"/>
        <v>0</v>
      </c>
      <c r="DM739" s="394">
        <v>0</v>
      </c>
      <c r="DN739" s="394">
        <v>0</v>
      </c>
      <c r="DO739" s="240">
        <f t="shared" si="1462"/>
        <v>2049</v>
      </c>
      <c r="DP739" s="1"/>
      <c r="DQ739" s="1"/>
      <c r="DR739" s="1"/>
      <c r="DS739" s="1"/>
      <c r="DT739" s="1"/>
      <c r="DU739" s="1"/>
      <c r="DV739" s="1"/>
      <c r="DW739" s="1"/>
      <c r="DX739" s="1"/>
      <c r="DY739" s="1"/>
      <c r="DZ739" s="1"/>
    </row>
    <row r="740" spans="1:133" s="53" customFormat="1" ht="16.5" customHeight="1" x14ac:dyDescent="0.15">
      <c r="A740" s="116" t="s">
        <v>650</v>
      </c>
      <c r="B740" s="314">
        <f t="shared" ref="B740:AG740" si="1463">(SUM(B733:B739)/SUM(B96:B99))*1000</f>
        <v>7.083121824157681</v>
      </c>
      <c r="C740" s="315">
        <f t="shared" si="1463"/>
        <v>3.0836355060287137</v>
      </c>
      <c r="D740" s="315">
        <f t="shared" si="1463"/>
        <v>6.369426751592357</v>
      </c>
      <c r="E740" s="315">
        <f t="shared" si="1463"/>
        <v>4.1798463624039766</v>
      </c>
      <c r="F740" s="315">
        <f t="shared" si="1463"/>
        <v>4.7531719001459631</v>
      </c>
      <c r="G740" s="315">
        <f t="shared" si="1463"/>
        <v>27.758813182223435</v>
      </c>
      <c r="H740" s="315">
        <f t="shared" si="1463"/>
        <v>4.1795424040952645</v>
      </c>
      <c r="I740" s="315">
        <f t="shared" si="1463"/>
        <v>5.461576426816503</v>
      </c>
      <c r="J740" s="315">
        <f t="shared" si="1463"/>
        <v>7.3067632850241546</v>
      </c>
      <c r="K740" s="315">
        <f t="shared" si="1463"/>
        <v>2.5860394069528283</v>
      </c>
      <c r="L740" s="315">
        <f t="shared" si="1463"/>
        <v>6.7211584150987438</v>
      </c>
      <c r="M740" s="315">
        <f t="shared" si="1463"/>
        <v>11.446150158308447</v>
      </c>
      <c r="N740" s="315">
        <f t="shared" si="1463"/>
        <v>7.3011584121417687</v>
      </c>
      <c r="O740" s="314">
        <f t="shared" si="1463"/>
        <v>7.9940097487134869</v>
      </c>
      <c r="P740" s="315">
        <f t="shared" si="1463"/>
        <v>4.7156233596911568</v>
      </c>
      <c r="Q740" s="315">
        <f t="shared" si="1463"/>
        <v>4.6369819914301988</v>
      </c>
      <c r="R740" s="315">
        <f t="shared" si="1463"/>
        <v>7.0307795841745477</v>
      </c>
      <c r="S740" s="315">
        <f t="shared" si="1463"/>
        <v>6.6608746017955403</v>
      </c>
      <c r="T740" s="315">
        <f t="shared" si="1463"/>
        <v>8.4113787262213044</v>
      </c>
      <c r="U740" s="315">
        <f t="shared" si="1463"/>
        <v>5.712960258414804</v>
      </c>
      <c r="V740" s="315">
        <f t="shared" si="1463"/>
        <v>24.908142623198977</v>
      </c>
      <c r="W740" s="315">
        <f t="shared" si="1463"/>
        <v>6.5931995855703116</v>
      </c>
      <c r="X740" s="314">
        <f t="shared" si="1463"/>
        <v>5.928182084696469</v>
      </c>
      <c r="Y740" s="315">
        <f t="shared" si="1463"/>
        <v>5.372805339129636</v>
      </c>
      <c r="Z740" s="315">
        <f t="shared" si="1463"/>
        <v>7.8998247840009661</v>
      </c>
      <c r="AA740" s="315">
        <f t="shared" si="1463"/>
        <v>5.6303727532122929</v>
      </c>
      <c r="AB740" s="315">
        <f t="shared" si="1463"/>
        <v>4.5042610309352646</v>
      </c>
      <c r="AC740" s="314">
        <f t="shared" si="1463"/>
        <v>5.1543699250350059</v>
      </c>
      <c r="AD740" s="315">
        <f t="shared" si="1463"/>
        <v>3.1712819171543467</v>
      </c>
      <c r="AE740" s="315">
        <f t="shared" si="1463"/>
        <v>8.0950626729764696</v>
      </c>
      <c r="AF740" s="315">
        <f t="shared" si="1463"/>
        <v>5.1049482381992597</v>
      </c>
      <c r="AG740" s="315">
        <f t="shared" si="1463"/>
        <v>5.8983859290490184</v>
      </c>
      <c r="AH740" s="315">
        <f t="shared" ref="AH740:BM740" si="1464">(SUM(AH733:AH739)/SUM(AH96:AH99))*1000</f>
        <v>5.7702027292637732</v>
      </c>
      <c r="AI740" s="315">
        <f t="shared" si="1464"/>
        <v>3.1996562256831935</v>
      </c>
      <c r="AJ740" s="314">
        <f t="shared" si="1464"/>
        <v>2.0390083388409996</v>
      </c>
      <c r="AK740" s="367">
        <f t="shared" si="1464"/>
        <v>0.7610813443740867</v>
      </c>
      <c r="AL740" s="367">
        <f t="shared" si="1464"/>
        <v>3.1360250882007055</v>
      </c>
      <c r="AM740" s="314">
        <f t="shared" si="1464"/>
        <v>7.6634440079089945</v>
      </c>
      <c r="AN740" s="315">
        <f t="shared" si="1464"/>
        <v>10.261954261954262</v>
      </c>
      <c r="AO740" s="315">
        <f t="shared" si="1464"/>
        <v>10.445887098928695</v>
      </c>
      <c r="AP740" s="315">
        <f t="shared" si="1464"/>
        <v>5.8575515735581991</v>
      </c>
      <c r="AQ740" s="315">
        <f t="shared" si="1464"/>
        <v>7.7178155354051121</v>
      </c>
      <c r="AR740" s="315">
        <f t="shared" si="1464"/>
        <v>7.7243232221462588</v>
      </c>
      <c r="AS740" s="315">
        <f t="shared" si="1464"/>
        <v>13.009093485149025</v>
      </c>
      <c r="AT740" s="315">
        <f t="shared" si="1464"/>
        <v>7.9678496395289029</v>
      </c>
      <c r="AU740" s="315">
        <f t="shared" si="1464"/>
        <v>6.5307471728284021</v>
      </c>
      <c r="AV740" s="315">
        <f t="shared" si="1464"/>
        <v>5.7829770812093573</v>
      </c>
      <c r="AW740" s="315">
        <f t="shared" si="1464"/>
        <v>10.40535889221319</v>
      </c>
      <c r="AX740" s="314">
        <f t="shared" si="1464"/>
        <v>5.5885937281487443</v>
      </c>
      <c r="AY740" s="315">
        <f t="shared" si="1464"/>
        <v>5.3094161988020581</v>
      </c>
      <c r="AZ740" s="315">
        <f t="shared" si="1464"/>
        <v>6.0089655203401682</v>
      </c>
      <c r="BA740" s="315">
        <f t="shared" si="1464"/>
        <v>5.1887343695220292</v>
      </c>
      <c r="BB740" s="315">
        <f t="shared" si="1464"/>
        <v>5.2461584178763747</v>
      </c>
      <c r="BC740" s="315">
        <f t="shared" si="1464"/>
        <v>5.3150813540586173</v>
      </c>
      <c r="BD740" s="314">
        <f t="shared" si="1464"/>
        <v>3.8784079331186172</v>
      </c>
      <c r="BE740" s="315">
        <f t="shared" si="1464"/>
        <v>4.9070865200764819</v>
      </c>
      <c r="BF740" s="315">
        <f t="shared" si="1464"/>
        <v>4.5176564433490487</v>
      </c>
      <c r="BG740" s="315">
        <f t="shared" si="1464"/>
        <v>4.0716654110870243</v>
      </c>
      <c r="BH740" s="315">
        <f t="shared" si="1464"/>
        <v>4.1896936339076536</v>
      </c>
      <c r="BI740" s="315">
        <f t="shared" si="1464"/>
        <v>5.0033059319274082</v>
      </c>
      <c r="BJ740" s="315">
        <f t="shared" si="1464"/>
        <v>1.4212428707467668</v>
      </c>
      <c r="BK740" s="315">
        <f t="shared" si="1464"/>
        <v>2.9855051953777738</v>
      </c>
      <c r="BL740" s="315">
        <f t="shared" si="1464"/>
        <v>4.4851740837196097</v>
      </c>
      <c r="BM740" s="314">
        <f t="shared" si="1464"/>
        <v>7.5959775253036108</v>
      </c>
      <c r="BN740" s="315">
        <f t="shared" ref="BN740:CS740" si="1465">(SUM(BN733:BN739)/SUM(BN96:BN99))*1000</f>
        <v>9.3543278931371798</v>
      </c>
      <c r="BO740" s="315">
        <f t="shared" si="1465"/>
        <v>5.3750321959683864</v>
      </c>
      <c r="BP740" s="315">
        <f t="shared" si="1465"/>
        <v>8.5647947435860381</v>
      </c>
      <c r="BQ740" s="315">
        <f t="shared" si="1465"/>
        <v>3.8797116943132046</v>
      </c>
      <c r="BR740" s="315">
        <f t="shared" si="1465"/>
        <v>8.1529884299502413</v>
      </c>
      <c r="BS740" s="314">
        <f t="shared" si="1465"/>
        <v>6.2898463242592362</v>
      </c>
      <c r="BT740" s="316">
        <f t="shared" si="1465"/>
        <v>5.9303291966587315</v>
      </c>
      <c r="BU740" s="315">
        <f t="shared" si="1465"/>
        <v>5.9762345846478206</v>
      </c>
      <c r="BV740" s="315">
        <f t="shared" si="1465"/>
        <v>3.7409948908698345</v>
      </c>
      <c r="BW740" s="315">
        <f t="shared" si="1465"/>
        <v>5.6051587301587302</v>
      </c>
      <c r="BX740" s="315">
        <f t="shared" si="1465"/>
        <v>9.8093432348448939</v>
      </c>
      <c r="BY740" s="315">
        <f t="shared" si="1465"/>
        <v>6.2120860888341332</v>
      </c>
      <c r="BZ740" s="315">
        <f t="shared" si="1465"/>
        <v>4.1628603475988388</v>
      </c>
      <c r="CA740" s="315">
        <f t="shared" si="1465"/>
        <v>8.9642010294372785</v>
      </c>
      <c r="CB740" s="315">
        <f t="shared" si="1465"/>
        <v>6.4706542160904066</v>
      </c>
      <c r="CC740" s="315">
        <f t="shared" si="1465"/>
        <v>5.2219321148825069</v>
      </c>
      <c r="CD740" s="315">
        <f t="shared" si="1465"/>
        <v>7.6924623924060818</v>
      </c>
      <c r="CE740" s="315">
        <f t="shared" si="1465"/>
        <v>4.7968470454015089</v>
      </c>
      <c r="CF740" s="314">
        <f t="shared" si="1465"/>
        <v>7.6484318125530049</v>
      </c>
      <c r="CG740" s="315">
        <f t="shared" si="1465"/>
        <v>18.132336546658799</v>
      </c>
      <c r="CH740" s="315">
        <f t="shared" si="1465"/>
        <v>11.064416985510881</v>
      </c>
      <c r="CI740" s="315">
        <f t="shared" si="1465"/>
        <v>9.4815887089477968</v>
      </c>
      <c r="CJ740" s="315">
        <f t="shared" si="1465"/>
        <v>10.064923504207565</v>
      </c>
      <c r="CK740" s="315">
        <f t="shared" si="1465"/>
        <v>5.7248518556265742</v>
      </c>
      <c r="CL740" s="315">
        <f t="shared" si="1465"/>
        <v>9.587040233700705</v>
      </c>
      <c r="CM740" s="315">
        <f t="shared" si="1465"/>
        <v>5.8783401309200691</v>
      </c>
      <c r="CN740" s="315">
        <f t="shared" si="1465"/>
        <v>6.1045768345691638</v>
      </c>
      <c r="CO740" s="315">
        <f t="shared" si="1465"/>
        <v>10.415318928710054</v>
      </c>
      <c r="CP740" s="315">
        <f t="shared" si="1465"/>
        <v>4.2300242669813217</v>
      </c>
      <c r="CQ740" s="315">
        <f t="shared" si="1465"/>
        <v>9.7246311850798044</v>
      </c>
      <c r="CR740" s="315">
        <f t="shared" si="1465"/>
        <v>9.9964509641547377</v>
      </c>
      <c r="CS740" s="315">
        <f t="shared" si="1465"/>
        <v>3.2396893709603138</v>
      </c>
      <c r="CT740" s="314">
        <f t="shared" ref="CT740:DO740" si="1466">(SUM(CT733:CT739)/SUM(CT96:CT99))*1000</f>
        <v>6.0176903786702489</v>
      </c>
      <c r="CU740" s="315">
        <f t="shared" si="1466"/>
        <v>6.693727960588026</v>
      </c>
      <c r="CV740" s="315">
        <f t="shared" si="1466"/>
        <v>8.7025079590024053</v>
      </c>
      <c r="CW740" s="315">
        <f t="shared" si="1466"/>
        <v>3.099763439105963</v>
      </c>
      <c r="CX740" s="315">
        <f t="shared" si="1466"/>
        <v>5.826993435318137</v>
      </c>
      <c r="CY740" s="315">
        <f t="shared" si="1466"/>
        <v>2.5135778086987743</v>
      </c>
      <c r="CZ740" s="314">
        <f t="shared" si="1466"/>
        <v>5.7397370671358523</v>
      </c>
      <c r="DA740" s="315">
        <f t="shared" si="1466"/>
        <v>10.767400356930398</v>
      </c>
      <c r="DB740" s="315">
        <f t="shared" si="1466"/>
        <v>4.2374329357892213</v>
      </c>
      <c r="DC740" s="315">
        <f t="shared" si="1466"/>
        <v>4.7741836656539611</v>
      </c>
      <c r="DD740" s="315">
        <f t="shared" si="1466"/>
        <v>7.7983435242720862</v>
      </c>
      <c r="DE740" s="315">
        <f t="shared" si="1466"/>
        <v>3.3691284713579632</v>
      </c>
      <c r="DF740" s="315">
        <f t="shared" si="1466"/>
        <v>3.0028888551011104</v>
      </c>
      <c r="DG740" s="314">
        <f t="shared" si="1466"/>
        <v>6.0490562046457388</v>
      </c>
      <c r="DH740" s="317">
        <f t="shared" si="1466"/>
        <v>3.9014534966732346</v>
      </c>
      <c r="DI740" s="316">
        <f t="shared" si="1466"/>
        <v>4.64538680894122</v>
      </c>
      <c r="DJ740" s="315">
        <f t="shared" si="1466"/>
        <v>7.293146607130776</v>
      </c>
      <c r="DK740" s="315">
        <f t="shared" si="1466"/>
        <v>1.2575558145189012</v>
      </c>
      <c r="DL740" s="317">
        <f t="shared" si="1466"/>
        <v>1.5136128439479666</v>
      </c>
      <c r="DM740" s="315">
        <f t="shared" si="1466"/>
        <v>2.477883111999525</v>
      </c>
      <c r="DN740" s="403">
        <f t="shared" si="1466"/>
        <v>0</v>
      </c>
      <c r="DO740" s="314">
        <f t="shared" si="1466"/>
        <v>5.8948616887143075</v>
      </c>
      <c r="DP740" s="109"/>
      <c r="DQ740" s="109"/>
      <c r="DR740" s="109"/>
      <c r="DS740" s="109"/>
      <c r="DT740" s="109"/>
      <c r="DU740" s="109"/>
      <c r="DV740" s="109"/>
      <c r="DW740" s="109"/>
      <c r="DX740" s="109"/>
      <c r="DY740" s="109"/>
      <c r="DZ740" s="109"/>
      <c r="EA740" s="109"/>
      <c r="EB740" s="109"/>
      <c r="EC740" s="109"/>
    </row>
    <row r="741" spans="1:133" s="4" customFormat="1" ht="16.5" customHeight="1" x14ac:dyDescent="0.2">
      <c r="A741" s="181" t="s">
        <v>344</v>
      </c>
      <c r="B741" s="240">
        <f t="shared" si="1446"/>
        <v>560</v>
      </c>
      <c r="C741" s="394">
        <v>5</v>
      </c>
      <c r="D741" s="394">
        <v>0</v>
      </c>
      <c r="E741" s="394">
        <v>0</v>
      </c>
      <c r="F741" s="394">
        <v>0</v>
      </c>
      <c r="G741" s="394">
        <v>40</v>
      </c>
      <c r="H741" s="394">
        <v>12</v>
      </c>
      <c r="I741" s="394">
        <v>0</v>
      </c>
      <c r="J741" s="394">
        <v>0</v>
      </c>
      <c r="K741" s="394">
        <v>0</v>
      </c>
      <c r="L741" s="394">
        <v>415</v>
      </c>
      <c r="M741" s="394">
        <v>0</v>
      </c>
      <c r="N741" s="394">
        <v>88</v>
      </c>
      <c r="O741" s="240">
        <f t="shared" si="1447"/>
        <v>1060</v>
      </c>
      <c r="P741" s="394">
        <v>387</v>
      </c>
      <c r="Q741" s="394">
        <v>165</v>
      </c>
      <c r="R741" s="394">
        <v>65</v>
      </c>
      <c r="S741" s="394">
        <v>184</v>
      </c>
      <c r="T741" s="394">
        <v>0</v>
      </c>
      <c r="U741" s="394">
        <v>182</v>
      </c>
      <c r="V741" s="394">
        <v>77</v>
      </c>
      <c r="W741" s="394">
        <v>0</v>
      </c>
      <c r="X741" s="240">
        <f t="shared" si="1448"/>
        <v>513</v>
      </c>
      <c r="Y741" s="394">
        <v>20</v>
      </c>
      <c r="Z741" s="394">
        <v>204</v>
      </c>
      <c r="AA741" s="394">
        <v>145</v>
      </c>
      <c r="AB741" s="394">
        <v>144</v>
      </c>
      <c r="AC741" s="240">
        <f t="shared" si="1449"/>
        <v>406</v>
      </c>
      <c r="AD741" s="394">
        <v>60</v>
      </c>
      <c r="AE741" s="394">
        <v>230</v>
      </c>
      <c r="AF741" s="394">
        <v>0</v>
      </c>
      <c r="AG741" s="394">
        <v>0</v>
      </c>
      <c r="AH741" s="394">
        <v>116</v>
      </c>
      <c r="AI741" s="394">
        <v>0</v>
      </c>
      <c r="AJ741" s="240">
        <f t="shared" si="1450"/>
        <v>0</v>
      </c>
      <c r="AK741" s="394">
        <v>0</v>
      </c>
      <c r="AL741" s="394">
        <v>0</v>
      </c>
      <c r="AM741" s="240">
        <f t="shared" si="1451"/>
        <v>426</v>
      </c>
      <c r="AN741" s="394">
        <v>0</v>
      </c>
      <c r="AO741" s="394">
        <v>100</v>
      </c>
      <c r="AP741" s="394">
        <v>0</v>
      </c>
      <c r="AQ741" s="394">
        <v>0</v>
      </c>
      <c r="AR741" s="394">
        <v>170</v>
      </c>
      <c r="AS741" s="394">
        <v>0</v>
      </c>
      <c r="AT741" s="394">
        <v>0</v>
      </c>
      <c r="AU741" s="394">
        <v>121</v>
      </c>
      <c r="AV741" s="394">
        <v>35</v>
      </c>
      <c r="AW741" s="394">
        <v>0</v>
      </c>
      <c r="AX741" s="240">
        <f t="shared" si="1452"/>
        <v>365</v>
      </c>
      <c r="AY741" s="394">
        <v>0</v>
      </c>
      <c r="AZ741" s="394">
        <v>263</v>
      </c>
      <c r="BA741" s="394">
        <v>0</v>
      </c>
      <c r="BB741" s="394">
        <v>12</v>
      </c>
      <c r="BC741" s="394">
        <v>90</v>
      </c>
      <c r="BD741" s="240">
        <f t="shared" si="1453"/>
        <v>2486</v>
      </c>
      <c r="BE741" s="394">
        <v>618</v>
      </c>
      <c r="BF741" s="394">
        <v>34</v>
      </c>
      <c r="BG741" s="394">
        <v>541</v>
      </c>
      <c r="BH741" s="394">
        <v>451</v>
      </c>
      <c r="BI741" s="394">
        <v>82</v>
      </c>
      <c r="BJ741" s="394">
        <v>175</v>
      </c>
      <c r="BK741" s="394">
        <v>302</v>
      </c>
      <c r="BL741" s="394">
        <v>283</v>
      </c>
      <c r="BM741" s="240">
        <f t="shared" si="1454"/>
        <v>3186</v>
      </c>
      <c r="BN741" s="394">
        <v>168</v>
      </c>
      <c r="BO741" s="394">
        <v>1091</v>
      </c>
      <c r="BP741" s="394">
        <v>21</v>
      </c>
      <c r="BQ741" s="394">
        <v>104</v>
      </c>
      <c r="BR741" s="394">
        <v>1802</v>
      </c>
      <c r="BS741" s="240">
        <f t="shared" si="1455"/>
        <v>1683</v>
      </c>
      <c r="BT741" s="394">
        <v>251</v>
      </c>
      <c r="BU741" s="394">
        <v>22</v>
      </c>
      <c r="BV741" s="394">
        <v>344</v>
      </c>
      <c r="BW741" s="394">
        <v>0</v>
      </c>
      <c r="BX741" s="394">
        <v>0</v>
      </c>
      <c r="BY741" s="394">
        <v>294</v>
      </c>
      <c r="BZ741" s="394">
        <v>141</v>
      </c>
      <c r="CA741" s="394">
        <v>19</v>
      </c>
      <c r="CB741" s="394">
        <v>113</v>
      </c>
      <c r="CC741" s="394">
        <v>0</v>
      </c>
      <c r="CD741" s="394">
        <v>0</v>
      </c>
      <c r="CE741" s="394">
        <v>499</v>
      </c>
      <c r="CF741" s="240">
        <f t="shared" si="1456"/>
        <v>439</v>
      </c>
      <c r="CG741" s="394">
        <v>10</v>
      </c>
      <c r="CH741" s="394">
        <v>0</v>
      </c>
      <c r="CI741" s="394">
        <v>0</v>
      </c>
      <c r="CJ741" s="394">
        <v>0</v>
      </c>
      <c r="CK741" s="394">
        <v>274</v>
      </c>
      <c r="CL741" s="394">
        <v>0</v>
      </c>
      <c r="CM741" s="394">
        <v>9</v>
      </c>
      <c r="CN741" s="394">
        <v>30</v>
      </c>
      <c r="CO741" s="394">
        <v>16</v>
      </c>
      <c r="CP741" s="394">
        <v>0</v>
      </c>
      <c r="CQ741" s="394">
        <v>0</v>
      </c>
      <c r="CR741" s="394">
        <v>0</v>
      </c>
      <c r="CS741" s="394">
        <v>100</v>
      </c>
      <c r="CT741" s="240">
        <f t="shared" si="1457"/>
        <v>413</v>
      </c>
      <c r="CU741" s="394">
        <v>155</v>
      </c>
      <c r="CV741" s="394">
        <v>0</v>
      </c>
      <c r="CW741" s="394">
        <v>39</v>
      </c>
      <c r="CX741" s="394">
        <v>219</v>
      </c>
      <c r="CY741" s="394">
        <v>0</v>
      </c>
      <c r="CZ741" s="240">
        <f t="shared" si="1458"/>
        <v>211</v>
      </c>
      <c r="DA741" s="394">
        <v>0</v>
      </c>
      <c r="DB741" s="394">
        <v>0</v>
      </c>
      <c r="DC741" s="394">
        <v>90</v>
      </c>
      <c r="DD741" s="394">
        <v>34</v>
      </c>
      <c r="DE741" s="394">
        <v>20</v>
      </c>
      <c r="DF741" s="394">
        <v>67</v>
      </c>
      <c r="DG741" s="240">
        <f t="shared" si="1459"/>
        <v>11748</v>
      </c>
      <c r="DH741" s="240">
        <f t="shared" si="1460"/>
        <v>30</v>
      </c>
      <c r="DI741" s="394">
        <v>0</v>
      </c>
      <c r="DJ741" s="394">
        <v>0</v>
      </c>
      <c r="DK741" s="394">
        <v>30</v>
      </c>
      <c r="DL741" s="392">
        <f t="shared" si="1461"/>
        <v>0</v>
      </c>
      <c r="DM741" s="394">
        <v>0</v>
      </c>
      <c r="DN741" s="394">
        <v>0</v>
      </c>
      <c r="DO741" s="240">
        <f t="shared" si="1462"/>
        <v>11778</v>
      </c>
      <c r="DP741" s="1"/>
      <c r="DQ741" s="1"/>
      <c r="DR741" s="1"/>
      <c r="DS741" s="1"/>
      <c r="DT741" s="1"/>
      <c r="DU741" s="1"/>
      <c r="DV741" s="1"/>
      <c r="DW741" s="1"/>
      <c r="DX741" s="1"/>
      <c r="DY741" s="1"/>
      <c r="DZ741" s="1"/>
    </row>
    <row r="742" spans="1:133" s="40" customFormat="1" ht="16.5" customHeight="1" x14ac:dyDescent="0.15">
      <c r="A742" s="84" t="s">
        <v>809</v>
      </c>
      <c r="B742" s="240"/>
      <c r="C742" s="275"/>
      <c r="D742" s="275"/>
      <c r="E742" s="275"/>
      <c r="F742" s="275"/>
      <c r="G742" s="275"/>
      <c r="H742" s="275"/>
      <c r="I742" s="275"/>
      <c r="J742" s="275"/>
      <c r="K742" s="275"/>
      <c r="L742" s="275"/>
      <c r="M742" s="275"/>
      <c r="N742" s="275"/>
      <c r="O742" s="240"/>
      <c r="P742" s="275"/>
      <c r="Q742" s="275"/>
      <c r="R742" s="275"/>
      <c r="S742" s="275"/>
      <c r="T742" s="275"/>
      <c r="U742" s="275"/>
      <c r="V742" s="275"/>
      <c r="W742" s="275"/>
      <c r="X742" s="240"/>
      <c r="Y742" s="275"/>
      <c r="Z742" s="275"/>
      <c r="AA742" s="275"/>
      <c r="AB742" s="275"/>
      <c r="AC742" s="240"/>
      <c r="AD742" s="275"/>
      <c r="AE742" s="275"/>
      <c r="AF742" s="275"/>
      <c r="AG742" s="275"/>
      <c r="AH742" s="275"/>
      <c r="AI742" s="275"/>
      <c r="AJ742" s="240"/>
      <c r="AK742" s="275"/>
      <c r="AL742" s="275"/>
      <c r="AM742" s="240"/>
      <c r="AN742" s="275"/>
      <c r="AO742" s="275"/>
      <c r="AP742" s="275"/>
      <c r="AQ742" s="275"/>
      <c r="AR742" s="275"/>
      <c r="AS742" s="275"/>
      <c r="AT742" s="275"/>
      <c r="AU742" s="275"/>
      <c r="AV742" s="275"/>
      <c r="AW742" s="275"/>
      <c r="AX742" s="240"/>
      <c r="AY742" s="275"/>
      <c r="AZ742" s="275"/>
      <c r="BA742" s="275"/>
      <c r="BB742" s="275"/>
      <c r="BC742" s="275"/>
      <c r="BD742" s="240"/>
      <c r="BE742" s="275"/>
      <c r="BF742" s="275"/>
      <c r="BG742" s="275"/>
      <c r="BH742" s="275"/>
      <c r="BI742" s="275"/>
      <c r="BJ742" s="275"/>
      <c r="BK742" s="275"/>
      <c r="BL742" s="275"/>
      <c r="BM742" s="240"/>
      <c r="BN742" s="275"/>
      <c r="BO742" s="275"/>
      <c r="BP742" s="275"/>
      <c r="BQ742" s="275"/>
      <c r="BR742" s="275"/>
      <c r="BS742" s="240"/>
      <c r="BT742" s="275"/>
      <c r="BU742" s="275"/>
      <c r="BV742" s="275"/>
      <c r="BW742" s="275"/>
      <c r="BX742" s="275"/>
      <c r="BY742" s="275"/>
      <c r="BZ742" s="275"/>
      <c r="CA742" s="275"/>
      <c r="CB742" s="275"/>
      <c r="CC742" s="275"/>
      <c r="CD742" s="275"/>
      <c r="CE742" s="275"/>
      <c r="CF742" s="240"/>
      <c r="CG742" s="275"/>
      <c r="CH742" s="275"/>
      <c r="CI742" s="275"/>
      <c r="CJ742" s="275"/>
      <c r="CK742" s="275"/>
      <c r="CL742" s="275"/>
      <c r="CM742" s="275"/>
      <c r="CN742" s="275"/>
      <c r="CO742" s="275"/>
      <c r="CP742" s="275"/>
      <c r="CQ742" s="275"/>
      <c r="CR742" s="275"/>
      <c r="CS742" s="275"/>
      <c r="CT742" s="240"/>
      <c r="CU742" s="275"/>
      <c r="CV742" s="275"/>
      <c r="CW742" s="275"/>
      <c r="CX742" s="275"/>
      <c r="CY742" s="275"/>
      <c r="CZ742" s="240"/>
      <c r="DA742" s="275"/>
      <c r="DB742" s="275"/>
      <c r="DC742" s="275"/>
      <c r="DD742" s="275"/>
      <c r="DE742" s="275"/>
      <c r="DF742" s="275"/>
      <c r="DG742" s="240"/>
      <c r="DH742" s="240"/>
      <c r="DI742" s="275"/>
      <c r="DJ742" s="275"/>
      <c r="DK742" s="275"/>
      <c r="DL742" s="402"/>
      <c r="DM742" s="275"/>
      <c r="DN742" s="275"/>
      <c r="DO742" s="240"/>
      <c r="DP742" s="4"/>
      <c r="DQ742" s="4"/>
      <c r="DR742" s="4"/>
      <c r="DS742" s="4"/>
    </row>
    <row r="743" spans="1:133" s="40" customFormat="1" ht="16.5" customHeight="1" x14ac:dyDescent="0.15">
      <c r="A743" s="52" t="s">
        <v>237</v>
      </c>
      <c r="B743" s="240">
        <v>20423</v>
      </c>
      <c r="C743" s="275">
        <v>1619</v>
      </c>
      <c r="D743" s="275">
        <v>1312</v>
      </c>
      <c r="E743" s="275">
        <v>701</v>
      </c>
      <c r="F743" s="275">
        <v>333</v>
      </c>
      <c r="G743" s="275">
        <v>1850</v>
      </c>
      <c r="H743" s="275">
        <v>3168</v>
      </c>
      <c r="I743" s="275">
        <v>2531</v>
      </c>
      <c r="J743" s="275">
        <v>734</v>
      </c>
      <c r="K743" s="275">
        <v>1482</v>
      </c>
      <c r="L743" s="275">
        <v>4270</v>
      </c>
      <c r="M743" s="275">
        <v>1034</v>
      </c>
      <c r="N743" s="275">
        <v>1389</v>
      </c>
      <c r="O743" s="240">
        <v>9449</v>
      </c>
      <c r="P743" s="275">
        <v>1542</v>
      </c>
      <c r="Q743" s="275">
        <v>1522</v>
      </c>
      <c r="R743" s="275">
        <v>944</v>
      </c>
      <c r="S743" s="275">
        <v>1014</v>
      </c>
      <c r="T743" s="275">
        <v>875</v>
      </c>
      <c r="U743" s="275">
        <v>1528</v>
      </c>
      <c r="V743" s="275">
        <v>1586</v>
      </c>
      <c r="W743" s="275">
        <v>438</v>
      </c>
      <c r="X743" s="240">
        <v>10165</v>
      </c>
      <c r="Y743" s="275">
        <v>1733</v>
      </c>
      <c r="Z743" s="275">
        <v>3010</v>
      </c>
      <c r="AA743" s="275">
        <v>3741</v>
      </c>
      <c r="AB743" s="275">
        <v>1681</v>
      </c>
      <c r="AC743" s="240">
        <v>7630</v>
      </c>
      <c r="AD743" s="275">
        <v>1029</v>
      </c>
      <c r="AE743" s="275">
        <v>1362</v>
      </c>
      <c r="AF743" s="275">
        <v>635</v>
      </c>
      <c r="AG743" s="275">
        <v>1543</v>
      </c>
      <c r="AH743" s="275">
        <v>1045</v>
      </c>
      <c r="AI743" s="275">
        <v>2016</v>
      </c>
      <c r="AJ743" s="240">
        <v>531</v>
      </c>
      <c r="AK743" s="365" t="s">
        <v>607</v>
      </c>
      <c r="AL743" s="365" t="s">
        <v>607</v>
      </c>
      <c r="AM743" s="240">
        <v>17647</v>
      </c>
      <c r="AN743" s="275">
        <v>1251</v>
      </c>
      <c r="AO743" s="275">
        <v>1184</v>
      </c>
      <c r="AP743" s="275">
        <v>1550</v>
      </c>
      <c r="AQ743" s="275">
        <v>656</v>
      </c>
      <c r="AR743" s="275">
        <v>2479</v>
      </c>
      <c r="AS743" s="275">
        <v>833</v>
      </c>
      <c r="AT743" s="275">
        <v>2589</v>
      </c>
      <c r="AU743" s="275">
        <v>3342</v>
      </c>
      <c r="AV743" s="275">
        <v>2345</v>
      </c>
      <c r="AW743" s="275">
        <v>1418</v>
      </c>
      <c r="AX743" s="240">
        <v>27312</v>
      </c>
      <c r="AY743" s="275">
        <v>2383</v>
      </c>
      <c r="AZ743" s="275">
        <v>12638</v>
      </c>
      <c r="BA743" s="275">
        <v>2189</v>
      </c>
      <c r="BB743" s="275">
        <v>7744</v>
      </c>
      <c r="BC743" s="275">
        <v>2358</v>
      </c>
      <c r="BD743" s="240">
        <v>29065</v>
      </c>
      <c r="BE743" s="275">
        <v>4809</v>
      </c>
      <c r="BF743" s="275">
        <v>3074</v>
      </c>
      <c r="BG743" s="275">
        <v>2430</v>
      </c>
      <c r="BH743" s="275">
        <v>3290</v>
      </c>
      <c r="BI743" s="275">
        <v>3263</v>
      </c>
      <c r="BJ743" s="275">
        <v>5763</v>
      </c>
      <c r="BK743" s="275">
        <v>3240</v>
      </c>
      <c r="BL743" s="275">
        <v>3196</v>
      </c>
      <c r="BM743" s="240">
        <v>12585</v>
      </c>
      <c r="BN743" s="275">
        <v>2833</v>
      </c>
      <c r="BO743" s="275">
        <v>2208</v>
      </c>
      <c r="BP743" s="275">
        <v>1860</v>
      </c>
      <c r="BQ743" s="275">
        <v>1198</v>
      </c>
      <c r="BR743" s="275">
        <v>4486</v>
      </c>
      <c r="BS743" s="240">
        <v>19346</v>
      </c>
      <c r="BT743" s="275">
        <v>1191</v>
      </c>
      <c r="BU743" s="275">
        <v>2016</v>
      </c>
      <c r="BV743" s="275">
        <v>569</v>
      </c>
      <c r="BW743" s="275">
        <v>413</v>
      </c>
      <c r="BX743" s="275">
        <v>1636</v>
      </c>
      <c r="BY743" s="275">
        <v>5375</v>
      </c>
      <c r="BZ743" s="275">
        <v>1439</v>
      </c>
      <c r="CA743" s="275">
        <v>1004</v>
      </c>
      <c r="CB743" s="275">
        <v>1981</v>
      </c>
      <c r="CC743" s="275">
        <v>1237</v>
      </c>
      <c r="CD743" s="275">
        <v>1580</v>
      </c>
      <c r="CE743" s="275">
        <v>905</v>
      </c>
      <c r="CF743" s="240">
        <v>17073</v>
      </c>
      <c r="CG743" s="275">
        <v>430</v>
      </c>
      <c r="CH743" s="275">
        <v>1570</v>
      </c>
      <c r="CI743" s="275">
        <v>815</v>
      </c>
      <c r="CJ743" s="275">
        <v>1726</v>
      </c>
      <c r="CK743" s="275">
        <v>3777</v>
      </c>
      <c r="CL743" s="275">
        <v>759</v>
      </c>
      <c r="CM743" s="275">
        <v>3076</v>
      </c>
      <c r="CN743" s="275">
        <v>354</v>
      </c>
      <c r="CO743" s="275">
        <v>182</v>
      </c>
      <c r="CP743" s="275">
        <v>692</v>
      </c>
      <c r="CQ743" s="275">
        <v>1540</v>
      </c>
      <c r="CR743" s="275">
        <v>1270</v>
      </c>
      <c r="CS743" s="275">
        <v>882</v>
      </c>
      <c r="CT743" s="240">
        <v>10001</v>
      </c>
      <c r="CU743" s="275">
        <v>3094</v>
      </c>
      <c r="CV743" s="275">
        <v>2782</v>
      </c>
      <c r="CW743" s="275">
        <v>1019</v>
      </c>
      <c r="CX743" s="275">
        <v>1651</v>
      </c>
      <c r="CY743" s="275">
        <v>1455</v>
      </c>
      <c r="CZ743" s="240">
        <v>12038</v>
      </c>
      <c r="DA743" s="275">
        <v>473</v>
      </c>
      <c r="DB743" s="275">
        <v>306</v>
      </c>
      <c r="DC743" s="275">
        <v>2409</v>
      </c>
      <c r="DD743" s="275">
        <v>5352</v>
      </c>
      <c r="DE743" s="275">
        <v>2066</v>
      </c>
      <c r="DF743" s="275">
        <v>1432</v>
      </c>
      <c r="DG743" s="240">
        <v>193265</v>
      </c>
      <c r="DH743" s="240">
        <v>3533</v>
      </c>
      <c r="DI743" s="275">
        <v>1249</v>
      </c>
      <c r="DJ743" s="275">
        <v>1326</v>
      </c>
      <c r="DK743" s="275">
        <v>958</v>
      </c>
      <c r="DL743" s="402">
        <v>4550</v>
      </c>
      <c r="DM743" s="275">
        <v>2732</v>
      </c>
      <c r="DN743" s="365">
        <v>1818</v>
      </c>
      <c r="DO743" s="240">
        <f t="shared" si="1462"/>
        <v>201348</v>
      </c>
      <c r="DP743" s="4"/>
      <c r="DQ743" s="4"/>
      <c r="DR743" s="4"/>
      <c r="DS743" s="4"/>
    </row>
    <row r="744" spans="1:133" s="40" customFormat="1" ht="16.5" customHeight="1" x14ac:dyDescent="0.15">
      <c r="A744" s="52" t="s">
        <v>327</v>
      </c>
      <c r="B744" s="240">
        <v>13922</v>
      </c>
      <c r="C744" s="275">
        <v>1135</v>
      </c>
      <c r="D744" s="275">
        <v>924</v>
      </c>
      <c r="E744" s="275">
        <v>473</v>
      </c>
      <c r="F744" s="275">
        <v>226</v>
      </c>
      <c r="G744" s="275">
        <v>1379</v>
      </c>
      <c r="H744" s="275">
        <v>2073</v>
      </c>
      <c r="I744" s="275">
        <v>1774</v>
      </c>
      <c r="J744" s="275">
        <v>612</v>
      </c>
      <c r="K744" s="275">
        <v>1004</v>
      </c>
      <c r="L744" s="275">
        <v>2564</v>
      </c>
      <c r="M744" s="275">
        <v>676</v>
      </c>
      <c r="N744" s="275">
        <v>1082</v>
      </c>
      <c r="O744" s="240">
        <v>7310</v>
      </c>
      <c r="P744" s="275">
        <v>1244</v>
      </c>
      <c r="Q744" s="275">
        <v>1186</v>
      </c>
      <c r="R744" s="275">
        <v>789</v>
      </c>
      <c r="S744" s="275">
        <v>755</v>
      </c>
      <c r="T744" s="275">
        <v>735</v>
      </c>
      <c r="U744" s="275">
        <v>1095</v>
      </c>
      <c r="V744" s="275">
        <v>1198</v>
      </c>
      <c r="W744" s="275">
        <v>308</v>
      </c>
      <c r="X744" s="240">
        <v>6716</v>
      </c>
      <c r="Y744" s="275">
        <v>1152</v>
      </c>
      <c r="Z744" s="275">
        <v>1852</v>
      </c>
      <c r="AA744" s="275">
        <v>2552</v>
      </c>
      <c r="AB744" s="275">
        <v>1160</v>
      </c>
      <c r="AC744" s="240">
        <v>5817</v>
      </c>
      <c r="AD744" s="275">
        <v>705</v>
      </c>
      <c r="AE744" s="275">
        <v>946</v>
      </c>
      <c r="AF744" s="275">
        <v>520</v>
      </c>
      <c r="AG744" s="275">
        <v>1278</v>
      </c>
      <c r="AH744" s="275">
        <v>761</v>
      </c>
      <c r="AI744" s="275">
        <v>1607</v>
      </c>
      <c r="AJ744" s="240">
        <v>310</v>
      </c>
      <c r="AK744" s="365" t="s">
        <v>607</v>
      </c>
      <c r="AL744" s="365" t="s">
        <v>607</v>
      </c>
      <c r="AM744" s="240">
        <v>13554</v>
      </c>
      <c r="AN744" s="275">
        <v>949</v>
      </c>
      <c r="AO744" s="275">
        <v>905</v>
      </c>
      <c r="AP744" s="275">
        <v>1257</v>
      </c>
      <c r="AQ744" s="275">
        <v>542</v>
      </c>
      <c r="AR744" s="275">
        <v>1709</v>
      </c>
      <c r="AS744" s="275">
        <v>635</v>
      </c>
      <c r="AT744" s="275">
        <v>1956</v>
      </c>
      <c r="AU744" s="275">
        <v>2928</v>
      </c>
      <c r="AV744" s="275">
        <v>1660</v>
      </c>
      <c r="AW744" s="275">
        <v>1013</v>
      </c>
      <c r="AX744" s="240">
        <v>20338</v>
      </c>
      <c r="AY744" s="275">
        <v>1935</v>
      </c>
      <c r="AZ744" s="275">
        <v>9287</v>
      </c>
      <c r="BA744" s="275">
        <v>1568</v>
      </c>
      <c r="BB744" s="275">
        <v>5828</v>
      </c>
      <c r="BC744" s="275">
        <v>1720</v>
      </c>
      <c r="BD744" s="240">
        <v>19039</v>
      </c>
      <c r="BE744" s="275">
        <v>2795</v>
      </c>
      <c r="BF744" s="275">
        <v>2306</v>
      </c>
      <c r="BG744" s="275">
        <v>1729</v>
      </c>
      <c r="BH744" s="275">
        <v>1939</v>
      </c>
      <c r="BI744" s="275">
        <v>1823</v>
      </c>
      <c r="BJ744" s="275">
        <v>3883</v>
      </c>
      <c r="BK744" s="275">
        <v>2151</v>
      </c>
      <c r="BL744" s="275">
        <v>2413</v>
      </c>
      <c r="BM744" s="240">
        <v>9095</v>
      </c>
      <c r="BN744" s="275">
        <v>2066</v>
      </c>
      <c r="BO744" s="275">
        <v>1536</v>
      </c>
      <c r="BP744" s="275">
        <v>1290</v>
      </c>
      <c r="BQ744" s="275">
        <v>903</v>
      </c>
      <c r="BR744" s="275">
        <v>3300</v>
      </c>
      <c r="BS744" s="240">
        <v>12936</v>
      </c>
      <c r="BT744" s="275">
        <v>899</v>
      </c>
      <c r="BU744" s="275">
        <v>1410</v>
      </c>
      <c r="BV744" s="275">
        <v>395</v>
      </c>
      <c r="BW744" s="275">
        <v>335</v>
      </c>
      <c r="BX744" s="275">
        <v>1221</v>
      </c>
      <c r="BY744" s="275">
        <v>3306</v>
      </c>
      <c r="BZ744" s="275">
        <v>865</v>
      </c>
      <c r="CA744" s="275">
        <v>672</v>
      </c>
      <c r="CB744" s="275">
        <v>1222</v>
      </c>
      <c r="CC744" s="275">
        <v>977</v>
      </c>
      <c r="CD744" s="275">
        <v>946</v>
      </c>
      <c r="CE744" s="275">
        <v>688</v>
      </c>
      <c r="CF744" s="240">
        <v>11834</v>
      </c>
      <c r="CG744" s="275">
        <v>346</v>
      </c>
      <c r="CH744" s="275">
        <v>1080</v>
      </c>
      <c r="CI744" s="275">
        <v>529</v>
      </c>
      <c r="CJ744" s="275">
        <v>1239</v>
      </c>
      <c r="CK744" s="275">
        <v>2266</v>
      </c>
      <c r="CL744" s="275">
        <v>599</v>
      </c>
      <c r="CM744" s="275">
        <v>2134</v>
      </c>
      <c r="CN744" s="275">
        <v>310</v>
      </c>
      <c r="CO744" s="275">
        <v>142</v>
      </c>
      <c r="CP744" s="275">
        <v>526</v>
      </c>
      <c r="CQ744" s="275">
        <v>1251</v>
      </c>
      <c r="CR744" s="275">
        <v>812</v>
      </c>
      <c r="CS744" s="275">
        <v>600</v>
      </c>
      <c r="CT744" s="240">
        <v>7188</v>
      </c>
      <c r="CU744" s="275">
        <v>1927</v>
      </c>
      <c r="CV744" s="275">
        <v>2138</v>
      </c>
      <c r="CW744" s="275">
        <v>732</v>
      </c>
      <c r="CX744" s="275">
        <v>1271</v>
      </c>
      <c r="CY744" s="275">
        <v>1120</v>
      </c>
      <c r="CZ744" s="240">
        <v>8145</v>
      </c>
      <c r="DA744" s="275">
        <v>311</v>
      </c>
      <c r="DB744" s="275">
        <v>225</v>
      </c>
      <c r="DC744" s="275">
        <v>1783</v>
      </c>
      <c r="DD744" s="275">
        <v>3371</v>
      </c>
      <c r="DE744" s="275">
        <v>1420</v>
      </c>
      <c r="DF744" s="275">
        <v>1035</v>
      </c>
      <c r="DG744" s="240">
        <v>136204</v>
      </c>
      <c r="DH744" s="240">
        <v>2180</v>
      </c>
      <c r="DI744" s="275">
        <v>758</v>
      </c>
      <c r="DJ744" s="275">
        <v>772</v>
      </c>
      <c r="DK744" s="275">
        <v>650</v>
      </c>
      <c r="DL744" s="433" t="s">
        <v>607</v>
      </c>
      <c r="DM744" s="275">
        <v>1820</v>
      </c>
      <c r="DN744" s="365" t="s">
        <v>607</v>
      </c>
      <c r="DO744" s="240">
        <f>DG744+DH744+DM744</f>
        <v>140204</v>
      </c>
      <c r="DP744" s="4"/>
      <c r="DQ744" s="4"/>
      <c r="DR744" s="4"/>
      <c r="DS744" s="4"/>
    </row>
    <row r="745" spans="1:133" s="40" customFormat="1" ht="16.5" customHeight="1" x14ac:dyDescent="0.15">
      <c r="A745" s="52" t="s">
        <v>238</v>
      </c>
      <c r="B745" s="240">
        <f>SUM(C745:N745)</f>
        <v>1505</v>
      </c>
      <c r="C745" s="275">
        <v>105</v>
      </c>
      <c r="D745" s="275">
        <v>76</v>
      </c>
      <c r="E745" s="275">
        <v>43</v>
      </c>
      <c r="F745" s="275">
        <v>60</v>
      </c>
      <c r="G745" s="275">
        <v>94</v>
      </c>
      <c r="H745" s="275">
        <v>218</v>
      </c>
      <c r="I745" s="275">
        <v>262</v>
      </c>
      <c r="J745" s="275">
        <v>28</v>
      </c>
      <c r="K745" s="275">
        <v>142</v>
      </c>
      <c r="L745" s="275">
        <v>265</v>
      </c>
      <c r="M745" s="275">
        <v>62</v>
      </c>
      <c r="N745" s="275">
        <v>150</v>
      </c>
      <c r="O745" s="240">
        <f t="shared" ref="O745" si="1467">SUM(P745:W745)</f>
        <v>612</v>
      </c>
      <c r="P745" s="275">
        <v>103</v>
      </c>
      <c r="Q745" s="275">
        <v>94</v>
      </c>
      <c r="R745" s="275">
        <v>45</v>
      </c>
      <c r="S745" s="275">
        <v>44</v>
      </c>
      <c r="T745" s="275">
        <v>71</v>
      </c>
      <c r="U745" s="275">
        <v>148</v>
      </c>
      <c r="V745" s="275">
        <v>82</v>
      </c>
      <c r="W745" s="275">
        <v>25</v>
      </c>
      <c r="X745" s="240">
        <f t="shared" ref="X745" si="1468">SUM(Y745:AB745)</f>
        <v>468</v>
      </c>
      <c r="Y745" s="275">
        <v>103</v>
      </c>
      <c r="Z745" s="275">
        <v>112</v>
      </c>
      <c r="AA745" s="275">
        <v>173</v>
      </c>
      <c r="AB745" s="275">
        <v>80</v>
      </c>
      <c r="AC745" s="240">
        <f t="shared" ref="AC745" si="1469">SUM(AD745:AI745)</f>
        <v>439</v>
      </c>
      <c r="AD745" s="275">
        <v>72</v>
      </c>
      <c r="AE745" s="275">
        <v>99</v>
      </c>
      <c r="AF745" s="275">
        <v>34</v>
      </c>
      <c r="AG745" s="275">
        <v>73</v>
      </c>
      <c r="AH745" s="275">
        <v>55</v>
      </c>
      <c r="AI745" s="275">
        <v>106</v>
      </c>
      <c r="AJ745" s="240">
        <v>99</v>
      </c>
      <c r="AK745" s="365" t="s">
        <v>607</v>
      </c>
      <c r="AL745" s="365" t="s">
        <v>607</v>
      </c>
      <c r="AM745" s="240">
        <f t="shared" ref="AM745" si="1470">SUM(AN745:AW745)</f>
        <v>1459</v>
      </c>
      <c r="AN745" s="275">
        <v>47</v>
      </c>
      <c r="AO745" s="275">
        <v>80</v>
      </c>
      <c r="AP745" s="275">
        <v>49</v>
      </c>
      <c r="AQ745" s="275">
        <v>39</v>
      </c>
      <c r="AR745" s="275">
        <v>324</v>
      </c>
      <c r="AS745" s="275">
        <v>68</v>
      </c>
      <c r="AT745" s="275">
        <v>246</v>
      </c>
      <c r="AU745" s="275">
        <v>246</v>
      </c>
      <c r="AV745" s="275">
        <v>183</v>
      </c>
      <c r="AW745" s="275">
        <v>177</v>
      </c>
      <c r="AX745" s="240">
        <f t="shared" ref="AX745" si="1471">SUM(AY745:BC745)</f>
        <v>2085</v>
      </c>
      <c r="AY745" s="275">
        <v>170</v>
      </c>
      <c r="AZ745" s="275">
        <v>826</v>
      </c>
      <c r="BA745" s="275">
        <v>350</v>
      </c>
      <c r="BB745" s="275">
        <v>479</v>
      </c>
      <c r="BC745" s="275">
        <v>260</v>
      </c>
      <c r="BD745" s="240">
        <f t="shared" ref="BD745" si="1472">SUM(BE745:BL745)</f>
        <v>1881</v>
      </c>
      <c r="BE745" s="275">
        <v>174</v>
      </c>
      <c r="BF745" s="275">
        <v>287</v>
      </c>
      <c r="BG745" s="275">
        <v>210</v>
      </c>
      <c r="BH745" s="275">
        <v>163</v>
      </c>
      <c r="BI745" s="275">
        <v>194</v>
      </c>
      <c r="BJ745" s="275">
        <v>423</v>
      </c>
      <c r="BK745" s="275">
        <v>267</v>
      </c>
      <c r="BL745" s="275">
        <v>163</v>
      </c>
      <c r="BM745" s="240">
        <f t="shared" ref="BM745" si="1473">SUM(BN745:BR745)</f>
        <v>952</v>
      </c>
      <c r="BN745" s="275">
        <v>155</v>
      </c>
      <c r="BO745" s="275">
        <v>159</v>
      </c>
      <c r="BP745" s="275">
        <v>84</v>
      </c>
      <c r="BQ745" s="275">
        <v>77</v>
      </c>
      <c r="BR745" s="275">
        <v>477</v>
      </c>
      <c r="BS745" s="240">
        <f t="shared" ref="BS745" si="1474">SUM(BT745:CE745)</f>
        <v>1747</v>
      </c>
      <c r="BT745" s="275">
        <v>83</v>
      </c>
      <c r="BU745" s="275">
        <v>90</v>
      </c>
      <c r="BV745" s="275">
        <v>88</v>
      </c>
      <c r="BW745" s="275">
        <v>23</v>
      </c>
      <c r="BX745" s="275">
        <v>135</v>
      </c>
      <c r="BY745" s="275">
        <v>387</v>
      </c>
      <c r="BZ745" s="275">
        <v>196</v>
      </c>
      <c r="CA745" s="275">
        <v>195</v>
      </c>
      <c r="CB745" s="275">
        <v>293</v>
      </c>
      <c r="CC745" s="275">
        <v>39</v>
      </c>
      <c r="CD745" s="275">
        <v>83</v>
      </c>
      <c r="CE745" s="275">
        <v>135</v>
      </c>
      <c r="CF745" s="240">
        <f t="shared" ref="CF745" si="1475">SUM(CG745:CS745)</f>
        <v>1184</v>
      </c>
      <c r="CG745" s="275">
        <v>38</v>
      </c>
      <c r="CH745" s="275">
        <v>90</v>
      </c>
      <c r="CI745" s="275">
        <v>60</v>
      </c>
      <c r="CJ745" s="275">
        <v>111</v>
      </c>
      <c r="CK745" s="275">
        <v>274</v>
      </c>
      <c r="CL745" s="275">
        <v>37</v>
      </c>
      <c r="CM745" s="275">
        <v>201</v>
      </c>
      <c r="CN745" s="275">
        <v>24</v>
      </c>
      <c r="CO745" s="275">
        <v>9</v>
      </c>
      <c r="CP745" s="275">
        <v>0</v>
      </c>
      <c r="CQ745" s="275">
        <v>136</v>
      </c>
      <c r="CR745" s="275">
        <v>76</v>
      </c>
      <c r="CS745" s="275">
        <v>128</v>
      </c>
      <c r="CT745" s="240">
        <f t="shared" ref="CT745" si="1476">SUM(CU745:CY745)</f>
        <v>729</v>
      </c>
      <c r="CU745" s="275">
        <v>280</v>
      </c>
      <c r="CV745" s="275">
        <v>189</v>
      </c>
      <c r="CW745" s="275">
        <v>37</v>
      </c>
      <c r="CX745" s="275">
        <v>87</v>
      </c>
      <c r="CY745" s="275">
        <v>136</v>
      </c>
      <c r="CZ745" s="240">
        <f t="shared" ref="CZ745" si="1477">SUM(DA745:DF745)</f>
        <v>1278</v>
      </c>
      <c r="DA745" s="275">
        <v>29</v>
      </c>
      <c r="DB745" s="275">
        <v>23</v>
      </c>
      <c r="DC745" s="275">
        <v>344</v>
      </c>
      <c r="DD745" s="275">
        <v>474</v>
      </c>
      <c r="DE745" s="275">
        <v>224</v>
      </c>
      <c r="DF745" s="275">
        <v>184</v>
      </c>
      <c r="DG745" s="240">
        <f t="shared" ref="DG745" si="1478">B745+O745+X745+AC745+AJ745+AM745+AX745+BD745+BM745+BS745+CF745+CT745+CZ745</f>
        <v>14438</v>
      </c>
      <c r="DH745" s="240">
        <v>288</v>
      </c>
      <c r="DI745" s="275">
        <v>226</v>
      </c>
      <c r="DJ745" s="275">
        <v>144</v>
      </c>
      <c r="DK745" s="275">
        <v>519</v>
      </c>
      <c r="DL745" s="433" t="s">
        <v>607</v>
      </c>
      <c r="DM745" s="275">
        <f t="shared" ref="DM745" si="1479">SUM(DG745:DL745)</f>
        <v>15615</v>
      </c>
      <c r="DN745" s="365" t="s">
        <v>607</v>
      </c>
      <c r="DO745" s="240">
        <f>DG745+DH745+DM745</f>
        <v>30341</v>
      </c>
      <c r="DP745" s="4"/>
      <c r="DQ745" s="4"/>
      <c r="DR745" s="4"/>
      <c r="DS745" s="4"/>
    </row>
    <row r="746" spans="1:133" s="40" customFormat="1" ht="16.5" customHeight="1" x14ac:dyDescent="0.15">
      <c r="A746" s="52" t="s">
        <v>239</v>
      </c>
      <c r="B746" s="240">
        <v>6825</v>
      </c>
      <c r="C746" s="275">
        <v>125</v>
      </c>
      <c r="D746" s="275">
        <v>202</v>
      </c>
      <c r="E746" s="275">
        <v>239</v>
      </c>
      <c r="F746" s="275">
        <v>156</v>
      </c>
      <c r="G746" s="275">
        <v>426</v>
      </c>
      <c r="H746" s="275">
        <v>1025</v>
      </c>
      <c r="I746" s="275">
        <v>928</v>
      </c>
      <c r="J746" s="275">
        <v>134</v>
      </c>
      <c r="K746" s="275">
        <v>661</v>
      </c>
      <c r="L746" s="275">
        <v>2349</v>
      </c>
      <c r="M746" s="275">
        <v>280</v>
      </c>
      <c r="N746" s="275">
        <v>300</v>
      </c>
      <c r="O746" s="240">
        <v>2703</v>
      </c>
      <c r="P746" s="275">
        <v>616</v>
      </c>
      <c r="Q746" s="275">
        <v>302</v>
      </c>
      <c r="R746" s="275">
        <v>290</v>
      </c>
      <c r="S746" s="275">
        <v>245</v>
      </c>
      <c r="T746" s="275">
        <v>455</v>
      </c>
      <c r="U746" s="275">
        <v>379</v>
      </c>
      <c r="V746" s="275">
        <v>286</v>
      </c>
      <c r="W746" s="275">
        <v>130</v>
      </c>
      <c r="X746" s="240">
        <v>3683</v>
      </c>
      <c r="Y746" s="275">
        <v>1048</v>
      </c>
      <c r="Z746" s="275">
        <v>579</v>
      </c>
      <c r="AA746" s="275">
        <v>1189</v>
      </c>
      <c r="AB746" s="275">
        <v>867</v>
      </c>
      <c r="AC746" s="240">
        <v>2899</v>
      </c>
      <c r="AD746" s="275">
        <v>350</v>
      </c>
      <c r="AE746" s="275">
        <v>283</v>
      </c>
      <c r="AF746" s="275">
        <v>127</v>
      </c>
      <c r="AG746" s="275">
        <v>315</v>
      </c>
      <c r="AH746" s="275">
        <v>427</v>
      </c>
      <c r="AI746" s="275">
        <v>1397</v>
      </c>
      <c r="AJ746" s="240">
        <v>206</v>
      </c>
      <c r="AK746" s="365" t="s">
        <v>607</v>
      </c>
      <c r="AL746" s="365" t="s">
        <v>607</v>
      </c>
      <c r="AM746" s="240">
        <v>3647</v>
      </c>
      <c r="AN746" s="275">
        <v>253</v>
      </c>
      <c r="AO746" s="275">
        <v>109</v>
      </c>
      <c r="AP746" s="275">
        <v>106</v>
      </c>
      <c r="AQ746" s="275">
        <v>80</v>
      </c>
      <c r="AR746" s="275">
        <v>557</v>
      </c>
      <c r="AS746" s="275">
        <v>276</v>
      </c>
      <c r="AT746" s="275">
        <v>213</v>
      </c>
      <c r="AU746" s="275">
        <v>1071</v>
      </c>
      <c r="AV746" s="275">
        <v>478</v>
      </c>
      <c r="AW746" s="275">
        <v>504</v>
      </c>
      <c r="AX746" s="240">
        <v>2505</v>
      </c>
      <c r="AY746" s="275">
        <v>336</v>
      </c>
      <c r="AZ746" s="275">
        <v>782</v>
      </c>
      <c r="BA746" s="275">
        <v>361</v>
      </c>
      <c r="BB746" s="275">
        <v>637</v>
      </c>
      <c r="BC746" s="275">
        <v>389</v>
      </c>
      <c r="BD746" s="240">
        <v>7341</v>
      </c>
      <c r="BE746" s="275">
        <v>1563</v>
      </c>
      <c r="BF746" s="275">
        <v>1183</v>
      </c>
      <c r="BG746" s="275">
        <v>493</v>
      </c>
      <c r="BH746" s="275">
        <v>1541</v>
      </c>
      <c r="BI746" s="275">
        <v>1270</v>
      </c>
      <c r="BJ746" s="275">
        <v>500</v>
      </c>
      <c r="BK746" s="275">
        <v>455</v>
      </c>
      <c r="BL746" s="275">
        <v>336</v>
      </c>
      <c r="BM746" s="240">
        <v>3188</v>
      </c>
      <c r="BN746" s="275">
        <v>982</v>
      </c>
      <c r="BO746" s="275">
        <v>271</v>
      </c>
      <c r="BP746" s="275">
        <v>314</v>
      </c>
      <c r="BQ746" s="275">
        <v>244</v>
      </c>
      <c r="BR746" s="275">
        <v>1377</v>
      </c>
      <c r="BS746" s="240">
        <v>5370</v>
      </c>
      <c r="BT746" s="275">
        <v>361</v>
      </c>
      <c r="BU746" s="275">
        <v>398</v>
      </c>
      <c r="BV746" s="275">
        <v>360</v>
      </c>
      <c r="BW746" s="275">
        <v>181</v>
      </c>
      <c r="BX746" s="275">
        <v>210</v>
      </c>
      <c r="BY746" s="275">
        <v>1694</v>
      </c>
      <c r="BZ746" s="275">
        <v>307</v>
      </c>
      <c r="CA746" s="275">
        <v>264</v>
      </c>
      <c r="CB746" s="275">
        <v>399</v>
      </c>
      <c r="CC746" s="275">
        <v>462</v>
      </c>
      <c r="CD746" s="275">
        <v>380</v>
      </c>
      <c r="CE746" s="275">
        <v>354</v>
      </c>
      <c r="CF746" s="240">
        <v>6032</v>
      </c>
      <c r="CG746" s="275">
        <v>171</v>
      </c>
      <c r="CH746" s="275">
        <v>326</v>
      </c>
      <c r="CI746" s="275">
        <v>377</v>
      </c>
      <c r="CJ746" s="275">
        <v>454</v>
      </c>
      <c r="CK746" s="275">
        <v>1631</v>
      </c>
      <c r="CL746" s="275">
        <v>224</v>
      </c>
      <c r="CM746" s="275">
        <v>1596</v>
      </c>
      <c r="CN746" s="275">
        <v>198</v>
      </c>
      <c r="CO746" s="275">
        <v>28</v>
      </c>
      <c r="CP746" s="275">
        <v>416</v>
      </c>
      <c r="CQ746" s="275">
        <v>299</v>
      </c>
      <c r="CR746" s="275">
        <v>66</v>
      </c>
      <c r="CS746" s="275">
        <v>246</v>
      </c>
      <c r="CT746" s="240">
        <v>2911</v>
      </c>
      <c r="CU746" s="275">
        <v>833</v>
      </c>
      <c r="CV746" s="275">
        <v>546</v>
      </c>
      <c r="CW746" s="275">
        <v>435</v>
      </c>
      <c r="CX746" s="275">
        <v>397</v>
      </c>
      <c r="CY746" s="275">
        <v>700</v>
      </c>
      <c r="CZ746" s="240">
        <v>3062</v>
      </c>
      <c r="DA746" s="275">
        <v>260</v>
      </c>
      <c r="DB746" s="275">
        <v>105</v>
      </c>
      <c r="DC746" s="275">
        <v>1020</v>
      </c>
      <c r="DD746" s="275">
        <v>471</v>
      </c>
      <c r="DE746" s="275">
        <v>960</v>
      </c>
      <c r="DF746" s="275">
        <v>246</v>
      </c>
      <c r="DG746" s="240">
        <v>50372</v>
      </c>
      <c r="DH746" s="240">
        <v>825</v>
      </c>
      <c r="DI746" s="275">
        <v>143</v>
      </c>
      <c r="DJ746" s="275">
        <v>531</v>
      </c>
      <c r="DK746" s="275">
        <v>151</v>
      </c>
      <c r="DL746" s="402">
        <v>1491</v>
      </c>
      <c r="DM746" s="275">
        <v>1230</v>
      </c>
      <c r="DN746" s="365">
        <v>261</v>
      </c>
      <c r="DO746" s="240">
        <f t="shared" si="1462"/>
        <v>52688</v>
      </c>
      <c r="DP746" s="4"/>
      <c r="DQ746" s="4"/>
      <c r="DR746" s="4"/>
      <c r="DS746" s="4"/>
    </row>
    <row r="747" spans="1:133" s="40" customFormat="1" ht="16.5" customHeight="1" x14ac:dyDescent="0.15">
      <c r="A747" s="52" t="s">
        <v>240</v>
      </c>
      <c r="B747" s="240">
        <v>13843</v>
      </c>
      <c r="C747" s="275">
        <v>748</v>
      </c>
      <c r="D747" s="275">
        <v>545</v>
      </c>
      <c r="E747" s="275">
        <v>508</v>
      </c>
      <c r="F747" s="275">
        <v>402</v>
      </c>
      <c r="G747" s="275">
        <v>983</v>
      </c>
      <c r="H747" s="275">
        <v>2316</v>
      </c>
      <c r="I747" s="275">
        <v>2230</v>
      </c>
      <c r="J747" s="275">
        <v>373</v>
      </c>
      <c r="K747" s="275">
        <v>1563</v>
      </c>
      <c r="L747" s="275">
        <v>2616</v>
      </c>
      <c r="M747" s="275">
        <v>439</v>
      </c>
      <c r="N747" s="275">
        <v>1120</v>
      </c>
      <c r="O747" s="240">
        <v>5782</v>
      </c>
      <c r="P747" s="275">
        <v>947</v>
      </c>
      <c r="Q747" s="275">
        <v>917</v>
      </c>
      <c r="R747" s="275">
        <v>493</v>
      </c>
      <c r="S747" s="275">
        <v>533</v>
      </c>
      <c r="T747" s="275">
        <v>714</v>
      </c>
      <c r="U747" s="275">
        <v>1151</v>
      </c>
      <c r="V747" s="275">
        <v>644</v>
      </c>
      <c r="W747" s="275">
        <v>383</v>
      </c>
      <c r="X747" s="240">
        <v>5459</v>
      </c>
      <c r="Y747" s="275">
        <v>1384</v>
      </c>
      <c r="Z747" s="275">
        <v>1148</v>
      </c>
      <c r="AA747" s="275">
        <v>2024</v>
      </c>
      <c r="AB747" s="275">
        <v>903</v>
      </c>
      <c r="AC747" s="240">
        <v>4279</v>
      </c>
      <c r="AD747" s="275">
        <v>499</v>
      </c>
      <c r="AE747" s="275">
        <v>868</v>
      </c>
      <c r="AF747" s="275">
        <v>532</v>
      </c>
      <c r="AG747" s="275">
        <v>733</v>
      </c>
      <c r="AH747" s="275">
        <v>758</v>
      </c>
      <c r="AI747" s="275">
        <v>889</v>
      </c>
      <c r="AJ747" s="240">
        <v>611</v>
      </c>
      <c r="AK747" s="365" t="s">
        <v>607</v>
      </c>
      <c r="AL747" s="365" t="s">
        <v>607</v>
      </c>
      <c r="AM747" s="240">
        <v>10339</v>
      </c>
      <c r="AN747" s="275">
        <v>591</v>
      </c>
      <c r="AO747" s="275">
        <v>606</v>
      </c>
      <c r="AP747" s="275">
        <v>1242</v>
      </c>
      <c r="AQ747" s="275">
        <v>280</v>
      </c>
      <c r="AR747" s="275">
        <v>1764</v>
      </c>
      <c r="AS747" s="275">
        <v>418</v>
      </c>
      <c r="AT747" s="275">
        <v>1796</v>
      </c>
      <c r="AU747" s="275">
        <v>1518</v>
      </c>
      <c r="AV747" s="275">
        <v>1558</v>
      </c>
      <c r="AW747" s="275">
        <v>566</v>
      </c>
      <c r="AX747" s="240">
        <v>15088</v>
      </c>
      <c r="AY747" s="275">
        <v>1338</v>
      </c>
      <c r="AZ747" s="275">
        <v>8133</v>
      </c>
      <c r="BA747" s="275">
        <v>1177</v>
      </c>
      <c r="BB747" s="275">
        <v>2925</v>
      </c>
      <c r="BC747" s="275">
        <v>1515</v>
      </c>
      <c r="BD747" s="240">
        <v>15606</v>
      </c>
      <c r="BE747" s="275">
        <v>2104</v>
      </c>
      <c r="BF747" s="275">
        <v>2080</v>
      </c>
      <c r="BG747" s="275">
        <v>1525</v>
      </c>
      <c r="BH747" s="275">
        <v>1952</v>
      </c>
      <c r="BI747" s="275">
        <v>1594</v>
      </c>
      <c r="BJ747" s="275">
        <v>2931</v>
      </c>
      <c r="BK747" s="275">
        <v>1566</v>
      </c>
      <c r="BL747" s="275">
        <v>1854</v>
      </c>
      <c r="BM747" s="240">
        <v>6667</v>
      </c>
      <c r="BN747" s="275">
        <v>1652</v>
      </c>
      <c r="BO747" s="275">
        <v>712</v>
      </c>
      <c r="BP747" s="275">
        <v>846</v>
      </c>
      <c r="BQ747" s="275">
        <v>868</v>
      </c>
      <c r="BR747" s="275">
        <v>2589</v>
      </c>
      <c r="BS747" s="240">
        <v>11973</v>
      </c>
      <c r="BT747" s="275">
        <v>549</v>
      </c>
      <c r="BU747" s="275">
        <v>984</v>
      </c>
      <c r="BV747" s="275">
        <v>489</v>
      </c>
      <c r="BW747" s="275">
        <v>367</v>
      </c>
      <c r="BX747" s="275">
        <v>1175</v>
      </c>
      <c r="BY747" s="275">
        <v>3634</v>
      </c>
      <c r="BZ747" s="275">
        <v>689</v>
      </c>
      <c r="CA747" s="275">
        <v>845</v>
      </c>
      <c r="CB747" s="275">
        <v>1486</v>
      </c>
      <c r="CC747" s="275">
        <v>400</v>
      </c>
      <c r="CD747" s="275">
        <v>499</v>
      </c>
      <c r="CE747" s="275">
        <v>856</v>
      </c>
      <c r="CF747" s="240">
        <v>9060</v>
      </c>
      <c r="CG747" s="275">
        <v>336</v>
      </c>
      <c r="CH747" s="275">
        <v>649</v>
      </c>
      <c r="CI747" s="275">
        <v>487</v>
      </c>
      <c r="CJ747" s="275">
        <v>1023</v>
      </c>
      <c r="CK747" s="275">
        <v>2423</v>
      </c>
      <c r="CL747" s="275">
        <v>298</v>
      </c>
      <c r="CM747" s="275">
        <v>1451</v>
      </c>
      <c r="CN747" s="275">
        <v>195</v>
      </c>
      <c r="CO747" s="275">
        <v>240</v>
      </c>
      <c r="CP747" s="275">
        <v>296</v>
      </c>
      <c r="CQ747" s="275">
        <v>721</v>
      </c>
      <c r="CR747" s="275">
        <v>571</v>
      </c>
      <c r="CS747" s="275">
        <v>370</v>
      </c>
      <c r="CT747" s="240">
        <v>6715</v>
      </c>
      <c r="CU747" s="275">
        <v>2378</v>
      </c>
      <c r="CV747" s="275">
        <v>1519</v>
      </c>
      <c r="CW747" s="275">
        <v>730</v>
      </c>
      <c r="CX747" s="275">
        <v>1296</v>
      </c>
      <c r="CY747" s="275">
        <v>792</v>
      </c>
      <c r="CZ747" s="240">
        <v>8807</v>
      </c>
      <c r="DA747" s="275">
        <v>322</v>
      </c>
      <c r="DB747" s="275">
        <v>193</v>
      </c>
      <c r="DC747" s="275">
        <v>2001</v>
      </c>
      <c r="DD747" s="275">
        <v>3639</v>
      </c>
      <c r="DE747" s="275">
        <v>1741</v>
      </c>
      <c r="DF747" s="275">
        <v>911</v>
      </c>
      <c r="DG747" s="240">
        <v>114229</v>
      </c>
      <c r="DH747" s="240">
        <v>1789</v>
      </c>
      <c r="DI747" s="275">
        <v>623</v>
      </c>
      <c r="DJ747" s="275">
        <v>685</v>
      </c>
      <c r="DK747" s="275">
        <v>481</v>
      </c>
      <c r="DL747" s="402">
        <v>2554</v>
      </c>
      <c r="DM747" s="275">
        <v>2225</v>
      </c>
      <c r="DN747" s="365">
        <v>329</v>
      </c>
      <c r="DO747" s="240">
        <f t="shared" si="1462"/>
        <v>118572</v>
      </c>
      <c r="DP747" s="4"/>
      <c r="DQ747" s="4"/>
      <c r="DR747" s="4"/>
      <c r="DS747" s="4"/>
    </row>
    <row r="748" spans="1:133" s="40" customFormat="1" ht="16.5" customHeight="1" x14ac:dyDescent="0.15">
      <c r="A748" s="49" t="s">
        <v>636</v>
      </c>
      <c r="B748" s="376">
        <v>1.0576584543080085</v>
      </c>
      <c r="C748" s="374">
        <v>0.51671786494309002</v>
      </c>
      <c r="D748" s="374">
        <v>1.1183304389484399</v>
      </c>
      <c r="E748" s="374">
        <v>1.0582085534983214</v>
      </c>
      <c r="F748" s="374">
        <v>2.0851238742946827</v>
      </c>
      <c r="G748" s="374">
        <v>1.1243217363549314</v>
      </c>
      <c r="H748" s="374">
        <v>1.0426972183297494</v>
      </c>
      <c r="I748" s="374">
        <v>1.7016278079822402</v>
      </c>
      <c r="J748" s="374">
        <v>1.0147509156776016</v>
      </c>
      <c r="K748" s="374">
        <v>1.4631482687613897</v>
      </c>
      <c r="L748" s="374">
        <v>1.0302283309678544</v>
      </c>
      <c r="M748" s="374">
        <v>0.72078755313176679</v>
      </c>
      <c r="N748" s="374">
        <v>0.68913639562252793</v>
      </c>
      <c r="O748" s="376">
        <v>1.3580237033954594</v>
      </c>
      <c r="P748" s="374">
        <v>1.2952466189339698</v>
      </c>
      <c r="Q748" s="374">
        <v>0.91152454162055452</v>
      </c>
      <c r="R748" s="374">
        <v>1.3754457463066736</v>
      </c>
      <c r="S748" s="374">
        <v>2.0334553058024047</v>
      </c>
      <c r="T748" s="374">
        <v>2.2447960672862739</v>
      </c>
      <c r="U748" s="374">
        <v>1.3109528828110943</v>
      </c>
      <c r="V748" s="374">
        <v>1.2582530576902262</v>
      </c>
      <c r="W748" s="374">
        <v>1.5776363133130362</v>
      </c>
      <c r="X748" s="376">
        <v>1.1816331146799368</v>
      </c>
      <c r="Y748" s="374">
        <v>1.8544783517103598</v>
      </c>
      <c r="Z748" s="374">
        <v>0.86153999650794444</v>
      </c>
      <c r="AA748" s="374">
        <v>1.1666285415509297</v>
      </c>
      <c r="AB748" s="374">
        <v>1.0619851322081491</v>
      </c>
      <c r="AC748" s="376">
        <v>1.2011057267543039</v>
      </c>
      <c r="AD748" s="374">
        <v>1.3701504099154347</v>
      </c>
      <c r="AE748" s="374">
        <v>1.0859002783150149</v>
      </c>
      <c r="AF748" s="374">
        <v>1.5464401370441638</v>
      </c>
      <c r="AG748" s="374">
        <v>0.73511359890013539</v>
      </c>
      <c r="AH748" s="374">
        <v>1.6447825000693999</v>
      </c>
      <c r="AI748" s="374">
        <v>1.3257246250739414</v>
      </c>
      <c r="AJ748" s="376">
        <v>1.1524247468050892</v>
      </c>
      <c r="AK748" s="374" t="s">
        <v>607</v>
      </c>
      <c r="AL748" s="374" t="s">
        <v>607</v>
      </c>
      <c r="AM748" s="376">
        <v>1.1116710356679007</v>
      </c>
      <c r="AN748" s="374">
        <v>1.3995754842133192</v>
      </c>
      <c r="AO748" s="374">
        <v>0.95449144962554566</v>
      </c>
      <c r="AP748" s="374">
        <v>0.99479723995424518</v>
      </c>
      <c r="AQ748" s="374">
        <v>1.0399514689314497</v>
      </c>
      <c r="AR748" s="374">
        <v>1.3628249994128285</v>
      </c>
      <c r="AS748" s="374">
        <v>1.7553622015378392</v>
      </c>
      <c r="AT748" s="374">
        <v>0.87122821929451777</v>
      </c>
      <c r="AU748" s="374">
        <v>0.99131973028751719</v>
      </c>
      <c r="AV748" s="374">
        <v>1.1670029347028612</v>
      </c>
      <c r="AW748" s="374">
        <v>1.3950092566034784</v>
      </c>
      <c r="AX748" s="376">
        <v>1.155867705609503</v>
      </c>
      <c r="AY748" s="374">
        <v>1.2941831338714167</v>
      </c>
      <c r="AZ748" s="374">
        <v>1.3180304795472422</v>
      </c>
      <c r="BA748" s="374">
        <v>0.71596156710859526</v>
      </c>
      <c r="BB748" s="374">
        <v>0.97425153303757517</v>
      </c>
      <c r="BC748" s="374">
        <v>1.4010920276097547</v>
      </c>
      <c r="BD748" s="376">
        <v>0.72700464076523208</v>
      </c>
      <c r="BE748" s="374">
        <v>0.91042030284447373</v>
      </c>
      <c r="BF748" s="374">
        <v>0.8297140881027697</v>
      </c>
      <c r="BG748" s="374">
        <v>0.51899821513993405</v>
      </c>
      <c r="BH748" s="374">
        <v>0.97362596930555634</v>
      </c>
      <c r="BI748" s="374">
        <v>0.71667905340309945</v>
      </c>
      <c r="BJ748" s="374">
        <v>0.70579280836007574</v>
      </c>
      <c r="BK748" s="374">
        <v>0.55572206747307318</v>
      </c>
      <c r="BL748" s="374">
        <v>0.60276280045248498</v>
      </c>
      <c r="BM748" s="376">
        <v>1.2679938034924834</v>
      </c>
      <c r="BN748" s="374">
        <v>1.656770492628189</v>
      </c>
      <c r="BO748" s="374">
        <v>0.65867942481137509</v>
      </c>
      <c r="BP748" s="374">
        <v>1.1031964165137091</v>
      </c>
      <c r="BQ748" s="374">
        <v>1.8845541131410366</v>
      </c>
      <c r="BR748" s="374">
        <v>1.3010317056768415</v>
      </c>
      <c r="BS748" s="376">
        <v>1.3398206310591483</v>
      </c>
      <c r="BT748" s="432">
        <v>1.2733327736266196</v>
      </c>
      <c r="BU748" s="374">
        <v>1.0675441848967988</v>
      </c>
      <c r="BV748" s="374">
        <v>1.7864657857082737</v>
      </c>
      <c r="BW748" s="374">
        <v>2.7067074977773387</v>
      </c>
      <c r="BX748" s="374">
        <v>1.8111204100847367</v>
      </c>
      <c r="BY748" s="374">
        <v>1.3869076748472007</v>
      </c>
      <c r="BZ748" s="374">
        <v>1.1601225350308084</v>
      </c>
      <c r="CA748" s="374">
        <v>1.5869608769067858</v>
      </c>
      <c r="CB748" s="374">
        <v>1.3030464326943683</v>
      </c>
      <c r="CC748" s="374">
        <v>1.0210245780278353</v>
      </c>
      <c r="CD748" s="374">
        <v>0.86394999115409554</v>
      </c>
      <c r="CE748" s="374">
        <v>1.5406947132525213</v>
      </c>
      <c r="CF748" s="376">
        <v>1.1328884451684094</v>
      </c>
      <c r="CG748" s="374">
        <v>1.6561050499771346</v>
      </c>
      <c r="CH748" s="374">
        <v>1.2251052333982535</v>
      </c>
      <c r="CI748" s="374">
        <v>1.5501094405970792</v>
      </c>
      <c r="CJ748" s="374">
        <v>0.86859871562654378</v>
      </c>
      <c r="CK748" s="374">
        <v>1.1859002486470676</v>
      </c>
      <c r="CL748" s="374">
        <v>1.3788731278231239</v>
      </c>
      <c r="CM748" s="374">
        <v>1.1133969386151783</v>
      </c>
      <c r="CN748" s="374">
        <v>1.2363933807336562</v>
      </c>
      <c r="CO748" s="374">
        <v>1.7191609468214766</v>
      </c>
      <c r="CP748" s="374">
        <v>1.5722992668492184</v>
      </c>
      <c r="CQ748" s="374">
        <v>0.99468526012969927</v>
      </c>
      <c r="CR748" s="374">
        <v>0.75137417726296918</v>
      </c>
      <c r="CS748" s="374">
        <v>0.98037655372177035</v>
      </c>
      <c r="CT748" s="376">
        <v>1.030572435559781</v>
      </c>
      <c r="CU748" s="374">
        <v>0.87546861154658839</v>
      </c>
      <c r="CV748" s="374">
        <v>1.0151410874053681</v>
      </c>
      <c r="CW748" s="374">
        <v>1.5726454190796313</v>
      </c>
      <c r="CX748" s="374">
        <v>1.2607138335976886</v>
      </c>
      <c r="CY748" s="374">
        <v>0.95960278104720198</v>
      </c>
      <c r="CZ748" s="376">
        <v>1.0467145650212668</v>
      </c>
      <c r="DA748" s="374">
        <v>1.7219444362259237</v>
      </c>
      <c r="DB748" s="374">
        <v>1.0175163041622561</v>
      </c>
      <c r="DC748" s="374">
        <v>1.3113857453541524</v>
      </c>
      <c r="DD748" s="374">
        <v>0.84831822459999018</v>
      </c>
      <c r="DE748" s="374">
        <v>1.2047494156898428</v>
      </c>
      <c r="DF748" s="374">
        <v>0.87789850673789005</v>
      </c>
      <c r="DG748" s="376">
        <v>1.066798138260606</v>
      </c>
      <c r="DH748" s="376">
        <v>0.91609688057447058</v>
      </c>
      <c r="DI748" s="432">
        <v>0.85656457222091764</v>
      </c>
      <c r="DJ748" s="374">
        <v>1.6271476743563669</v>
      </c>
      <c r="DK748" s="374">
        <v>0.52152960010562621</v>
      </c>
      <c r="DL748" s="434" t="s">
        <v>607</v>
      </c>
      <c r="DM748" s="374">
        <v>1.3608845158520397</v>
      </c>
      <c r="DN748" s="404" t="s">
        <v>607</v>
      </c>
      <c r="DO748" s="376">
        <v>1.0621431252435809</v>
      </c>
      <c r="DP748" s="4"/>
      <c r="DQ748" s="4"/>
      <c r="DR748" s="4"/>
      <c r="DS748" s="4"/>
    </row>
    <row r="749" spans="1:133" s="390" customFormat="1" ht="16.5" customHeight="1" x14ac:dyDescent="0.15">
      <c r="A749" s="43"/>
      <c r="B749" s="443"/>
      <c r="C749" s="444"/>
      <c r="D749" s="444"/>
      <c r="E749" s="444"/>
      <c r="F749" s="444"/>
      <c r="G749" s="444"/>
      <c r="H749" s="444"/>
      <c r="I749" s="444"/>
      <c r="J749" s="444"/>
      <c r="K749" s="444"/>
      <c r="L749" s="444"/>
      <c r="M749" s="444"/>
      <c r="N749" s="444"/>
      <c r="O749" s="443"/>
      <c r="P749" s="444"/>
      <c r="Q749" s="444"/>
      <c r="R749" s="444"/>
      <c r="S749" s="444"/>
      <c r="T749" s="444"/>
      <c r="U749" s="444"/>
      <c r="V749" s="444"/>
      <c r="W749" s="444"/>
      <c r="X749" s="443"/>
      <c r="Y749" s="444"/>
      <c r="Z749" s="444"/>
      <c r="AA749" s="444"/>
      <c r="AB749" s="444"/>
      <c r="AC749" s="443"/>
      <c r="AD749" s="444"/>
      <c r="AE749" s="444"/>
      <c r="AF749" s="444"/>
      <c r="AG749" s="444"/>
      <c r="AH749" s="444"/>
      <c r="AI749" s="444"/>
      <c r="AJ749" s="443"/>
      <c r="AK749" s="444"/>
      <c r="AL749" s="444"/>
      <c r="AM749" s="443"/>
      <c r="AN749" s="444"/>
      <c r="AO749" s="444"/>
      <c r="AP749" s="444"/>
      <c r="AQ749" s="444"/>
      <c r="AR749" s="444"/>
      <c r="AS749" s="444"/>
      <c r="AT749" s="444"/>
      <c r="AU749" s="444"/>
      <c r="AV749" s="444"/>
      <c r="AW749" s="444"/>
      <c r="AX749" s="443"/>
      <c r="AY749" s="444"/>
      <c r="AZ749" s="444"/>
      <c r="BA749" s="444"/>
      <c r="BB749" s="444"/>
      <c r="BC749" s="444"/>
      <c r="BD749" s="443"/>
      <c r="BE749" s="444"/>
      <c r="BF749" s="444"/>
      <c r="BG749" s="444"/>
      <c r="BH749" s="444"/>
      <c r="BI749" s="444"/>
      <c r="BJ749" s="444"/>
      <c r="BK749" s="444"/>
      <c r="BL749" s="444"/>
      <c r="BM749" s="443"/>
      <c r="BN749" s="444"/>
      <c r="BO749" s="444"/>
      <c r="BP749" s="444"/>
      <c r="BQ749" s="444"/>
      <c r="BR749" s="444"/>
      <c r="BS749" s="443"/>
      <c r="BT749" s="444"/>
      <c r="BU749" s="444"/>
      <c r="BV749" s="444"/>
      <c r="BW749" s="444"/>
      <c r="BX749" s="444"/>
      <c r="BY749" s="444"/>
      <c r="BZ749" s="444"/>
      <c r="CA749" s="444"/>
      <c r="CB749" s="444"/>
      <c r="CC749" s="444"/>
      <c r="CD749" s="444"/>
      <c r="CE749" s="444"/>
      <c r="CF749" s="443"/>
      <c r="CG749" s="444"/>
      <c r="CH749" s="444"/>
      <c r="CI749" s="444"/>
      <c r="CJ749" s="444"/>
      <c r="CK749" s="444"/>
      <c r="CL749" s="444"/>
      <c r="CM749" s="444"/>
      <c r="CN749" s="444"/>
      <c r="CO749" s="444"/>
      <c r="CP749" s="444"/>
      <c r="CQ749" s="444"/>
      <c r="CR749" s="444"/>
      <c r="CS749" s="444"/>
      <c r="CT749" s="443"/>
      <c r="CU749" s="444"/>
      <c r="CV749" s="444"/>
      <c r="CW749" s="444"/>
      <c r="CX749" s="444"/>
      <c r="CY749" s="444"/>
      <c r="CZ749" s="443"/>
      <c r="DA749" s="444"/>
      <c r="DB749" s="444"/>
      <c r="DC749" s="444"/>
      <c r="DD749" s="444"/>
      <c r="DE749" s="444"/>
      <c r="DF749" s="444"/>
      <c r="DG749" s="443"/>
      <c r="DH749" s="443"/>
      <c r="DI749" s="444"/>
      <c r="DJ749" s="444"/>
      <c r="DK749" s="444"/>
      <c r="DL749" s="445"/>
      <c r="DM749" s="444"/>
      <c r="DN749" s="446"/>
      <c r="DO749" s="443"/>
    </row>
    <row r="750" spans="1:133" s="13" customFormat="1" ht="15.75" x14ac:dyDescent="0.2">
      <c r="A750" s="26" t="s">
        <v>423</v>
      </c>
    </row>
    <row r="751" spans="1:133" s="13" customFormat="1" ht="12.75" x14ac:dyDescent="0.2">
      <c r="A751" s="31" t="s">
        <v>765</v>
      </c>
      <c r="B751" s="1"/>
      <c r="C751" s="406"/>
      <c r="D751" s="406"/>
    </row>
    <row r="752" spans="1:133" s="13" customFormat="1" ht="39.950000000000003" customHeight="1" x14ac:dyDescent="0.2">
      <c r="A752" s="222" t="s">
        <v>766</v>
      </c>
      <c r="C752" s="406"/>
      <c r="D752" s="406"/>
    </row>
    <row r="753" spans="1:134" s="442" customFormat="1" ht="32.25" customHeight="1" x14ac:dyDescent="0.15">
      <c r="A753" s="437"/>
      <c r="B753" s="438" t="s">
        <v>489</v>
      </c>
      <c r="C753" s="439" t="s">
        <v>490</v>
      </c>
      <c r="D753" s="439" t="s">
        <v>491</v>
      </c>
      <c r="E753" s="439" t="s">
        <v>492</v>
      </c>
      <c r="F753" s="439" t="s">
        <v>493</v>
      </c>
      <c r="G753" s="439" t="s">
        <v>494</v>
      </c>
      <c r="H753" s="439" t="s">
        <v>495</v>
      </c>
      <c r="I753" s="439" t="s">
        <v>496</v>
      </c>
      <c r="J753" s="439" t="s">
        <v>497</v>
      </c>
      <c r="K753" s="439" t="s">
        <v>498</v>
      </c>
      <c r="L753" s="439" t="s">
        <v>499</v>
      </c>
      <c r="M753" s="439" t="s">
        <v>500</v>
      </c>
      <c r="N753" s="439" t="s">
        <v>501</v>
      </c>
      <c r="O753" s="438" t="s">
        <v>502</v>
      </c>
      <c r="P753" s="439" t="s">
        <v>503</v>
      </c>
      <c r="Q753" s="439" t="s">
        <v>504</v>
      </c>
      <c r="R753" s="439" t="s">
        <v>505</v>
      </c>
      <c r="S753" s="439" t="s">
        <v>506</v>
      </c>
      <c r="T753" s="439" t="s">
        <v>507</v>
      </c>
      <c r="U753" s="439" t="s">
        <v>508</v>
      </c>
      <c r="V753" s="439" t="s">
        <v>509</v>
      </c>
      <c r="W753" s="439" t="s">
        <v>510</v>
      </c>
      <c r="X753" s="438" t="s">
        <v>511</v>
      </c>
      <c r="Y753" s="439" t="s">
        <v>512</v>
      </c>
      <c r="Z753" s="439" t="s">
        <v>513</v>
      </c>
      <c r="AA753" s="439" t="s">
        <v>514</v>
      </c>
      <c r="AB753" s="439" t="s">
        <v>515</v>
      </c>
      <c r="AC753" s="438" t="s">
        <v>516</v>
      </c>
      <c r="AD753" s="439" t="s">
        <v>517</v>
      </c>
      <c r="AE753" s="439" t="s">
        <v>518</v>
      </c>
      <c r="AF753" s="439" t="s">
        <v>519</v>
      </c>
      <c r="AG753" s="439" t="s">
        <v>520</v>
      </c>
      <c r="AH753" s="439" t="s">
        <v>521</v>
      </c>
      <c r="AI753" s="439" t="s">
        <v>522</v>
      </c>
      <c r="AJ753" s="438" t="s">
        <v>523</v>
      </c>
      <c r="AK753" s="439" t="s">
        <v>524</v>
      </c>
      <c r="AL753" s="439" t="s">
        <v>525</v>
      </c>
      <c r="AM753" s="438" t="s">
        <v>526</v>
      </c>
      <c r="AN753" s="439" t="s">
        <v>527</v>
      </c>
      <c r="AO753" s="439" t="s">
        <v>528</v>
      </c>
      <c r="AP753" s="439" t="s">
        <v>529</v>
      </c>
      <c r="AQ753" s="439" t="s">
        <v>530</v>
      </c>
      <c r="AR753" s="439" t="s">
        <v>531</v>
      </c>
      <c r="AS753" s="439" t="s">
        <v>532</v>
      </c>
      <c r="AT753" s="439" t="s">
        <v>533</v>
      </c>
      <c r="AU753" s="439" t="s">
        <v>534</v>
      </c>
      <c r="AV753" s="439" t="s">
        <v>535</v>
      </c>
      <c r="AW753" s="439" t="s">
        <v>536</v>
      </c>
      <c r="AX753" s="438" t="s">
        <v>537</v>
      </c>
      <c r="AY753" s="439" t="s">
        <v>538</v>
      </c>
      <c r="AZ753" s="439" t="s">
        <v>539</v>
      </c>
      <c r="BA753" s="439" t="s">
        <v>540</v>
      </c>
      <c r="BB753" s="439" t="s">
        <v>541</v>
      </c>
      <c r="BC753" s="439" t="s">
        <v>542</v>
      </c>
      <c r="BD753" s="440" t="s">
        <v>543</v>
      </c>
      <c r="BE753" s="439" t="s">
        <v>544</v>
      </c>
      <c r="BF753" s="439" t="s">
        <v>545</v>
      </c>
      <c r="BG753" s="439" t="s">
        <v>546</v>
      </c>
      <c r="BH753" s="439" t="s">
        <v>547</v>
      </c>
      <c r="BI753" s="439" t="s">
        <v>548</v>
      </c>
      <c r="BJ753" s="439" t="s">
        <v>549</v>
      </c>
      <c r="BK753" s="439" t="s">
        <v>550</v>
      </c>
      <c r="BL753" s="439" t="s">
        <v>551</v>
      </c>
      <c r="BM753" s="438" t="s">
        <v>552</v>
      </c>
      <c r="BN753" s="439" t="s">
        <v>553</v>
      </c>
      <c r="BO753" s="439" t="s">
        <v>554</v>
      </c>
      <c r="BP753" s="439" t="s">
        <v>555</v>
      </c>
      <c r="BQ753" s="439" t="s">
        <v>556</v>
      </c>
      <c r="BR753" s="439" t="s">
        <v>557</v>
      </c>
      <c r="BS753" s="438" t="s">
        <v>558</v>
      </c>
      <c r="BT753" s="439" t="s">
        <v>559</v>
      </c>
      <c r="BU753" s="439" t="s">
        <v>560</v>
      </c>
      <c r="BV753" s="439" t="s">
        <v>561</v>
      </c>
      <c r="BW753" s="439" t="s">
        <v>562</v>
      </c>
      <c r="BX753" s="439" t="s">
        <v>563</v>
      </c>
      <c r="BY753" s="439" t="s">
        <v>564</v>
      </c>
      <c r="BZ753" s="439" t="s">
        <v>565</v>
      </c>
      <c r="CA753" s="439" t="s">
        <v>566</v>
      </c>
      <c r="CB753" s="439" t="s">
        <v>567</v>
      </c>
      <c r="CC753" s="439" t="s">
        <v>568</v>
      </c>
      <c r="CD753" s="439" t="s">
        <v>569</v>
      </c>
      <c r="CE753" s="439" t="s">
        <v>570</v>
      </c>
      <c r="CF753" s="438" t="s">
        <v>571</v>
      </c>
      <c r="CG753" s="439" t="s">
        <v>572</v>
      </c>
      <c r="CH753" s="439" t="s">
        <v>573</v>
      </c>
      <c r="CI753" s="439" t="s">
        <v>574</v>
      </c>
      <c r="CJ753" s="439" t="s">
        <v>575</v>
      </c>
      <c r="CK753" s="439" t="s">
        <v>576</v>
      </c>
      <c r="CL753" s="439" t="s">
        <v>577</v>
      </c>
      <c r="CM753" s="439" t="s">
        <v>578</v>
      </c>
      <c r="CN753" s="439" t="s">
        <v>579</v>
      </c>
      <c r="CO753" s="439" t="s">
        <v>580</v>
      </c>
      <c r="CP753" s="439" t="s">
        <v>581</v>
      </c>
      <c r="CQ753" s="439" t="s">
        <v>582</v>
      </c>
      <c r="CR753" s="439" t="s">
        <v>583</v>
      </c>
      <c r="CS753" s="439" t="s">
        <v>584</v>
      </c>
      <c r="CT753" s="438" t="s">
        <v>585</v>
      </c>
      <c r="CU753" s="439" t="s">
        <v>586</v>
      </c>
      <c r="CV753" s="439" t="s">
        <v>587</v>
      </c>
      <c r="CW753" s="439" t="s">
        <v>588</v>
      </c>
      <c r="CX753" s="439" t="s">
        <v>589</v>
      </c>
      <c r="CY753" s="439" t="s">
        <v>590</v>
      </c>
      <c r="CZ753" s="438" t="s">
        <v>591</v>
      </c>
      <c r="DA753" s="439" t="s">
        <v>592</v>
      </c>
      <c r="DB753" s="439" t="s">
        <v>593</v>
      </c>
      <c r="DC753" s="439" t="s">
        <v>594</v>
      </c>
      <c r="DD753" s="439" t="s">
        <v>595</v>
      </c>
      <c r="DE753" s="439" t="s">
        <v>596</v>
      </c>
      <c r="DF753" s="439" t="s">
        <v>597</v>
      </c>
      <c r="DG753" s="438" t="s">
        <v>598</v>
      </c>
      <c r="DH753" s="438" t="s">
        <v>599</v>
      </c>
      <c r="DI753" s="439" t="s">
        <v>600</v>
      </c>
      <c r="DJ753" s="439" t="s">
        <v>601</v>
      </c>
      <c r="DK753" s="439" t="s">
        <v>602</v>
      </c>
      <c r="DL753" s="438" t="s">
        <v>603</v>
      </c>
      <c r="DM753" s="439" t="s">
        <v>604</v>
      </c>
      <c r="DN753" s="441" t="s">
        <v>605</v>
      </c>
      <c r="DO753" s="438" t="s">
        <v>606</v>
      </c>
    </row>
    <row r="754" spans="1:134" s="128" customFormat="1" ht="16.5" customHeight="1" x14ac:dyDescent="0.2">
      <c r="A754" s="70" t="s">
        <v>387</v>
      </c>
      <c r="B754" s="261">
        <f t="shared" ref="B754" si="1480">SUM(C754:N754)</f>
        <v>51271</v>
      </c>
      <c r="C754" s="360">
        <v>3353</v>
      </c>
      <c r="D754" s="360">
        <v>852</v>
      </c>
      <c r="E754" s="360">
        <v>1489</v>
      </c>
      <c r="F754" s="360">
        <v>370</v>
      </c>
      <c r="G754" s="360">
        <v>2578</v>
      </c>
      <c r="H754" s="360">
        <v>8855</v>
      </c>
      <c r="I754" s="360">
        <v>4328</v>
      </c>
      <c r="J754" s="360">
        <v>998</v>
      </c>
      <c r="K754" s="360">
        <v>2729</v>
      </c>
      <c r="L754" s="360">
        <v>17027</v>
      </c>
      <c r="M754" s="360">
        <v>2995</v>
      </c>
      <c r="N754" s="360">
        <v>5697</v>
      </c>
      <c r="O754" s="261">
        <f t="shared" ref="O754" si="1481">SUM(P754:W754)</f>
        <v>12719</v>
      </c>
      <c r="P754" s="360">
        <v>3128</v>
      </c>
      <c r="Q754" s="360">
        <v>2908</v>
      </c>
      <c r="R754" s="360">
        <v>911</v>
      </c>
      <c r="S754" s="360">
        <v>715</v>
      </c>
      <c r="T754" s="360">
        <v>688</v>
      </c>
      <c r="U754" s="360">
        <v>2330</v>
      </c>
      <c r="V754" s="360">
        <v>1341</v>
      </c>
      <c r="W754" s="360">
        <v>698</v>
      </c>
      <c r="X754" s="261">
        <f t="shared" ref="X754" si="1482">SUM(Y754:AB754)</f>
        <v>13041</v>
      </c>
      <c r="Y754" s="360">
        <v>1587</v>
      </c>
      <c r="Z754" s="360">
        <v>3602</v>
      </c>
      <c r="AA754" s="360">
        <v>5304</v>
      </c>
      <c r="AB754" s="360">
        <v>2548</v>
      </c>
      <c r="AC754" s="261">
        <f t="shared" ref="AC754" si="1483">SUM(AD754:AI754)</f>
        <v>10788</v>
      </c>
      <c r="AD754" s="360">
        <v>1033</v>
      </c>
      <c r="AE754" s="360">
        <v>1565</v>
      </c>
      <c r="AF754" s="360">
        <v>607</v>
      </c>
      <c r="AG754" s="360">
        <v>3070</v>
      </c>
      <c r="AH754" s="360">
        <v>1173</v>
      </c>
      <c r="AI754" s="360">
        <v>3340</v>
      </c>
      <c r="AJ754" s="261">
        <v>2108</v>
      </c>
      <c r="AK754" s="361" t="s">
        <v>607</v>
      </c>
      <c r="AL754" s="361" t="s">
        <v>607</v>
      </c>
      <c r="AM754" s="261">
        <f t="shared" ref="AM754" si="1484">SUM(AN754:AW754)</f>
        <v>31217</v>
      </c>
      <c r="AN754" s="360">
        <v>1034</v>
      </c>
      <c r="AO754" s="360">
        <v>992</v>
      </c>
      <c r="AP754" s="360">
        <v>4482</v>
      </c>
      <c r="AQ754" s="360">
        <v>533</v>
      </c>
      <c r="AR754" s="360">
        <v>3696</v>
      </c>
      <c r="AS754" s="360">
        <v>695</v>
      </c>
      <c r="AT754" s="360">
        <v>4314</v>
      </c>
      <c r="AU754" s="360">
        <v>9294</v>
      </c>
      <c r="AV754" s="360">
        <v>4978</v>
      </c>
      <c r="AW754" s="360">
        <v>1199</v>
      </c>
      <c r="AX754" s="261">
        <f t="shared" ref="AX754" si="1485">SUM(AY754:BC754)</f>
        <v>25597</v>
      </c>
      <c r="AY754" s="360">
        <v>1348</v>
      </c>
      <c r="AZ754" s="360">
        <v>13648</v>
      </c>
      <c r="BA754" s="360">
        <v>2884</v>
      </c>
      <c r="BB754" s="360">
        <v>5452</v>
      </c>
      <c r="BC754" s="360">
        <v>2265</v>
      </c>
      <c r="BD754" s="261">
        <f t="shared" ref="BD754" si="1486">SUM(BE754:BL754)</f>
        <v>137263</v>
      </c>
      <c r="BE754" s="360">
        <v>42085</v>
      </c>
      <c r="BF754" s="360">
        <v>7534</v>
      </c>
      <c r="BG754" s="360">
        <v>13711</v>
      </c>
      <c r="BH754" s="360">
        <v>7948</v>
      </c>
      <c r="BI754" s="360">
        <v>26639</v>
      </c>
      <c r="BJ754" s="360">
        <v>14333</v>
      </c>
      <c r="BK754" s="360">
        <v>17502</v>
      </c>
      <c r="BL754" s="360">
        <v>7511</v>
      </c>
      <c r="BM754" s="261">
        <f t="shared" ref="BM754" si="1487">SUM(BN754:BR754)</f>
        <v>12882</v>
      </c>
      <c r="BN754" s="360">
        <v>2583</v>
      </c>
      <c r="BO754" s="360">
        <v>2050</v>
      </c>
      <c r="BP754" s="360">
        <v>1202</v>
      </c>
      <c r="BQ754" s="360">
        <v>825</v>
      </c>
      <c r="BR754" s="360">
        <v>6222</v>
      </c>
      <c r="BS754" s="261">
        <f t="shared" ref="BS754" si="1488">SUM(BT754:CE754)</f>
        <v>26361</v>
      </c>
      <c r="BT754" s="360">
        <v>1253</v>
      </c>
      <c r="BU754" s="360">
        <v>2076</v>
      </c>
      <c r="BV754" s="360">
        <v>861</v>
      </c>
      <c r="BW754" s="360">
        <v>264</v>
      </c>
      <c r="BX754" s="360">
        <v>1298</v>
      </c>
      <c r="BY754" s="360">
        <v>9578</v>
      </c>
      <c r="BZ754" s="360">
        <v>1347</v>
      </c>
      <c r="CA754" s="360">
        <v>1628</v>
      </c>
      <c r="CB754" s="360">
        <v>3638</v>
      </c>
      <c r="CC754" s="360">
        <v>1240</v>
      </c>
      <c r="CD754" s="360">
        <v>1525</v>
      </c>
      <c r="CE754" s="360">
        <v>1653</v>
      </c>
      <c r="CF754" s="261">
        <f t="shared" ref="CF754" si="1489">SUM(CG754:CS754)</f>
        <v>35994</v>
      </c>
      <c r="CG754" s="360">
        <v>728</v>
      </c>
      <c r="CH754" s="360">
        <v>1675</v>
      </c>
      <c r="CI754" s="360">
        <v>1029</v>
      </c>
      <c r="CJ754" s="360">
        <v>4567</v>
      </c>
      <c r="CK754" s="360">
        <v>12237</v>
      </c>
      <c r="CL754" s="360">
        <v>559</v>
      </c>
      <c r="CM754" s="360">
        <v>7126</v>
      </c>
      <c r="CN754" s="360">
        <v>719</v>
      </c>
      <c r="CO754" s="360">
        <v>361</v>
      </c>
      <c r="CP754" s="360">
        <v>956</v>
      </c>
      <c r="CQ754" s="360">
        <v>2392</v>
      </c>
      <c r="CR754" s="360">
        <v>2405</v>
      </c>
      <c r="CS754" s="360">
        <v>1240</v>
      </c>
      <c r="CT754" s="261">
        <f t="shared" ref="CT754" si="1490">SUM(CU754:CY754)</f>
        <v>17277</v>
      </c>
      <c r="CU754" s="360">
        <v>8919</v>
      </c>
      <c r="CV754" s="360">
        <v>3991</v>
      </c>
      <c r="CW754" s="360">
        <v>932</v>
      </c>
      <c r="CX754" s="360">
        <v>1362</v>
      </c>
      <c r="CY754" s="360">
        <v>2073</v>
      </c>
      <c r="CZ754" s="261">
        <f t="shared" ref="CZ754" si="1491">SUM(DA754:DF754)</f>
        <v>41074</v>
      </c>
      <c r="DA754" s="360">
        <v>1098</v>
      </c>
      <c r="DB754" s="360">
        <v>1008</v>
      </c>
      <c r="DC754" s="360">
        <v>8930</v>
      </c>
      <c r="DD754" s="360">
        <v>18811</v>
      </c>
      <c r="DE754" s="360">
        <v>7278</v>
      </c>
      <c r="DF754" s="360">
        <v>3949</v>
      </c>
      <c r="DG754" s="261">
        <f t="shared" ref="DG754" si="1492">AM754+BS754+B754+O754+X754+AC754+AJ754+BD754+CF754+AX754+BM754+CT754+CZ754</f>
        <v>417592</v>
      </c>
      <c r="DH754" s="261">
        <f t="shared" ref="DH754" si="1493">SUM(DI754:DK754)</f>
        <v>7449</v>
      </c>
      <c r="DI754" s="360">
        <v>2411</v>
      </c>
      <c r="DJ754" s="360">
        <v>3236</v>
      </c>
      <c r="DK754" s="360">
        <v>1802</v>
      </c>
      <c r="DL754" s="297" t="s">
        <v>607</v>
      </c>
      <c r="DM754" s="361">
        <v>7130</v>
      </c>
      <c r="DN754" s="361" t="s">
        <v>607</v>
      </c>
      <c r="DO754" s="261">
        <f>DG754+DH754+DM754</f>
        <v>432171</v>
      </c>
      <c r="DP754" s="390"/>
      <c r="DQ754" s="390"/>
      <c r="DR754" s="390"/>
      <c r="DS754" s="390"/>
      <c r="DT754" s="390"/>
      <c r="DU754" s="390"/>
      <c r="DV754" s="390"/>
      <c r="DW754" s="390"/>
      <c r="DX754" s="390"/>
      <c r="DY754" s="390"/>
      <c r="DZ754" s="390"/>
      <c r="EA754" s="390"/>
      <c r="EB754" s="390"/>
      <c r="EC754" s="390"/>
      <c r="ED754" s="390"/>
    </row>
    <row r="755" spans="1:134" s="128" customFormat="1" ht="16.5" customHeight="1" x14ac:dyDescent="0.2">
      <c r="A755" s="141" t="s">
        <v>80</v>
      </c>
      <c r="B755" s="240">
        <f t="shared" ref="B755:B759" si="1494">SUM(C755:N755)</f>
        <v>2129</v>
      </c>
      <c r="C755" s="288">
        <v>0</v>
      </c>
      <c r="D755" s="288">
        <v>147</v>
      </c>
      <c r="E755" s="288">
        <v>0</v>
      </c>
      <c r="F755" s="288">
        <v>0</v>
      </c>
      <c r="G755" s="288">
        <v>170</v>
      </c>
      <c r="H755" s="288">
        <v>0</v>
      </c>
      <c r="I755" s="288">
        <v>170</v>
      </c>
      <c r="J755" s="288">
        <v>0</v>
      </c>
      <c r="K755" s="288">
        <v>1068</v>
      </c>
      <c r="L755" s="486">
        <v>0</v>
      </c>
      <c r="M755" s="288">
        <v>574</v>
      </c>
      <c r="N755" s="288">
        <v>0</v>
      </c>
      <c r="O755" s="240">
        <f t="shared" ref="O755:O759" si="1495">SUM(P755:W755)</f>
        <v>1911</v>
      </c>
      <c r="P755" s="288">
        <v>0</v>
      </c>
      <c r="Q755" s="288">
        <v>1382</v>
      </c>
      <c r="R755" s="288">
        <v>110</v>
      </c>
      <c r="S755" s="288">
        <v>150</v>
      </c>
      <c r="T755" s="288">
        <v>0</v>
      </c>
      <c r="U755" s="288">
        <v>0</v>
      </c>
      <c r="V755" s="288">
        <v>138</v>
      </c>
      <c r="W755" s="288">
        <v>131</v>
      </c>
      <c r="X755" s="240">
        <f t="shared" ref="X755:X759" si="1496">SUM(Y755:AB755)</f>
        <v>801</v>
      </c>
      <c r="Y755" s="288">
        <v>120</v>
      </c>
      <c r="Z755" s="288">
        <v>129</v>
      </c>
      <c r="AA755" s="288">
        <v>552</v>
      </c>
      <c r="AB755" s="288">
        <v>0</v>
      </c>
      <c r="AC755" s="240">
        <f t="shared" ref="AC755:AC759" si="1497">SUM(AD755:AI755)</f>
        <v>1826</v>
      </c>
      <c r="AD755" s="288">
        <v>15</v>
      </c>
      <c r="AE755" s="288">
        <v>260</v>
      </c>
      <c r="AF755" s="288">
        <v>60</v>
      </c>
      <c r="AG755" s="288">
        <v>503</v>
      </c>
      <c r="AH755" s="288">
        <v>186</v>
      </c>
      <c r="AI755" s="288">
        <v>802</v>
      </c>
      <c r="AJ755" s="240">
        <v>0</v>
      </c>
      <c r="AK755" s="394" t="s">
        <v>607</v>
      </c>
      <c r="AL755" s="394" t="s">
        <v>607</v>
      </c>
      <c r="AM755" s="240">
        <f t="shared" ref="AM755:AM759" si="1498">SUM(AN755:AW755)</f>
        <v>3539</v>
      </c>
      <c r="AN755" s="288">
        <v>216</v>
      </c>
      <c r="AO755" s="288">
        <v>0</v>
      </c>
      <c r="AP755" s="288">
        <v>1356</v>
      </c>
      <c r="AQ755" s="288">
        <v>150</v>
      </c>
      <c r="AR755" s="288">
        <v>896</v>
      </c>
      <c r="AS755" s="288">
        <v>10</v>
      </c>
      <c r="AT755" s="288">
        <v>0</v>
      </c>
      <c r="AU755" s="288">
        <v>685</v>
      </c>
      <c r="AV755" s="288">
        <v>226</v>
      </c>
      <c r="AW755" s="288">
        <v>0</v>
      </c>
      <c r="AX755" s="240">
        <f t="shared" ref="AX755:AX759" si="1499">SUM(AY755:BC755)</f>
        <v>5364</v>
      </c>
      <c r="AY755" s="288">
        <v>40</v>
      </c>
      <c r="AZ755" s="288">
        <v>4741</v>
      </c>
      <c r="BA755" s="288">
        <v>81</v>
      </c>
      <c r="BB755" s="288">
        <v>502</v>
      </c>
      <c r="BC755" s="288">
        <v>0</v>
      </c>
      <c r="BD755" s="240">
        <f t="shared" ref="BD755:BD759" si="1500">SUM(BE755:BL755)</f>
        <v>47397</v>
      </c>
      <c r="BE755" s="288">
        <v>23429</v>
      </c>
      <c r="BF755" s="288">
        <v>2448</v>
      </c>
      <c r="BG755" s="288">
        <v>5884</v>
      </c>
      <c r="BH755" s="288">
        <v>1777</v>
      </c>
      <c r="BI755" s="288">
        <v>3208</v>
      </c>
      <c r="BJ755" s="288">
        <v>3310</v>
      </c>
      <c r="BK755" s="288">
        <v>5506</v>
      </c>
      <c r="BL755" s="288">
        <v>1835</v>
      </c>
      <c r="BM755" s="240">
        <f t="shared" ref="BM755:BM759" si="1501">SUM(BN755:BR755)</f>
        <v>1134</v>
      </c>
      <c r="BN755" s="288">
        <v>176</v>
      </c>
      <c r="BO755" s="288">
        <v>243</v>
      </c>
      <c r="BP755" s="288">
        <v>16</v>
      </c>
      <c r="BQ755" s="288">
        <v>102</v>
      </c>
      <c r="BR755" s="288">
        <v>597</v>
      </c>
      <c r="BS755" s="240">
        <f t="shared" ref="BS755:BS759" si="1502">SUM(BT755:CE755)</f>
        <v>524</v>
      </c>
      <c r="BT755" s="288">
        <v>10</v>
      </c>
      <c r="BU755" s="288">
        <v>0</v>
      </c>
      <c r="BV755" s="288">
        <v>0</v>
      </c>
      <c r="BW755" s="288">
        <v>0</v>
      </c>
      <c r="BX755" s="288">
        <v>0</v>
      </c>
      <c r="BY755" s="288">
        <v>166</v>
      </c>
      <c r="BZ755" s="288">
        <v>200</v>
      </c>
      <c r="CA755" s="288">
        <v>68</v>
      </c>
      <c r="CB755" s="288">
        <v>0</v>
      </c>
      <c r="CC755" s="288">
        <v>70</v>
      </c>
      <c r="CD755" s="288">
        <v>10</v>
      </c>
      <c r="CE755" s="288">
        <v>0</v>
      </c>
      <c r="CF755" s="240">
        <f t="shared" ref="CF755:CF759" si="1503">SUM(CG755:CS755)</f>
        <v>3460</v>
      </c>
      <c r="CG755" s="288">
        <v>0</v>
      </c>
      <c r="CH755" s="288">
        <v>0</v>
      </c>
      <c r="CI755" s="288">
        <v>0</v>
      </c>
      <c r="CJ755" s="288">
        <v>0</v>
      </c>
      <c r="CK755" s="288">
        <v>2234</v>
      </c>
      <c r="CL755" s="288">
        <v>40</v>
      </c>
      <c r="CM755" s="288">
        <v>868</v>
      </c>
      <c r="CN755" s="288">
        <v>0</v>
      </c>
      <c r="CO755" s="288">
        <v>0</v>
      </c>
      <c r="CP755" s="288">
        <v>288</v>
      </c>
      <c r="CQ755" s="288">
        <v>0</v>
      </c>
      <c r="CR755" s="288">
        <v>0</v>
      </c>
      <c r="CS755" s="288">
        <v>30</v>
      </c>
      <c r="CT755" s="240">
        <f t="shared" ref="CT755:CT759" si="1504">SUM(CU755:CY755)</f>
        <v>4352</v>
      </c>
      <c r="CU755" s="288">
        <v>2464</v>
      </c>
      <c r="CV755" s="288">
        <v>894</v>
      </c>
      <c r="CW755" s="288">
        <v>223</v>
      </c>
      <c r="CX755" s="288">
        <v>112</v>
      </c>
      <c r="CY755" s="288">
        <v>659</v>
      </c>
      <c r="CZ755" s="240">
        <f t="shared" ref="CZ755:CZ759" si="1505">SUM(DA755:DF755)</f>
        <v>556</v>
      </c>
      <c r="DA755" s="288">
        <v>0</v>
      </c>
      <c r="DB755" s="288">
        <v>0</v>
      </c>
      <c r="DC755" s="288">
        <v>275</v>
      </c>
      <c r="DD755" s="288">
        <v>281</v>
      </c>
      <c r="DE755" s="288">
        <v>0</v>
      </c>
      <c r="DF755" s="288">
        <v>0</v>
      </c>
      <c r="DG755" s="240">
        <f t="shared" ref="DG755:DG759" si="1506">AM755+BS755+B755+O755+X755+AC755+AJ755+BD755+CF755+AX755+BM755+CT755+CZ755</f>
        <v>72993</v>
      </c>
      <c r="DH755" s="240">
        <f t="shared" ref="DH755:DH759" si="1507">SUM(DI755:DK755)</f>
        <v>4490</v>
      </c>
      <c r="DI755" s="288">
        <v>1805</v>
      </c>
      <c r="DJ755" s="288">
        <v>1711</v>
      </c>
      <c r="DK755" s="288">
        <v>974</v>
      </c>
      <c r="DL755" s="392" t="s">
        <v>607</v>
      </c>
      <c r="DM755" s="394">
        <v>0</v>
      </c>
      <c r="DN755" s="394" t="s">
        <v>607</v>
      </c>
      <c r="DO755" s="240">
        <f t="shared" ref="DO755:DO759" si="1508">DG755+DH755+DM755</f>
        <v>77483</v>
      </c>
      <c r="DP755" s="390"/>
      <c r="DQ755" s="390"/>
      <c r="DR755" s="390"/>
      <c r="DS755" s="390"/>
      <c r="DT755" s="390"/>
      <c r="DU755" s="390"/>
      <c r="DV755" s="390"/>
      <c r="DW755" s="390"/>
      <c r="DX755" s="390"/>
      <c r="DY755" s="390"/>
      <c r="DZ755" s="390"/>
      <c r="EA755" s="390"/>
      <c r="EB755" s="390"/>
      <c r="EC755" s="390"/>
      <c r="ED755" s="390"/>
    </row>
    <row r="756" spans="1:134" s="128" customFormat="1" ht="16.5" customHeight="1" x14ac:dyDescent="0.2">
      <c r="A756" s="141" t="s">
        <v>81</v>
      </c>
      <c r="B756" s="240">
        <f t="shared" si="1494"/>
        <v>579</v>
      </c>
      <c r="C756" s="288">
        <v>79</v>
      </c>
      <c r="D756" s="288">
        <v>85</v>
      </c>
      <c r="E756" s="288">
        <v>0</v>
      </c>
      <c r="F756" s="288">
        <v>0</v>
      </c>
      <c r="G756" s="288">
        <v>0</v>
      </c>
      <c r="H756" s="288">
        <v>0</v>
      </c>
      <c r="I756" s="288">
        <v>73</v>
      </c>
      <c r="J756" s="288">
        <v>0</v>
      </c>
      <c r="K756" s="288">
        <v>25</v>
      </c>
      <c r="L756" s="486">
        <v>0</v>
      </c>
      <c r="M756" s="288">
        <v>166</v>
      </c>
      <c r="N756" s="288">
        <v>151</v>
      </c>
      <c r="O756" s="240">
        <f t="shared" si="1495"/>
        <v>330</v>
      </c>
      <c r="P756" s="288">
        <v>0</v>
      </c>
      <c r="Q756" s="288">
        <v>85</v>
      </c>
      <c r="R756" s="288">
        <v>35</v>
      </c>
      <c r="S756" s="288">
        <v>10</v>
      </c>
      <c r="T756" s="288">
        <v>0</v>
      </c>
      <c r="U756" s="288">
        <v>58</v>
      </c>
      <c r="V756" s="288">
        <v>85</v>
      </c>
      <c r="W756" s="288">
        <v>57</v>
      </c>
      <c r="X756" s="240">
        <f t="shared" si="1496"/>
        <v>892</v>
      </c>
      <c r="Y756" s="288">
        <v>35</v>
      </c>
      <c r="Z756" s="288">
        <v>315</v>
      </c>
      <c r="AA756" s="288">
        <v>512</v>
      </c>
      <c r="AB756" s="288">
        <v>30</v>
      </c>
      <c r="AC756" s="240">
        <f t="shared" si="1497"/>
        <v>746</v>
      </c>
      <c r="AD756" s="288">
        <v>85</v>
      </c>
      <c r="AE756" s="288">
        <v>181</v>
      </c>
      <c r="AF756" s="288">
        <v>58</v>
      </c>
      <c r="AG756" s="288">
        <v>85</v>
      </c>
      <c r="AH756" s="288">
        <v>55</v>
      </c>
      <c r="AI756" s="288">
        <v>282</v>
      </c>
      <c r="AJ756" s="240">
        <v>0</v>
      </c>
      <c r="AK756" s="394" t="s">
        <v>607</v>
      </c>
      <c r="AL756" s="394" t="s">
        <v>607</v>
      </c>
      <c r="AM756" s="240">
        <f t="shared" si="1498"/>
        <v>944</v>
      </c>
      <c r="AN756" s="288">
        <v>72</v>
      </c>
      <c r="AO756" s="288">
        <v>34</v>
      </c>
      <c r="AP756" s="288">
        <v>53</v>
      </c>
      <c r="AQ756" s="288">
        <v>20</v>
      </c>
      <c r="AR756" s="288">
        <v>143</v>
      </c>
      <c r="AS756" s="288">
        <v>12</v>
      </c>
      <c r="AT756" s="288">
        <v>121</v>
      </c>
      <c r="AU756" s="288">
        <v>314</v>
      </c>
      <c r="AV756" s="288">
        <v>0</v>
      </c>
      <c r="AW756" s="288">
        <v>175</v>
      </c>
      <c r="AX756" s="240">
        <f t="shared" si="1499"/>
        <v>2337</v>
      </c>
      <c r="AY756" s="288">
        <v>81</v>
      </c>
      <c r="AZ756" s="288">
        <v>1858</v>
      </c>
      <c r="BA756" s="288">
        <v>321</v>
      </c>
      <c r="BB756" s="288">
        <v>40</v>
      </c>
      <c r="BC756" s="288">
        <v>37</v>
      </c>
      <c r="BD756" s="240">
        <f t="shared" si="1500"/>
        <v>3422</v>
      </c>
      <c r="BE756" s="288">
        <v>1504</v>
      </c>
      <c r="BF756" s="288">
        <v>242</v>
      </c>
      <c r="BG756" s="288">
        <v>166</v>
      </c>
      <c r="BH756" s="288">
        <v>355</v>
      </c>
      <c r="BI756" s="288">
        <v>257</v>
      </c>
      <c r="BJ756" s="288">
        <v>330</v>
      </c>
      <c r="BK756" s="288">
        <v>274</v>
      </c>
      <c r="BL756" s="288">
        <v>294</v>
      </c>
      <c r="BM756" s="240">
        <f t="shared" si="1501"/>
        <v>521</v>
      </c>
      <c r="BN756" s="288">
        <v>80</v>
      </c>
      <c r="BO756" s="288">
        <v>46</v>
      </c>
      <c r="BP756" s="288">
        <v>43</v>
      </c>
      <c r="BQ756" s="288">
        <v>82</v>
      </c>
      <c r="BR756" s="288">
        <v>270</v>
      </c>
      <c r="BS756" s="240">
        <f t="shared" si="1502"/>
        <v>612</v>
      </c>
      <c r="BT756" s="288">
        <v>102</v>
      </c>
      <c r="BU756" s="288">
        <v>146</v>
      </c>
      <c r="BV756" s="288">
        <v>0</v>
      </c>
      <c r="BW756" s="288">
        <v>8</v>
      </c>
      <c r="BX756" s="288">
        <v>0</v>
      </c>
      <c r="BY756" s="288">
        <v>66</v>
      </c>
      <c r="BZ756" s="288">
        <v>37</v>
      </c>
      <c r="CA756" s="288">
        <v>105</v>
      </c>
      <c r="CB756" s="288">
        <v>0</v>
      </c>
      <c r="CC756" s="288">
        <v>118</v>
      </c>
      <c r="CD756" s="288">
        <v>30</v>
      </c>
      <c r="CE756" s="288">
        <v>0</v>
      </c>
      <c r="CF756" s="240">
        <f t="shared" si="1503"/>
        <v>652</v>
      </c>
      <c r="CG756" s="288">
        <v>0</v>
      </c>
      <c r="CH756" s="288">
        <v>27</v>
      </c>
      <c r="CI756" s="288">
        <v>40</v>
      </c>
      <c r="CJ756" s="288">
        <v>0</v>
      </c>
      <c r="CK756" s="288">
        <v>396</v>
      </c>
      <c r="CL756" s="288">
        <v>0</v>
      </c>
      <c r="CM756" s="288">
        <v>37</v>
      </c>
      <c r="CN756" s="288">
        <v>0</v>
      </c>
      <c r="CO756" s="288">
        <v>0</v>
      </c>
      <c r="CP756" s="288">
        <v>0</v>
      </c>
      <c r="CQ756" s="288">
        <v>60</v>
      </c>
      <c r="CR756" s="288">
        <v>92</v>
      </c>
      <c r="CS756" s="288">
        <v>0</v>
      </c>
      <c r="CT756" s="240">
        <f t="shared" si="1504"/>
        <v>688</v>
      </c>
      <c r="CU756" s="288">
        <v>268</v>
      </c>
      <c r="CV756" s="288">
        <v>216</v>
      </c>
      <c r="CW756" s="288">
        <v>22</v>
      </c>
      <c r="CX756" s="288">
        <v>104</v>
      </c>
      <c r="CY756" s="288">
        <v>78</v>
      </c>
      <c r="CZ756" s="240">
        <f t="shared" si="1505"/>
        <v>592</v>
      </c>
      <c r="DA756" s="288">
        <v>40</v>
      </c>
      <c r="DB756" s="288">
        <v>0</v>
      </c>
      <c r="DC756" s="288">
        <v>169</v>
      </c>
      <c r="DD756" s="288">
        <v>250</v>
      </c>
      <c r="DE756" s="288">
        <v>98</v>
      </c>
      <c r="DF756" s="288">
        <v>35</v>
      </c>
      <c r="DG756" s="240">
        <f t="shared" si="1506"/>
        <v>12315</v>
      </c>
      <c r="DH756" s="240">
        <f t="shared" si="1507"/>
        <v>30</v>
      </c>
      <c r="DI756" s="288">
        <v>30</v>
      </c>
      <c r="DJ756" s="288">
        <v>0</v>
      </c>
      <c r="DK756" s="288">
        <v>0</v>
      </c>
      <c r="DL756" s="392" t="s">
        <v>607</v>
      </c>
      <c r="DM756" s="394">
        <v>0</v>
      </c>
      <c r="DN756" s="394" t="s">
        <v>607</v>
      </c>
      <c r="DO756" s="240">
        <f t="shared" si="1508"/>
        <v>12345</v>
      </c>
      <c r="DP756" s="390"/>
      <c r="DQ756" s="390"/>
      <c r="DR756" s="390"/>
      <c r="DS756" s="390"/>
      <c r="DT756" s="390"/>
      <c r="DU756" s="390"/>
      <c r="DV756" s="390"/>
      <c r="DW756" s="390"/>
      <c r="DX756" s="390"/>
      <c r="DY756" s="390"/>
      <c r="DZ756" s="390"/>
      <c r="EA756" s="390"/>
      <c r="EB756" s="390"/>
      <c r="EC756" s="390"/>
      <c r="ED756" s="390"/>
    </row>
    <row r="757" spans="1:134" s="128" customFormat="1" ht="16.5" customHeight="1" x14ac:dyDescent="0.2">
      <c r="A757" s="141" t="s">
        <v>108</v>
      </c>
      <c r="B757" s="240">
        <f t="shared" si="1494"/>
        <v>969</v>
      </c>
      <c r="C757" s="288">
        <v>28</v>
      </c>
      <c r="D757" s="288">
        <v>0</v>
      </c>
      <c r="E757" s="288">
        <v>0</v>
      </c>
      <c r="F757" s="288">
        <v>0</v>
      </c>
      <c r="G757" s="288">
        <v>0</v>
      </c>
      <c r="H757" s="288">
        <v>90</v>
      </c>
      <c r="I757" s="288">
        <v>370</v>
      </c>
      <c r="J757" s="288">
        <v>0</v>
      </c>
      <c r="K757" s="288">
        <v>60</v>
      </c>
      <c r="L757" s="486">
        <v>389</v>
      </c>
      <c r="M757" s="288">
        <v>0</v>
      </c>
      <c r="N757" s="288">
        <v>32</v>
      </c>
      <c r="O757" s="240">
        <f t="shared" si="1495"/>
        <v>138</v>
      </c>
      <c r="P757" s="288">
        <v>126</v>
      </c>
      <c r="Q757" s="288">
        <v>0</v>
      </c>
      <c r="R757" s="288">
        <v>0</v>
      </c>
      <c r="S757" s="288">
        <v>12</v>
      </c>
      <c r="T757" s="288">
        <v>0</v>
      </c>
      <c r="U757" s="288">
        <v>0</v>
      </c>
      <c r="V757" s="288">
        <v>0</v>
      </c>
      <c r="W757" s="288">
        <v>0</v>
      </c>
      <c r="X757" s="240">
        <f t="shared" si="1496"/>
        <v>136</v>
      </c>
      <c r="Y757" s="288">
        <v>60</v>
      </c>
      <c r="Z757" s="288">
        <v>16</v>
      </c>
      <c r="AA757" s="288">
        <v>40</v>
      </c>
      <c r="AB757" s="288">
        <v>20</v>
      </c>
      <c r="AC757" s="240">
        <f t="shared" si="1497"/>
        <v>54</v>
      </c>
      <c r="AD757" s="288">
        <v>16</v>
      </c>
      <c r="AE757" s="288">
        <v>38</v>
      </c>
      <c r="AF757" s="288">
        <v>0</v>
      </c>
      <c r="AG757" s="288">
        <v>0</v>
      </c>
      <c r="AH757" s="288">
        <v>0</v>
      </c>
      <c r="AI757" s="288">
        <v>0</v>
      </c>
      <c r="AJ757" s="240">
        <v>20</v>
      </c>
      <c r="AK757" s="394" t="s">
        <v>607</v>
      </c>
      <c r="AL757" s="394" t="s">
        <v>607</v>
      </c>
      <c r="AM757" s="240">
        <f t="shared" si="1498"/>
        <v>1146</v>
      </c>
      <c r="AN757" s="288">
        <v>0</v>
      </c>
      <c r="AO757" s="288">
        <v>0</v>
      </c>
      <c r="AP757" s="288">
        <v>22</v>
      </c>
      <c r="AQ757" s="288">
        <v>0</v>
      </c>
      <c r="AR757" s="288">
        <v>0</v>
      </c>
      <c r="AS757" s="288">
        <v>0</v>
      </c>
      <c r="AT757" s="288">
        <v>0</v>
      </c>
      <c r="AU757" s="288">
        <v>750</v>
      </c>
      <c r="AV757" s="288">
        <v>374</v>
      </c>
      <c r="AW757" s="288">
        <v>0</v>
      </c>
      <c r="AX757" s="240">
        <f t="shared" si="1499"/>
        <v>545</v>
      </c>
      <c r="AY757" s="288">
        <v>11</v>
      </c>
      <c r="AZ757" s="288">
        <v>363</v>
      </c>
      <c r="BA757" s="288">
        <v>0</v>
      </c>
      <c r="BB757" s="288">
        <v>131</v>
      </c>
      <c r="BC757" s="288">
        <v>40</v>
      </c>
      <c r="BD757" s="240">
        <f t="shared" si="1500"/>
        <v>2554</v>
      </c>
      <c r="BE757" s="288">
        <v>1930</v>
      </c>
      <c r="BF757" s="288">
        <v>0</v>
      </c>
      <c r="BG757" s="288">
        <v>0</v>
      </c>
      <c r="BH757" s="288">
        <v>81</v>
      </c>
      <c r="BI757" s="288">
        <v>280</v>
      </c>
      <c r="BJ757" s="288">
        <v>50</v>
      </c>
      <c r="BK757" s="288">
        <v>172</v>
      </c>
      <c r="BL757" s="288">
        <v>41</v>
      </c>
      <c r="BM757" s="240">
        <f t="shared" si="1501"/>
        <v>54</v>
      </c>
      <c r="BN757" s="288">
        <v>0</v>
      </c>
      <c r="BO757" s="288">
        <v>0</v>
      </c>
      <c r="BP757" s="288">
        <v>0</v>
      </c>
      <c r="BQ757" s="288">
        <v>0</v>
      </c>
      <c r="BR757" s="288">
        <v>54</v>
      </c>
      <c r="BS757" s="240">
        <f t="shared" si="1502"/>
        <v>92</v>
      </c>
      <c r="BT757" s="288">
        <v>0</v>
      </c>
      <c r="BU757" s="288">
        <v>0</v>
      </c>
      <c r="BV757" s="288">
        <v>0</v>
      </c>
      <c r="BW757" s="288">
        <v>0</v>
      </c>
      <c r="BX757" s="288">
        <v>0</v>
      </c>
      <c r="BY757" s="288">
        <v>0</v>
      </c>
      <c r="BZ757" s="288">
        <v>18</v>
      </c>
      <c r="CA757" s="288">
        <v>0</v>
      </c>
      <c r="CB757" s="288">
        <v>52</v>
      </c>
      <c r="CC757" s="288">
        <v>22</v>
      </c>
      <c r="CD757" s="288">
        <v>0</v>
      </c>
      <c r="CE757" s="288">
        <v>0</v>
      </c>
      <c r="CF757" s="240">
        <f t="shared" si="1503"/>
        <v>429</v>
      </c>
      <c r="CG757" s="288">
        <v>0</v>
      </c>
      <c r="CH757" s="288">
        <v>0</v>
      </c>
      <c r="CI757" s="288">
        <v>15</v>
      </c>
      <c r="CJ757" s="288">
        <v>58</v>
      </c>
      <c r="CK757" s="288">
        <v>0</v>
      </c>
      <c r="CL757" s="288">
        <v>90</v>
      </c>
      <c r="CM757" s="288">
        <v>103</v>
      </c>
      <c r="CN757" s="288">
        <v>73</v>
      </c>
      <c r="CO757" s="288">
        <v>0</v>
      </c>
      <c r="CP757" s="288">
        <v>0</v>
      </c>
      <c r="CQ757" s="288">
        <v>0</v>
      </c>
      <c r="CR757" s="288">
        <v>12</v>
      </c>
      <c r="CS757" s="288">
        <v>78</v>
      </c>
      <c r="CT757" s="240">
        <f t="shared" si="1504"/>
        <v>72</v>
      </c>
      <c r="CU757" s="288">
        <v>0</v>
      </c>
      <c r="CV757" s="288">
        <v>24</v>
      </c>
      <c r="CW757" s="288">
        <v>0</v>
      </c>
      <c r="CX757" s="288">
        <v>0</v>
      </c>
      <c r="CY757" s="288">
        <v>48</v>
      </c>
      <c r="CZ757" s="240">
        <f t="shared" si="1505"/>
        <v>838</v>
      </c>
      <c r="DA757" s="288">
        <v>0</v>
      </c>
      <c r="DB757" s="288">
        <v>20</v>
      </c>
      <c r="DC757" s="288">
        <v>299</v>
      </c>
      <c r="DD757" s="288">
        <v>465</v>
      </c>
      <c r="DE757" s="288">
        <v>54</v>
      </c>
      <c r="DF757" s="288">
        <v>0</v>
      </c>
      <c r="DG757" s="240">
        <f t="shared" si="1506"/>
        <v>7047</v>
      </c>
      <c r="DH757" s="240">
        <f t="shared" si="1507"/>
        <v>636</v>
      </c>
      <c r="DI757" s="288">
        <v>143</v>
      </c>
      <c r="DJ757" s="288">
        <v>308</v>
      </c>
      <c r="DK757" s="288">
        <v>185</v>
      </c>
      <c r="DL757" s="392" t="s">
        <v>607</v>
      </c>
      <c r="DM757" s="394">
        <v>352</v>
      </c>
      <c r="DN757" s="394" t="s">
        <v>607</v>
      </c>
      <c r="DO757" s="240">
        <f t="shared" si="1508"/>
        <v>8035</v>
      </c>
      <c r="DP757" s="390"/>
      <c r="DQ757" s="390"/>
      <c r="DR757" s="390"/>
      <c r="DS757" s="390"/>
      <c r="DT757" s="390"/>
      <c r="DU757" s="390"/>
      <c r="DV757" s="390"/>
      <c r="DW757" s="390"/>
      <c r="DX757" s="390"/>
      <c r="DY757" s="390"/>
      <c r="DZ757" s="390"/>
      <c r="EA757" s="390"/>
      <c r="EB757" s="390"/>
      <c r="EC757" s="390"/>
      <c r="ED757" s="390"/>
    </row>
    <row r="758" spans="1:134" s="128" customFormat="1" ht="16.5" customHeight="1" x14ac:dyDescent="0.2">
      <c r="A758" s="141" t="s">
        <v>109</v>
      </c>
      <c r="B758" s="240">
        <f t="shared" si="1494"/>
        <v>0</v>
      </c>
      <c r="C758" s="288">
        <v>0</v>
      </c>
      <c r="D758" s="288">
        <v>0</v>
      </c>
      <c r="E758" s="288">
        <v>0</v>
      </c>
      <c r="F758" s="288">
        <v>0</v>
      </c>
      <c r="G758" s="288">
        <v>0</v>
      </c>
      <c r="H758" s="288">
        <v>0</v>
      </c>
      <c r="I758" s="288">
        <v>0</v>
      </c>
      <c r="J758" s="288">
        <v>0</v>
      </c>
      <c r="K758" s="288">
        <v>0</v>
      </c>
      <c r="L758" s="486">
        <v>0</v>
      </c>
      <c r="M758" s="288">
        <v>0</v>
      </c>
      <c r="N758" s="288">
        <v>0</v>
      </c>
      <c r="O758" s="240">
        <f t="shared" si="1495"/>
        <v>0</v>
      </c>
      <c r="P758" s="288">
        <v>0</v>
      </c>
      <c r="Q758" s="288">
        <v>0</v>
      </c>
      <c r="R758" s="288">
        <v>0</v>
      </c>
      <c r="S758" s="288">
        <v>0</v>
      </c>
      <c r="T758" s="288">
        <v>0</v>
      </c>
      <c r="U758" s="288">
        <v>0</v>
      </c>
      <c r="V758" s="288">
        <v>0</v>
      </c>
      <c r="W758" s="288">
        <v>0</v>
      </c>
      <c r="X758" s="240">
        <f t="shared" si="1496"/>
        <v>0</v>
      </c>
      <c r="Y758" s="288">
        <v>0</v>
      </c>
      <c r="Z758" s="288">
        <v>0</v>
      </c>
      <c r="AA758" s="288">
        <v>0</v>
      </c>
      <c r="AB758" s="288">
        <v>0</v>
      </c>
      <c r="AC758" s="240">
        <f t="shared" si="1497"/>
        <v>0</v>
      </c>
      <c r="AD758" s="288">
        <v>0</v>
      </c>
      <c r="AE758" s="288">
        <v>0</v>
      </c>
      <c r="AF758" s="288">
        <v>0</v>
      </c>
      <c r="AG758" s="288">
        <v>0</v>
      </c>
      <c r="AH758" s="288">
        <v>0</v>
      </c>
      <c r="AI758" s="288">
        <v>0</v>
      </c>
      <c r="AJ758" s="240">
        <v>0</v>
      </c>
      <c r="AK758" s="394" t="s">
        <v>607</v>
      </c>
      <c r="AL758" s="394" t="s">
        <v>607</v>
      </c>
      <c r="AM758" s="240">
        <f t="shared" si="1498"/>
        <v>0</v>
      </c>
      <c r="AN758" s="288">
        <v>0</v>
      </c>
      <c r="AO758" s="288">
        <v>0</v>
      </c>
      <c r="AP758" s="288">
        <v>0</v>
      </c>
      <c r="AQ758" s="288">
        <v>0</v>
      </c>
      <c r="AR758" s="288">
        <v>0</v>
      </c>
      <c r="AS758" s="288">
        <v>0</v>
      </c>
      <c r="AT758" s="288">
        <v>0</v>
      </c>
      <c r="AU758" s="288">
        <v>0</v>
      </c>
      <c r="AV758" s="288">
        <v>0</v>
      </c>
      <c r="AW758" s="288">
        <v>0</v>
      </c>
      <c r="AX758" s="240">
        <f t="shared" si="1499"/>
        <v>0</v>
      </c>
      <c r="AY758" s="288">
        <v>0</v>
      </c>
      <c r="AZ758" s="288">
        <v>0</v>
      </c>
      <c r="BA758" s="288">
        <v>0</v>
      </c>
      <c r="BB758" s="288">
        <v>0</v>
      </c>
      <c r="BC758" s="288">
        <v>0</v>
      </c>
      <c r="BD758" s="240">
        <f t="shared" si="1500"/>
        <v>0</v>
      </c>
      <c r="BE758" s="288">
        <v>0</v>
      </c>
      <c r="BF758" s="288">
        <v>0</v>
      </c>
      <c r="BG758" s="288">
        <v>0</v>
      </c>
      <c r="BH758" s="288">
        <v>0</v>
      </c>
      <c r="BI758" s="288">
        <v>0</v>
      </c>
      <c r="BJ758" s="288">
        <v>0</v>
      </c>
      <c r="BK758" s="288">
        <v>0</v>
      </c>
      <c r="BL758" s="288">
        <v>0</v>
      </c>
      <c r="BM758" s="240">
        <f t="shared" si="1501"/>
        <v>0</v>
      </c>
      <c r="BN758" s="288">
        <v>0</v>
      </c>
      <c r="BO758" s="288">
        <v>0</v>
      </c>
      <c r="BP758" s="288">
        <v>0</v>
      </c>
      <c r="BQ758" s="288">
        <v>0</v>
      </c>
      <c r="BR758" s="288">
        <v>0</v>
      </c>
      <c r="BS758" s="240">
        <f t="shared" si="1502"/>
        <v>0</v>
      </c>
      <c r="BT758" s="288">
        <v>0</v>
      </c>
      <c r="BU758" s="288">
        <v>0</v>
      </c>
      <c r="BV758" s="288">
        <v>0</v>
      </c>
      <c r="BW758" s="288">
        <v>0</v>
      </c>
      <c r="BX758" s="288">
        <v>0</v>
      </c>
      <c r="BY758" s="288">
        <v>0</v>
      </c>
      <c r="BZ758" s="288">
        <v>0</v>
      </c>
      <c r="CA758" s="288">
        <v>0</v>
      </c>
      <c r="CB758" s="288">
        <v>0</v>
      </c>
      <c r="CC758" s="288">
        <v>0</v>
      </c>
      <c r="CD758" s="288">
        <v>0</v>
      </c>
      <c r="CE758" s="288">
        <v>0</v>
      </c>
      <c r="CF758" s="240">
        <f t="shared" si="1503"/>
        <v>0</v>
      </c>
      <c r="CG758" s="288">
        <v>0</v>
      </c>
      <c r="CH758" s="288">
        <v>0</v>
      </c>
      <c r="CI758" s="288">
        <v>0</v>
      </c>
      <c r="CJ758" s="288">
        <v>0</v>
      </c>
      <c r="CK758" s="288">
        <v>0</v>
      </c>
      <c r="CL758" s="288">
        <v>0</v>
      </c>
      <c r="CM758" s="288">
        <v>0</v>
      </c>
      <c r="CN758" s="288">
        <v>0</v>
      </c>
      <c r="CO758" s="288">
        <v>0</v>
      </c>
      <c r="CP758" s="288">
        <v>0</v>
      </c>
      <c r="CQ758" s="288">
        <v>0</v>
      </c>
      <c r="CR758" s="288">
        <v>0</v>
      </c>
      <c r="CS758" s="288">
        <v>0</v>
      </c>
      <c r="CT758" s="240">
        <f t="shared" si="1504"/>
        <v>0</v>
      </c>
      <c r="CU758" s="288">
        <v>0</v>
      </c>
      <c r="CV758" s="288">
        <v>0</v>
      </c>
      <c r="CW758" s="288">
        <v>0</v>
      </c>
      <c r="CX758" s="288">
        <v>0</v>
      </c>
      <c r="CY758" s="288">
        <v>0</v>
      </c>
      <c r="CZ758" s="240">
        <f t="shared" si="1505"/>
        <v>0</v>
      </c>
      <c r="DA758" s="288">
        <v>0</v>
      </c>
      <c r="DB758" s="288">
        <v>0</v>
      </c>
      <c r="DC758" s="288">
        <v>0</v>
      </c>
      <c r="DD758" s="288">
        <v>0</v>
      </c>
      <c r="DE758" s="288">
        <v>0</v>
      </c>
      <c r="DF758" s="288">
        <v>0</v>
      </c>
      <c r="DG758" s="240">
        <f t="shared" si="1506"/>
        <v>0</v>
      </c>
      <c r="DH758" s="240">
        <f t="shared" si="1507"/>
        <v>0</v>
      </c>
      <c r="DI758" s="288">
        <v>0</v>
      </c>
      <c r="DJ758" s="288">
        <v>0</v>
      </c>
      <c r="DK758" s="288">
        <v>0</v>
      </c>
      <c r="DL758" s="392" t="s">
        <v>607</v>
      </c>
      <c r="DM758" s="394">
        <v>0</v>
      </c>
      <c r="DN758" s="394" t="s">
        <v>607</v>
      </c>
      <c r="DO758" s="240">
        <f t="shared" si="1508"/>
        <v>0</v>
      </c>
      <c r="DP758" s="390"/>
      <c r="DQ758" s="390"/>
      <c r="DR758" s="390"/>
      <c r="DS758" s="390"/>
      <c r="DT758" s="390"/>
      <c r="DU758" s="390"/>
      <c r="DV758" s="390"/>
      <c r="DW758" s="390"/>
      <c r="DX758" s="390"/>
      <c r="DY758" s="390"/>
      <c r="DZ758" s="390"/>
      <c r="EA758" s="390"/>
      <c r="EB758" s="390"/>
      <c r="EC758" s="390"/>
      <c r="ED758" s="390"/>
    </row>
    <row r="759" spans="1:134" s="128" customFormat="1" ht="16.5" customHeight="1" x14ac:dyDescent="0.2">
      <c r="A759" s="141" t="s">
        <v>82</v>
      </c>
      <c r="B759" s="240">
        <f t="shared" si="1494"/>
        <v>47594</v>
      </c>
      <c r="C759" s="288">
        <v>3246</v>
      </c>
      <c r="D759" s="288">
        <v>620</v>
      </c>
      <c r="E759" s="288">
        <v>1489</v>
      </c>
      <c r="F759" s="288">
        <v>370</v>
      </c>
      <c r="G759" s="288">
        <v>2408</v>
      </c>
      <c r="H759" s="288">
        <v>8765</v>
      </c>
      <c r="I759" s="288">
        <v>3715</v>
      </c>
      <c r="J759" s="288">
        <v>998</v>
      </c>
      <c r="K759" s="288">
        <v>1576</v>
      </c>
      <c r="L759" s="486">
        <v>16638</v>
      </c>
      <c r="M759" s="288">
        <v>2255</v>
      </c>
      <c r="N759" s="288">
        <v>5514</v>
      </c>
      <c r="O759" s="240">
        <f t="shared" si="1495"/>
        <v>10340</v>
      </c>
      <c r="P759" s="288">
        <v>3002</v>
      </c>
      <c r="Q759" s="288">
        <v>1441</v>
      </c>
      <c r="R759" s="288">
        <v>766</v>
      </c>
      <c r="S759" s="288">
        <v>543</v>
      </c>
      <c r="T759" s="288">
        <v>688</v>
      </c>
      <c r="U759" s="288">
        <v>2272</v>
      </c>
      <c r="V759" s="288">
        <v>1118</v>
      </c>
      <c r="W759" s="288">
        <v>510</v>
      </c>
      <c r="X759" s="240">
        <f t="shared" si="1496"/>
        <v>11212</v>
      </c>
      <c r="Y759" s="288">
        <v>1372</v>
      </c>
      <c r="Z759" s="288">
        <v>3142</v>
      </c>
      <c r="AA759" s="288">
        <v>4200</v>
      </c>
      <c r="AB759" s="288">
        <v>2498</v>
      </c>
      <c r="AC759" s="240">
        <f t="shared" si="1497"/>
        <v>8162</v>
      </c>
      <c r="AD759" s="288">
        <v>917</v>
      </c>
      <c r="AE759" s="288">
        <v>1086</v>
      </c>
      <c r="AF759" s="288">
        <v>489</v>
      </c>
      <c r="AG759" s="288">
        <v>2482</v>
      </c>
      <c r="AH759" s="288">
        <v>932</v>
      </c>
      <c r="AI759" s="288">
        <v>2256</v>
      </c>
      <c r="AJ759" s="240">
        <v>2088</v>
      </c>
      <c r="AK759" s="394" t="s">
        <v>607</v>
      </c>
      <c r="AL759" s="394" t="s">
        <v>607</v>
      </c>
      <c r="AM759" s="240">
        <f t="shared" si="1498"/>
        <v>25588</v>
      </c>
      <c r="AN759" s="288">
        <v>746</v>
      </c>
      <c r="AO759" s="288">
        <v>958</v>
      </c>
      <c r="AP759" s="288">
        <v>3051</v>
      </c>
      <c r="AQ759" s="288">
        <v>363</v>
      </c>
      <c r="AR759" s="288">
        <v>2657</v>
      </c>
      <c r="AS759" s="288">
        <v>673</v>
      </c>
      <c r="AT759" s="288">
        <v>4193</v>
      </c>
      <c r="AU759" s="288">
        <v>7545</v>
      </c>
      <c r="AV759" s="288">
        <v>4378</v>
      </c>
      <c r="AW759" s="288">
        <v>1024</v>
      </c>
      <c r="AX759" s="240">
        <f t="shared" si="1499"/>
        <v>17351</v>
      </c>
      <c r="AY759" s="288">
        <v>1216</v>
      </c>
      <c r="AZ759" s="288">
        <v>6686</v>
      </c>
      <c r="BA759" s="288">
        <v>2482</v>
      </c>
      <c r="BB759" s="288">
        <v>4779</v>
      </c>
      <c r="BC759" s="288">
        <v>2188</v>
      </c>
      <c r="BD759" s="240">
        <f t="shared" si="1500"/>
        <v>83890</v>
      </c>
      <c r="BE759" s="288">
        <v>15222</v>
      </c>
      <c r="BF759" s="288">
        <v>4844</v>
      </c>
      <c r="BG759" s="288">
        <v>7661</v>
      </c>
      <c r="BH759" s="288">
        <v>5735</v>
      </c>
      <c r="BI759" s="288">
        <v>22894</v>
      </c>
      <c r="BJ759" s="288">
        <v>10643</v>
      </c>
      <c r="BK759" s="288">
        <v>11550</v>
      </c>
      <c r="BL759" s="288">
        <v>5341</v>
      </c>
      <c r="BM759" s="240">
        <f t="shared" si="1501"/>
        <v>11173</v>
      </c>
      <c r="BN759" s="288">
        <v>2327</v>
      </c>
      <c r="BO759" s="288">
        <v>1761</v>
      </c>
      <c r="BP759" s="288">
        <v>1143</v>
      </c>
      <c r="BQ759" s="288">
        <v>641</v>
      </c>
      <c r="BR759" s="288">
        <v>5301</v>
      </c>
      <c r="BS759" s="240">
        <f t="shared" si="1502"/>
        <v>25133</v>
      </c>
      <c r="BT759" s="288">
        <v>1141</v>
      </c>
      <c r="BU759" s="288">
        <v>1930</v>
      </c>
      <c r="BV759" s="288">
        <v>861</v>
      </c>
      <c r="BW759" s="288">
        <v>256</v>
      </c>
      <c r="BX759" s="288">
        <v>1298</v>
      </c>
      <c r="BY759" s="288">
        <v>9346</v>
      </c>
      <c r="BZ759" s="288">
        <v>1092</v>
      </c>
      <c r="CA759" s="288">
        <v>1455</v>
      </c>
      <c r="CB759" s="288">
        <v>3586</v>
      </c>
      <c r="CC759" s="288">
        <v>1030</v>
      </c>
      <c r="CD759" s="288">
        <v>1485</v>
      </c>
      <c r="CE759" s="288">
        <v>1653</v>
      </c>
      <c r="CF759" s="240">
        <f t="shared" si="1503"/>
        <v>31453</v>
      </c>
      <c r="CG759" s="288">
        <v>728</v>
      </c>
      <c r="CH759" s="288">
        <v>1648</v>
      </c>
      <c r="CI759" s="288">
        <v>974</v>
      </c>
      <c r="CJ759" s="288">
        <v>4509</v>
      </c>
      <c r="CK759" s="288">
        <v>9607</v>
      </c>
      <c r="CL759" s="288">
        <v>429</v>
      </c>
      <c r="CM759" s="288">
        <v>6118</v>
      </c>
      <c r="CN759" s="288">
        <v>646</v>
      </c>
      <c r="CO759" s="288">
        <v>361</v>
      </c>
      <c r="CP759" s="288">
        <v>668</v>
      </c>
      <c r="CQ759" s="288">
        <v>2332</v>
      </c>
      <c r="CR759" s="288">
        <v>2301</v>
      </c>
      <c r="CS759" s="288">
        <v>1132</v>
      </c>
      <c r="CT759" s="240">
        <f t="shared" si="1504"/>
        <v>12165</v>
      </c>
      <c r="CU759" s="288">
        <v>6187</v>
      </c>
      <c r="CV759" s="288">
        <v>2857</v>
      </c>
      <c r="CW759" s="288">
        <v>687</v>
      </c>
      <c r="CX759" s="288">
        <v>1146</v>
      </c>
      <c r="CY759" s="288">
        <v>1288</v>
      </c>
      <c r="CZ759" s="240">
        <f t="shared" si="1505"/>
        <v>39088</v>
      </c>
      <c r="DA759" s="288">
        <v>1058</v>
      </c>
      <c r="DB759" s="288">
        <v>988</v>
      </c>
      <c r="DC759" s="288">
        <v>8187</v>
      </c>
      <c r="DD759" s="288">
        <v>17815</v>
      </c>
      <c r="DE759" s="288">
        <v>7126</v>
      </c>
      <c r="DF759" s="288">
        <v>3914</v>
      </c>
      <c r="DG759" s="240">
        <f t="shared" si="1506"/>
        <v>325237</v>
      </c>
      <c r="DH759" s="240">
        <f t="shared" si="1507"/>
        <v>2293</v>
      </c>
      <c r="DI759" s="288">
        <v>433</v>
      </c>
      <c r="DJ759" s="288">
        <v>1217</v>
      </c>
      <c r="DK759" s="288">
        <v>643</v>
      </c>
      <c r="DL759" s="392" t="s">
        <v>607</v>
      </c>
      <c r="DM759" s="394">
        <v>6778</v>
      </c>
      <c r="DN759" s="394" t="s">
        <v>607</v>
      </c>
      <c r="DO759" s="240">
        <f t="shared" si="1508"/>
        <v>334308</v>
      </c>
      <c r="DP759" s="390"/>
      <c r="DQ759" s="390"/>
      <c r="DR759" s="390"/>
      <c r="DS759" s="390"/>
      <c r="DT759" s="390"/>
      <c r="DU759" s="390"/>
      <c r="DV759" s="390"/>
      <c r="DW759" s="390"/>
      <c r="DX759" s="390"/>
      <c r="DY759" s="390"/>
      <c r="DZ759" s="390"/>
      <c r="EA759" s="390"/>
      <c r="EB759" s="390"/>
      <c r="EC759" s="390"/>
      <c r="ED759" s="390"/>
    </row>
    <row r="760" spans="1:134" s="128" customFormat="1" ht="16.5" customHeight="1" x14ac:dyDescent="0.2">
      <c r="A760" s="47" t="s">
        <v>143</v>
      </c>
      <c r="B760" s="240"/>
      <c r="C760" s="409"/>
      <c r="D760" s="275"/>
      <c r="E760" s="275"/>
      <c r="F760" s="275"/>
      <c r="G760" s="275"/>
      <c r="H760" s="275"/>
      <c r="I760" s="275"/>
      <c r="J760" s="275"/>
      <c r="K760" s="275"/>
      <c r="L760" s="275"/>
      <c r="M760" s="275"/>
      <c r="N760" s="275"/>
      <c r="O760" s="240"/>
      <c r="P760" s="275"/>
      <c r="Q760" s="275"/>
      <c r="R760" s="275"/>
      <c r="S760" s="275"/>
      <c r="T760" s="275"/>
      <c r="U760" s="275"/>
      <c r="V760" s="275"/>
      <c r="W760" s="275"/>
      <c r="X760" s="240"/>
      <c r="Y760" s="275"/>
      <c r="Z760" s="275"/>
      <c r="AA760" s="275"/>
      <c r="AB760" s="275"/>
      <c r="AC760" s="240"/>
      <c r="AD760" s="275"/>
      <c r="AE760" s="275"/>
      <c r="AF760" s="275"/>
      <c r="AG760" s="275"/>
      <c r="AH760" s="275"/>
      <c r="AI760" s="275"/>
      <c r="AJ760" s="240"/>
      <c r="AK760" s="275"/>
      <c r="AL760" s="275"/>
      <c r="AM760" s="240"/>
      <c r="AN760" s="275"/>
      <c r="AO760" s="275"/>
      <c r="AP760" s="275"/>
      <c r="AQ760" s="275"/>
      <c r="AR760" s="275"/>
      <c r="AS760" s="275"/>
      <c r="AT760" s="275"/>
      <c r="AU760" s="275"/>
      <c r="AV760" s="275"/>
      <c r="AW760" s="275"/>
      <c r="AX760" s="240"/>
      <c r="AY760" s="275"/>
      <c r="AZ760" s="275"/>
      <c r="BA760" s="275"/>
      <c r="BB760" s="275"/>
      <c r="BC760" s="275"/>
      <c r="BD760" s="240"/>
      <c r="BE760" s="275"/>
      <c r="BF760" s="275"/>
      <c r="BG760" s="275"/>
      <c r="BH760" s="275"/>
      <c r="BI760" s="275"/>
      <c r="BJ760" s="275"/>
      <c r="BK760" s="275"/>
      <c r="BL760" s="275"/>
      <c r="BM760" s="240"/>
      <c r="BN760" s="275"/>
      <c r="BO760" s="275"/>
      <c r="BP760" s="275"/>
      <c r="BQ760" s="275"/>
      <c r="BR760" s="275"/>
      <c r="BS760" s="240"/>
      <c r="BT760" s="275"/>
      <c r="BU760" s="275"/>
      <c r="BV760" s="275"/>
      <c r="BW760" s="275"/>
      <c r="BX760" s="275"/>
      <c r="BY760" s="275"/>
      <c r="BZ760" s="275"/>
      <c r="CA760" s="275"/>
      <c r="CB760" s="275"/>
      <c r="CC760" s="275"/>
      <c r="CD760" s="275"/>
      <c r="CE760" s="275"/>
      <c r="CF760" s="240"/>
      <c r="CG760" s="275"/>
      <c r="CH760" s="275"/>
      <c r="CI760" s="275"/>
      <c r="CJ760" s="275"/>
      <c r="CK760" s="275"/>
      <c r="CL760" s="275"/>
      <c r="CM760" s="275"/>
      <c r="CN760" s="275"/>
      <c r="CO760" s="275"/>
      <c r="CP760" s="275"/>
      <c r="CQ760" s="275"/>
      <c r="CR760" s="275"/>
      <c r="CS760" s="275"/>
      <c r="CT760" s="240"/>
      <c r="CU760" s="275"/>
      <c r="CV760" s="275"/>
      <c r="CW760" s="275"/>
      <c r="CX760" s="275"/>
      <c r="CY760" s="275"/>
      <c r="CZ760" s="240"/>
      <c r="DA760" s="275"/>
      <c r="DB760" s="275"/>
      <c r="DC760" s="275"/>
      <c r="DD760" s="275"/>
      <c r="DE760" s="275"/>
      <c r="DF760" s="275"/>
      <c r="DG760" s="240"/>
      <c r="DH760" s="240"/>
      <c r="DI760" s="275"/>
      <c r="DJ760" s="275"/>
      <c r="DK760" s="275"/>
      <c r="DL760" s="301"/>
      <c r="DM760" s="275"/>
      <c r="DN760" s="365"/>
      <c r="DO760" s="240"/>
      <c r="DP760" s="4"/>
      <c r="DQ760" s="4"/>
      <c r="DR760" s="4"/>
      <c r="DS760" s="4"/>
      <c r="DT760" s="40"/>
      <c r="DU760" s="40"/>
      <c r="DV760" s="40"/>
      <c r="DW760" s="40"/>
      <c r="DX760" s="40"/>
      <c r="DY760" s="40"/>
      <c r="DZ760" s="40"/>
      <c r="EA760" s="40"/>
      <c r="EB760" s="40"/>
    </row>
    <row r="761" spans="1:134" s="148" customFormat="1" ht="16.5" customHeight="1" x14ac:dyDescent="0.2">
      <c r="A761" s="141" t="s">
        <v>391</v>
      </c>
      <c r="B761" s="314">
        <v>14.444327366247917</v>
      </c>
      <c r="C761" s="315">
        <v>15.02553210718966</v>
      </c>
      <c r="D761" s="315">
        <v>10.589112602535421</v>
      </c>
      <c r="E761" s="315">
        <v>17.263768115942028</v>
      </c>
      <c r="F761" s="315">
        <v>11.768447837150127</v>
      </c>
      <c r="G761" s="315">
        <v>16.372412041153307</v>
      </c>
      <c r="H761" s="315">
        <v>21.68749226772238</v>
      </c>
      <c r="I761" s="315">
        <v>16.449856614438303</v>
      </c>
      <c r="J761" s="315">
        <v>16.714118238151062</v>
      </c>
      <c r="K761" s="315">
        <v>14.149392991570799</v>
      </c>
      <c r="L761" s="315">
        <v>25.285120285120282</v>
      </c>
      <c r="M761" s="315">
        <v>23.449733792671466</v>
      </c>
      <c r="N761" s="315">
        <v>19.449308202011878</v>
      </c>
      <c r="O761" s="314">
        <v>16.5782510655492</v>
      </c>
      <c r="P761" s="315">
        <v>20.006664445184938</v>
      </c>
      <c r="Q761" s="315">
        <v>17.541319821450116</v>
      </c>
      <c r="R761" s="315">
        <v>13.147640352143167</v>
      </c>
      <c r="S761" s="315">
        <v>15.289256198347106</v>
      </c>
      <c r="T761" s="315">
        <v>11.336299225572583</v>
      </c>
      <c r="U761" s="315">
        <v>16.394596115958347</v>
      </c>
      <c r="V761" s="315">
        <v>14.670167377748605</v>
      </c>
      <c r="W761" s="315">
        <v>16.662687992360944</v>
      </c>
      <c r="X761" s="314">
        <v>13.98378691372322</v>
      </c>
      <c r="Y761" s="315">
        <v>9.9265422869401299</v>
      </c>
      <c r="Z761" s="315">
        <v>15.102126763529164</v>
      </c>
      <c r="AA761" s="315">
        <v>15.31924800651883</v>
      </c>
      <c r="AB761" s="315">
        <v>12.788344799676244</v>
      </c>
      <c r="AC761" s="314">
        <v>14.311298603096271</v>
      </c>
      <c r="AD761" s="315">
        <v>12.955414012738853</v>
      </c>
      <c r="AE761" s="315">
        <v>11.443345323741006</v>
      </c>
      <c r="AF761" s="315">
        <v>11.544313427158617</v>
      </c>
      <c r="AG761" s="315">
        <v>17.41152450090744</v>
      </c>
      <c r="AH761" s="315">
        <v>13.677705223880595</v>
      </c>
      <c r="AI761" s="315">
        <v>14.70005721579156</v>
      </c>
      <c r="AJ761" s="314">
        <v>23.259440793138019</v>
      </c>
      <c r="AK761" s="367" t="s">
        <v>607</v>
      </c>
      <c r="AL761" s="367" t="s">
        <v>607</v>
      </c>
      <c r="AM761" s="314">
        <v>19.596482087144302</v>
      </c>
      <c r="AN761" s="315">
        <v>13.641160949868075</v>
      </c>
      <c r="AO761" s="315">
        <v>10.608491070473747</v>
      </c>
      <c r="AP761" s="315">
        <v>26.008864007464428</v>
      </c>
      <c r="AQ761" s="315">
        <v>12.809420812304733</v>
      </c>
      <c r="AR761" s="315">
        <v>18.052163719839797</v>
      </c>
      <c r="AS761" s="315">
        <v>14.959104606112787</v>
      </c>
      <c r="AT761" s="315">
        <v>14.493532672602051</v>
      </c>
      <c r="AU761" s="315">
        <v>24.893654215954779</v>
      </c>
      <c r="AV761" s="315">
        <v>20.257843094117128</v>
      </c>
      <c r="AW761" s="315">
        <v>13.139726027397261</v>
      </c>
      <c r="AX761" s="314">
        <v>13.363439400663029</v>
      </c>
      <c r="AY761" s="315">
        <v>8.4342669694675756</v>
      </c>
      <c r="AZ761" s="315">
        <v>15.236140101383121</v>
      </c>
      <c r="BA761" s="315">
        <v>10.419451569782145</v>
      </c>
      <c r="BB761" s="315">
        <v>11.890768508793492</v>
      </c>
      <c r="BC761" s="315">
        <v>13.844813639474832</v>
      </c>
      <c r="BD761" s="314">
        <v>29.344373041221466</v>
      </c>
      <c r="BE761" s="315">
        <v>60.79025054878511</v>
      </c>
      <c r="BF761" s="315">
        <v>14.289778654477173</v>
      </c>
      <c r="BG761" s="315">
        <v>25.929498089942886</v>
      </c>
      <c r="BH761" s="315">
        <v>15.336478477854024</v>
      </c>
      <c r="BI761" s="315">
        <v>43.322266780619287</v>
      </c>
      <c r="BJ761" s="315">
        <v>18.939956505595926</v>
      </c>
      <c r="BK761" s="315">
        <v>31.470182320040678</v>
      </c>
      <c r="BL761" s="315">
        <v>13.965227145260798</v>
      </c>
      <c r="BM761" s="314">
        <v>13.327539650516776</v>
      </c>
      <c r="BN761" s="315">
        <v>13.57544541966679</v>
      </c>
      <c r="BO761" s="315">
        <v>11.172270968445147</v>
      </c>
      <c r="BP761" s="315">
        <v>9.4705326189725803</v>
      </c>
      <c r="BQ761" s="315">
        <v>11.90132717830352</v>
      </c>
      <c r="BR761" s="315">
        <v>15.553370149027915</v>
      </c>
      <c r="BS761" s="314">
        <v>16.644777551870888</v>
      </c>
      <c r="BT761" s="316">
        <v>14.510712217718588</v>
      </c>
      <c r="BU761" s="315">
        <v>13.834466213514593</v>
      </c>
      <c r="BV761" s="315">
        <v>15.527502254283137</v>
      </c>
      <c r="BW761" s="315">
        <v>11.257995735607675</v>
      </c>
      <c r="BX761" s="315">
        <v>14.780232293327261</v>
      </c>
      <c r="BY761" s="315">
        <v>19.282493155097438</v>
      </c>
      <c r="BZ761" s="315">
        <v>12.744533947065593</v>
      </c>
      <c r="CA761" s="315">
        <v>18.855686819550613</v>
      </c>
      <c r="CB761" s="315">
        <v>20.267902560334598</v>
      </c>
      <c r="CC761" s="315">
        <v>12.330431261388945</v>
      </c>
      <c r="CD761" s="315">
        <v>12.788259958071279</v>
      </c>
      <c r="CE761" s="315">
        <v>16.814159292035399</v>
      </c>
      <c r="CF761" s="314">
        <v>21.39481802457248</v>
      </c>
      <c r="CG761" s="315">
        <v>19.782608695652172</v>
      </c>
      <c r="CH761" s="315">
        <v>17.455189662359317</v>
      </c>
      <c r="CI761" s="315">
        <v>15.347358861813229</v>
      </c>
      <c r="CJ761" s="315">
        <v>21.008246750221311</v>
      </c>
      <c r="CK761" s="315">
        <v>26.509391044388121</v>
      </c>
      <c r="CL761" s="315">
        <v>10.8264081255771</v>
      </c>
      <c r="CM761" s="315">
        <v>19.708152097656797</v>
      </c>
      <c r="CN761" s="315">
        <v>17.121653856347734</v>
      </c>
      <c r="CO761" s="315">
        <v>21.1234640140433</v>
      </c>
      <c r="CP761" s="315">
        <v>17.926120382523909</v>
      </c>
      <c r="CQ761" s="315">
        <v>18.799119773656084</v>
      </c>
      <c r="CR761" s="315">
        <v>24.465801042838155</v>
      </c>
      <c r="CS761" s="315">
        <v>15.611984414886471</v>
      </c>
      <c r="CT761" s="314">
        <v>15.021518932313176</v>
      </c>
      <c r="CU761" s="315">
        <v>18.589770311392723</v>
      </c>
      <c r="CV761" s="315">
        <v>17.007502679528404</v>
      </c>
      <c r="CW761" s="315">
        <v>10.506143614023223</v>
      </c>
      <c r="CX761" s="315">
        <v>8.1974119771291001</v>
      </c>
      <c r="CY761" s="315">
        <v>11.110501481400197</v>
      </c>
      <c r="CZ761" s="314">
        <v>26.606812027932165</v>
      </c>
      <c r="DA761" s="315">
        <v>27.184946769002227</v>
      </c>
      <c r="DB761" s="315">
        <v>27.490261547022815</v>
      </c>
      <c r="DC761" s="315">
        <v>26.969346623754024</v>
      </c>
      <c r="DD761" s="315">
        <v>26.944146631614508</v>
      </c>
      <c r="DE761" s="315">
        <v>24.704192599685385</v>
      </c>
      <c r="DF761" s="315">
        <v>22.686275636238296</v>
      </c>
      <c r="DG761" s="314">
        <v>19.948779405720423</v>
      </c>
      <c r="DH761" s="317">
        <v>18.827246303551117</v>
      </c>
      <c r="DI761" s="316">
        <v>19.708029197080293</v>
      </c>
      <c r="DJ761" s="315">
        <v>30.465092081989386</v>
      </c>
      <c r="DK761" s="315">
        <v>8.7661281578662038</v>
      </c>
      <c r="DL761" s="317" t="s">
        <v>607</v>
      </c>
      <c r="DM761" s="367">
        <v>20.038433111603844</v>
      </c>
      <c r="DN761" s="403" t="s">
        <v>607</v>
      </c>
      <c r="DO761" s="314">
        <v>19.945848504677048</v>
      </c>
      <c r="DP761" s="109"/>
      <c r="DQ761" s="109"/>
      <c r="DR761" s="109"/>
      <c r="DS761" s="109"/>
      <c r="DT761" s="109"/>
      <c r="DU761" s="109"/>
      <c r="DV761" s="109"/>
      <c r="DW761" s="109"/>
      <c r="DX761" s="109"/>
      <c r="DY761" s="109"/>
      <c r="DZ761" s="109"/>
      <c r="EA761" s="109"/>
      <c r="EB761" s="109"/>
    </row>
    <row r="762" spans="1:134" s="128" customFormat="1" ht="16.5" customHeight="1" x14ac:dyDescent="0.2">
      <c r="A762" s="70" t="s">
        <v>388</v>
      </c>
      <c r="B762" s="240">
        <f t="shared" ref="B762" si="1509">SUM(C762:N762)</f>
        <v>3149</v>
      </c>
      <c r="C762" s="288">
        <v>138</v>
      </c>
      <c r="D762" s="288">
        <v>84</v>
      </c>
      <c r="E762" s="288">
        <v>60</v>
      </c>
      <c r="F762" s="288">
        <v>6</v>
      </c>
      <c r="G762" s="288">
        <v>85</v>
      </c>
      <c r="H762" s="288">
        <v>588</v>
      </c>
      <c r="I762" s="288">
        <v>42</v>
      </c>
      <c r="J762" s="288">
        <v>12</v>
      </c>
      <c r="K762" s="288">
        <v>295</v>
      </c>
      <c r="L762" s="288">
        <v>974</v>
      </c>
      <c r="M762" s="288">
        <v>50</v>
      </c>
      <c r="N762" s="288">
        <v>815</v>
      </c>
      <c r="O762" s="240">
        <f t="shared" ref="O762" si="1510">SUM(P762:W762)</f>
        <v>582</v>
      </c>
      <c r="P762" s="288">
        <v>163</v>
      </c>
      <c r="Q762" s="288">
        <v>147</v>
      </c>
      <c r="R762" s="288">
        <v>65</v>
      </c>
      <c r="S762" s="288">
        <v>1</v>
      </c>
      <c r="T762" s="288">
        <v>8</v>
      </c>
      <c r="U762" s="288">
        <v>123</v>
      </c>
      <c r="V762" s="288">
        <v>75</v>
      </c>
      <c r="W762" s="288">
        <v>0</v>
      </c>
      <c r="X762" s="240">
        <f t="shared" ref="X762" si="1511">SUM(Y762:AB762)</f>
        <v>914</v>
      </c>
      <c r="Y762" s="288">
        <v>284</v>
      </c>
      <c r="Z762" s="288">
        <v>312</v>
      </c>
      <c r="AA762" s="288">
        <v>220</v>
      </c>
      <c r="AB762" s="288">
        <v>98</v>
      </c>
      <c r="AC762" s="240">
        <f t="shared" ref="AC762" si="1512">SUM(AD762:AI762)</f>
        <v>1571</v>
      </c>
      <c r="AD762" s="288">
        <v>0</v>
      </c>
      <c r="AE762" s="288">
        <v>230</v>
      </c>
      <c r="AF762" s="288">
        <v>100</v>
      </c>
      <c r="AG762" s="288">
        <v>423</v>
      </c>
      <c r="AH762" s="288">
        <v>0</v>
      </c>
      <c r="AI762" s="288">
        <v>818</v>
      </c>
      <c r="AJ762" s="240">
        <v>25</v>
      </c>
      <c r="AK762" s="394" t="s">
        <v>607</v>
      </c>
      <c r="AL762" s="394" t="s">
        <v>607</v>
      </c>
      <c r="AM762" s="240">
        <f t="shared" ref="AM762" si="1513">SUM(AN762:AW762)</f>
        <v>2603</v>
      </c>
      <c r="AN762" s="288">
        <v>90</v>
      </c>
      <c r="AO762" s="288">
        <v>162</v>
      </c>
      <c r="AP762" s="288">
        <v>99</v>
      </c>
      <c r="AQ762" s="288">
        <v>22</v>
      </c>
      <c r="AR762" s="288">
        <v>314</v>
      </c>
      <c r="AS762" s="288">
        <v>0</v>
      </c>
      <c r="AT762" s="288">
        <v>188</v>
      </c>
      <c r="AU762" s="288">
        <v>1591</v>
      </c>
      <c r="AV762" s="288">
        <v>60</v>
      </c>
      <c r="AW762" s="288">
        <v>77</v>
      </c>
      <c r="AX762" s="240">
        <f t="shared" ref="AX762" si="1514">SUM(AY762:BC762)</f>
        <v>2575</v>
      </c>
      <c r="AY762" s="288">
        <v>273</v>
      </c>
      <c r="AZ762" s="288">
        <v>1157</v>
      </c>
      <c r="BA762" s="288">
        <v>795</v>
      </c>
      <c r="BB762" s="288">
        <v>166</v>
      </c>
      <c r="BC762" s="288">
        <v>184</v>
      </c>
      <c r="BD762" s="240">
        <f t="shared" ref="BD762" si="1515">SUM(BE762:BL762)</f>
        <v>15978</v>
      </c>
      <c r="BE762" s="288">
        <v>2165</v>
      </c>
      <c r="BF762" s="288">
        <v>2716</v>
      </c>
      <c r="BG762" s="288">
        <v>2030</v>
      </c>
      <c r="BH762" s="288">
        <v>3421</v>
      </c>
      <c r="BI762" s="288">
        <v>1280</v>
      </c>
      <c r="BJ762" s="288">
        <v>1082</v>
      </c>
      <c r="BK762" s="288">
        <v>995</v>
      </c>
      <c r="BL762" s="288">
        <v>2289</v>
      </c>
      <c r="BM762" s="240">
        <f t="shared" ref="BM762" si="1516">SUM(BN762:BR762)</f>
        <v>1159</v>
      </c>
      <c r="BN762" s="288">
        <v>420</v>
      </c>
      <c r="BO762" s="288">
        <v>295</v>
      </c>
      <c r="BP762" s="288">
        <v>230</v>
      </c>
      <c r="BQ762" s="288">
        <v>34</v>
      </c>
      <c r="BR762" s="288">
        <v>180</v>
      </c>
      <c r="BS762" s="240">
        <f t="shared" ref="BS762" si="1517">SUM(BT762:CE762)</f>
        <v>3865</v>
      </c>
      <c r="BT762" s="288">
        <v>353</v>
      </c>
      <c r="BU762" s="288">
        <v>35</v>
      </c>
      <c r="BV762" s="288">
        <v>281</v>
      </c>
      <c r="BW762" s="288">
        <v>31</v>
      </c>
      <c r="BX762" s="288">
        <v>141</v>
      </c>
      <c r="BY762" s="288">
        <v>1894</v>
      </c>
      <c r="BZ762" s="288">
        <v>201</v>
      </c>
      <c r="CA762" s="288">
        <v>150</v>
      </c>
      <c r="CB762" s="288">
        <v>539</v>
      </c>
      <c r="CC762" s="288">
        <v>60</v>
      </c>
      <c r="CD762" s="288">
        <v>122</v>
      </c>
      <c r="CE762" s="288">
        <v>58</v>
      </c>
      <c r="CF762" s="240">
        <f t="shared" ref="CF762" si="1518">SUM(CG762:CS762)</f>
        <v>2684</v>
      </c>
      <c r="CG762" s="288">
        <v>240</v>
      </c>
      <c r="CH762" s="288">
        <v>75</v>
      </c>
      <c r="CI762" s="288">
        <v>60</v>
      </c>
      <c r="CJ762" s="288">
        <v>67</v>
      </c>
      <c r="CK762" s="288">
        <v>1136</v>
      </c>
      <c r="CL762" s="288">
        <v>96</v>
      </c>
      <c r="CM762" s="288">
        <v>564</v>
      </c>
      <c r="CN762" s="288">
        <v>7</v>
      </c>
      <c r="CO762" s="288">
        <v>30</v>
      </c>
      <c r="CP762" s="288">
        <v>0</v>
      </c>
      <c r="CQ762" s="288">
        <v>190</v>
      </c>
      <c r="CR762" s="288">
        <v>84</v>
      </c>
      <c r="CS762" s="288">
        <v>135</v>
      </c>
      <c r="CT762" s="240">
        <f t="shared" ref="CT762" si="1519">SUM(CU762:CY762)</f>
        <v>820</v>
      </c>
      <c r="CU762" s="288">
        <v>403</v>
      </c>
      <c r="CV762" s="288">
        <v>127</v>
      </c>
      <c r="CW762" s="288">
        <v>0</v>
      </c>
      <c r="CX762" s="288">
        <v>260</v>
      </c>
      <c r="CY762" s="288">
        <v>30</v>
      </c>
      <c r="CZ762" s="240">
        <f t="shared" ref="CZ762" si="1520">SUM(DA762:DF762)</f>
        <v>2188</v>
      </c>
      <c r="DA762" s="288">
        <v>22</v>
      </c>
      <c r="DB762" s="288">
        <v>53</v>
      </c>
      <c r="DC762" s="288">
        <v>738</v>
      </c>
      <c r="DD762" s="288">
        <v>802</v>
      </c>
      <c r="DE762" s="288">
        <v>451</v>
      </c>
      <c r="DF762" s="288">
        <v>122</v>
      </c>
      <c r="DG762" s="240">
        <f t="shared" ref="DG762" si="1521">AM762+BS762+B762+O762+X762+AC762+AJ762+BD762+CF762+AX762+BM762+CT762+CZ762</f>
        <v>38113</v>
      </c>
      <c r="DH762" s="240">
        <f t="shared" ref="DH762" si="1522">SUM(DI762:DK762)</f>
        <v>72</v>
      </c>
      <c r="DI762" s="288">
        <v>0</v>
      </c>
      <c r="DJ762" s="288">
        <v>20</v>
      </c>
      <c r="DK762" s="288">
        <v>52</v>
      </c>
      <c r="DL762" s="392" t="s">
        <v>607</v>
      </c>
      <c r="DM762" s="394">
        <v>70</v>
      </c>
      <c r="DN762" s="394" t="s">
        <v>607</v>
      </c>
      <c r="DO762" s="240">
        <f t="shared" ref="DO762" si="1523">DG762+DH762+DM762</f>
        <v>38255</v>
      </c>
    </row>
    <row r="763" spans="1:134" s="128" customFormat="1" ht="16.5" customHeight="1" x14ac:dyDescent="0.2">
      <c r="A763" s="47" t="s">
        <v>755</v>
      </c>
      <c r="B763" s="314">
        <v>8.4960311318460207</v>
      </c>
      <c r="C763" s="315">
        <v>5.1443232841565099</v>
      </c>
      <c r="D763" s="315">
        <v>14.300773014757601</v>
      </c>
      <c r="E763" s="315">
        <v>17.573483427142001</v>
      </c>
      <c r="F763" s="315">
        <v>11.2185686653772</v>
      </c>
      <c r="G763" s="315">
        <v>7.8628656605179801</v>
      </c>
      <c r="H763" s="315">
        <v>4.7409510290986496</v>
      </c>
      <c r="I763" s="315">
        <v>9.1455509723040702</v>
      </c>
      <c r="J763" s="315">
        <v>41.867043847241902</v>
      </c>
      <c r="K763" s="315">
        <v>5.5714071181859097</v>
      </c>
      <c r="L763" s="315">
        <v>10.9852681685748</v>
      </c>
      <c r="M763" s="315">
        <v>3.8155802861685202</v>
      </c>
      <c r="N763" s="315">
        <v>2.2702488351343302</v>
      </c>
      <c r="O763" s="314">
        <v>11.6789146410401</v>
      </c>
      <c r="P763" s="315">
        <v>11.0311284046693</v>
      </c>
      <c r="Q763" s="315">
        <v>8.7652832788014496</v>
      </c>
      <c r="R763" s="315">
        <v>13.4826883910387</v>
      </c>
      <c r="S763" s="315">
        <v>16.375404530744301</v>
      </c>
      <c r="T763" s="315">
        <v>9.0778097982708896</v>
      </c>
      <c r="U763" s="315">
        <v>16.307879772542599</v>
      </c>
      <c r="V763" s="315">
        <v>6.8527918781725896</v>
      </c>
      <c r="W763" s="315">
        <v>16.153846153846199</v>
      </c>
      <c r="X763" s="314">
        <v>27.846318689729099</v>
      </c>
      <c r="Y763" s="315">
        <v>20.9895337773549</v>
      </c>
      <c r="Z763" s="315">
        <v>28.722636516718801</v>
      </c>
      <c r="AA763" s="315">
        <v>22.9963720316623</v>
      </c>
      <c r="AB763" s="315">
        <v>40.413318025258299</v>
      </c>
      <c r="AC763" s="314">
        <v>5.6755934266585504</v>
      </c>
      <c r="AD763" s="315">
        <v>6.9733479372033598</v>
      </c>
      <c r="AE763" s="315">
        <v>4.7915771379458496</v>
      </c>
      <c r="AF763" s="315">
        <v>11.699164345403901</v>
      </c>
      <c r="AG763" s="315">
        <v>4.8384477999675299</v>
      </c>
      <c r="AH763" s="315">
        <v>7.9812206572770004</v>
      </c>
      <c r="AI763" s="315">
        <v>4.1713783138585301</v>
      </c>
      <c r="AJ763" s="314">
        <v>6.3397129186602896</v>
      </c>
      <c r="AK763" s="367">
        <v>4.2540073982737399</v>
      </c>
      <c r="AL763" s="367">
        <v>8.3042973286875696</v>
      </c>
      <c r="AM763" s="314">
        <v>8.2932107113876103</v>
      </c>
      <c r="AN763" s="315">
        <v>15.761285386380999</v>
      </c>
      <c r="AO763" s="315">
        <v>9.1191066997518604</v>
      </c>
      <c r="AP763" s="315">
        <v>8.7305569493226294</v>
      </c>
      <c r="AQ763" s="315">
        <v>13.418745785569801</v>
      </c>
      <c r="AR763" s="315">
        <v>7.7803203661327203</v>
      </c>
      <c r="AS763" s="315">
        <v>26.691042047532001</v>
      </c>
      <c r="AT763" s="315">
        <v>6.2749572162008</v>
      </c>
      <c r="AU763" s="315">
        <v>4.7737444057682801</v>
      </c>
      <c r="AV763" s="315">
        <v>6.0793405461102497</v>
      </c>
      <c r="AW763" s="315">
        <v>15.1858853182105</v>
      </c>
      <c r="AX763" s="314">
        <v>22.930910399424299</v>
      </c>
      <c r="AY763" s="315">
        <v>17.105512407652999</v>
      </c>
      <c r="AZ763" s="315">
        <v>27.5461380724539</v>
      </c>
      <c r="BA763" s="315">
        <v>7.8517130063521803</v>
      </c>
      <c r="BB763" s="315">
        <v>26.890322580645201</v>
      </c>
      <c r="BC763" s="315">
        <v>17.993203362547</v>
      </c>
      <c r="BD763" s="314">
        <v>4.4669767662624302</v>
      </c>
      <c r="BE763" s="315">
        <v>4.1210245551166702</v>
      </c>
      <c r="BF763" s="315">
        <v>3.0408066803214102</v>
      </c>
      <c r="BG763" s="315">
        <v>4.5804382683057199</v>
      </c>
      <c r="BH763" s="315">
        <v>4.8619149991731403</v>
      </c>
      <c r="BI763" s="315">
        <v>4.4721616238262403</v>
      </c>
      <c r="BJ763" s="315">
        <v>4.9143681269154502</v>
      </c>
      <c r="BK763" s="315">
        <v>5.51112922120919</v>
      </c>
      <c r="BL763" s="315">
        <v>4.1282769152456096</v>
      </c>
      <c r="BM763" s="314">
        <v>9.7028466045985908</v>
      </c>
      <c r="BN763" s="315">
        <v>11.1916139972252</v>
      </c>
      <c r="BO763" s="315">
        <v>4.7694753577106503</v>
      </c>
      <c r="BP763" s="315">
        <v>21.881886293521401</v>
      </c>
      <c r="BQ763" s="315">
        <v>17.7459016393443</v>
      </c>
      <c r="BR763" s="315">
        <v>5.8424697057126398</v>
      </c>
      <c r="BS763" s="314">
        <v>7.6706884823314603</v>
      </c>
      <c r="BT763" s="316">
        <v>15.010211027910101</v>
      </c>
      <c r="BU763" s="315">
        <v>6.4211520302171898</v>
      </c>
      <c r="BV763" s="315">
        <v>14.570552147239299</v>
      </c>
      <c r="BW763" s="315">
        <v>16.1483253588517</v>
      </c>
      <c r="BX763" s="315">
        <v>13.5385633896061</v>
      </c>
      <c r="BY763" s="315">
        <v>4.1380094355709698</v>
      </c>
      <c r="BZ763" s="315">
        <v>5.5832241153342101</v>
      </c>
      <c r="CA763" s="315">
        <v>10.7569721115538</v>
      </c>
      <c r="CB763" s="315">
        <v>9.5146255223400793</v>
      </c>
      <c r="CC763" s="315">
        <v>8.5829493087557598</v>
      </c>
      <c r="CD763" s="315">
        <v>7.1005917159763303</v>
      </c>
      <c r="CE763" s="315">
        <v>6.3272936439459304</v>
      </c>
      <c r="CF763" s="314">
        <v>8.4591327867466806</v>
      </c>
      <c r="CG763" s="315">
        <v>5.18460329929301</v>
      </c>
      <c r="CH763" s="315">
        <v>13.907875185735501</v>
      </c>
      <c r="CI763" s="315">
        <v>24.9006622516556</v>
      </c>
      <c r="CJ763" s="315">
        <v>7.9767849912268902</v>
      </c>
      <c r="CK763" s="315">
        <v>3.7450396825396801</v>
      </c>
      <c r="CL763" s="315">
        <v>15.134099616858199</v>
      </c>
      <c r="CM763" s="315">
        <v>5.02092050209205</v>
      </c>
      <c r="CN763" s="315">
        <v>9.6458176337603607</v>
      </c>
      <c r="CO763" s="315">
        <v>44.039735099337797</v>
      </c>
      <c r="CP763" s="315">
        <v>17.915309446254099</v>
      </c>
      <c r="CQ763" s="315">
        <v>11.356965454956001</v>
      </c>
      <c r="CR763" s="315">
        <v>9.3523171412618709</v>
      </c>
      <c r="CS763" s="315">
        <v>10.229799851741999</v>
      </c>
      <c r="CT763" s="314">
        <v>13.2481706560833</v>
      </c>
      <c r="CU763" s="315">
        <v>9.0139678030302992</v>
      </c>
      <c r="CV763" s="315">
        <v>17.047713717693799</v>
      </c>
      <c r="CW763" s="315">
        <v>19.893368877040999</v>
      </c>
      <c r="CX763" s="315">
        <v>10.6274443121918</v>
      </c>
      <c r="CY763" s="315">
        <v>18.8626907073509</v>
      </c>
      <c r="CZ763" s="314">
        <v>5.6898626645901196</v>
      </c>
      <c r="DA763" s="315">
        <v>10.432395332875799</v>
      </c>
      <c r="DB763" s="315">
        <v>6.5585851142225504</v>
      </c>
      <c r="DC763" s="315">
        <v>4.6324621973603701</v>
      </c>
      <c r="DD763" s="315">
        <v>6.3098947036321302</v>
      </c>
      <c r="DE763" s="315">
        <v>5.7900635039223003</v>
      </c>
      <c r="DF763" s="315">
        <v>3.6222509702457999</v>
      </c>
      <c r="DG763" s="314">
        <v>9.7999832271050007</v>
      </c>
      <c r="DH763" s="317" t="s">
        <v>607</v>
      </c>
      <c r="DI763" s="316">
        <v>22.5862737495153</v>
      </c>
      <c r="DJ763" s="315">
        <v>30.680862986830999</v>
      </c>
      <c r="DK763" s="315">
        <v>1.78342314600975</v>
      </c>
      <c r="DL763" s="317" t="s">
        <v>607</v>
      </c>
      <c r="DM763" s="367">
        <v>9.8510704312752093</v>
      </c>
      <c r="DN763" s="403">
        <v>1.98495612202257</v>
      </c>
      <c r="DO763" s="314">
        <v>9.8050833416177898</v>
      </c>
      <c r="DP763" s="109"/>
      <c r="DQ763" s="109"/>
      <c r="DR763" s="109"/>
      <c r="DS763" s="109"/>
      <c r="DT763" s="109"/>
      <c r="DU763" s="109"/>
      <c r="DV763" s="109"/>
      <c r="DW763" s="109"/>
      <c r="DX763" s="109"/>
      <c r="DY763" s="109"/>
      <c r="DZ763" s="109"/>
      <c r="EA763" s="109"/>
      <c r="EB763" s="109"/>
      <c r="EC763" s="109"/>
    </row>
    <row r="764" spans="1:134" s="113" customFormat="1" ht="16.5" customHeight="1" x14ac:dyDescent="0.2">
      <c r="A764" s="70" t="s">
        <v>429</v>
      </c>
      <c r="B764" s="240"/>
      <c r="C764" s="275"/>
      <c r="D764" s="275"/>
      <c r="E764" s="275"/>
      <c r="F764" s="275"/>
      <c r="G764" s="275"/>
      <c r="H764" s="275"/>
      <c r="I764" s="275"/>
      <c r="J764" s="275"/>
      <c r="K764" s="275"/>
      <c r="L764" s="275"/>
      <c r="M764" s="275"/>
      <c r="N764" s="275"/>
      <c r="O764" s="240"/>
      <c r="P764" s="275"/>
      <c r="Q764" s="275"/>
      <c r="R764" s="275"/>
      <c r="S764" s="275"/>
      <c r="T764" s="275"/>
      <c r="U764" s="275"/>
      <c r="V764" s="275"/>
      <c r="W764" s="275"/>
      <c r="X764" s="240"/>
      <c r="Y764" s="275"/>
      <c r="Z764" s="275"/>
      <c r="AA764" s="275"/>
      <c r="AB764" s="275"/>
      <c r="AC764" s="240"/>
      <c r="AD764" s="275"/>
      <c r="AE764" s="275"/>
      <c r="AF764" s="275"/>
      <c r="AG764" s="275"/>
      <c r="AH764" s="275"/>
      <c r="AI764" s="275"/>
      <c r="AJ764" s="240"/>
      <c r="AK764" s="275"/>
      <c r="AL764" s="275"/>
      <c r="AM764" s="240"/>
      <c r="AN764" s="275"/>
      <c r="AO764" s="275"/>
      <c r="AP764" s="275"/>
      <c r="AQ764" s="275"/>
      <c r="AR764" s="275"/>
      <c r="AS764" s="275"/>
      <c r="AT764" s="275"/>
      <c r="AU764" s="275"/>
      <c r="AV764" s="275"/>
      <c r="AW764" s="275"/>
      <c r="AX764" s="240"/>
      <c r="AY764" s="275"/>
      <c r="AZ764" s="275"/>
      <c r="BA764" s="275"/>
      <c r="BB764" s="275"/>
      <c r="BC764" s="275"/>
      <c r="BD764" s="240"/>
      <c r="BE764" s="275"/>
      <c r="BF764" s="275"/>
      <c r="BG764" s="275"/>
      <c r="BH764" s="275"/>
      <c r="BI764" s="275"/>
      <c r="BJ764" s="275"/>
      <c r="BK764" s="275"/>
      <c r="BL764" s="275"/>
      <c r="BM764" s="240"/>
      <c r="BN764" s="275"/>
      <c r="BO764" s="275"/>
      <c r="BP764" s="275"/>
      <c r="BQ764" s="275"/>
      <c r="BR764" s="275"/>
      <c r="BS764" s="240"/>
      <c r="BT764" s="275"/>
      <c r="BU764" s="275"/>
      <c r="BV764" s="275"/>
      <c r="BW764" s="275"/>
      <c r="BX764" s="275"/>
      <c r="BY764" s="275"/>
      <c r="BZ764" s="275"/>
      <c r="CA764" s="275"/>
      <c r="CB764" s="275"/>
      <c r="CC764" s="275"/>
      <c r="CD764" s="275"/>
      <c r="CE764" s="275"/>
      <c r="CF764" s="240"/>
      <c r="CG764" s="275"/>
      <c r="CH764" s="275"/>
      <c r="CI764" s="275"/>
      <c r="CJ764" s="275"/>
      <c r="CK764" s="275"/>
      <c r="CL764" s="275"/>
      <c r="CM764" s="275"/>
      <c r="CN764" s="275"/>
      <c r="CO764" s="275"/>
      <c r="CP764" s="275"/>
      <c r="CQ764" s="275"/>
      <c r="CR764" s="275"/>
      <c r="CS764" s="275"/>
      <c r="CT764" s="240"/>
      <c r="CU764" s="275"/>
      <c r="CV764" s="275"/>
      <c r="CW764" s="275"/>
      <c r="CX764" s="275"/>
      <c r="CY764" s="275"/>
      <c r="CZ764" s="240"/>
      <c r="DA764" s="275"/>
      <c r="DB764" s="275"/>
      <c r="DC764" s="275"/>
      <c r="DD764" s="275"/>
      <c r="DE764" s="275"/>
      <c r="DF764" s="275"/>
      <c r="DG764" s="240"/>
      <c r="DH764" s="240"/>
      <c r="DI764" s="275"/>
      <c r="DJ764" s="275"/>
      <c r="DK764" s="275"/>
      <c r="DL764" s="301"/>
      <c r="DM764" s="275"/>
      <c r="DN764" s="275"/>
      <c r="DO764" s="240"/>
      <c r="DP764" s="4"/>
      <c r="DQ764" s="4"/>
      <c r="DR764" s="4"/>
      <c r="DS764" s="4"/>
      <c r="DT764" s="40"/>
      <c r="DU764" s="40"/>
      <c r="DV764" s="40"/>
      <c r="DW764" s="40"/>
      <c r="DX764" s="40"/>
      <c r="DY764" s="40"/>
      <c r="DZ764" s="40"/>
      <c r="EA764" s="40"/>
      <c r="EB764" s="40"/>
    </row>
    <row r="765" spans="1:134" s="128" customFormat="1" ht="16.5" customHeight="1" x14ac:dyDescent="0.2">
      <c r="A765" s="141" t="s">
        <v>83</v>
      </c>
      <c r="B765" s="240">
        <f t="shared" ref="B765" si="1524">SUM(C765:N765)</f>
        <v>36207</v>
      </c>
      <c r="C765" s="486">
        <v>3519</v>
      </c>
      <c r="D765" s="486">
        <v>1387</v>
      </c>
      <c r="E765" s="486">
        <v>1154</v>
      </c>
      <c r="F765" s="486">
        <v>631</v>
      </c>
      <c r="G765" s="486">
        <v>2202</v>
      </c>
      <c r="H765" s="486">
        <v>6219</v>
      </c>
      <c r="I765" s="486">
        <v>3551</v>
      </c>
      <c r="J765" s="486">
        <v>987</v>
      </c>
      <c r="K765" s="486">
        <v>2931</v>
      </c>
      <c r="L765" s="486">
        <v>8585</v>
      </c>
      <c r="M765" s="486">
        <v>1810</v>
      </c>
      <c r="N765" s="486">
        <v>3231</v>
      </c>
      <c r="O765" s="240">
        <f t="shared" ref="O765" si="1525">SUM(P765:W765)</f>
        <v>13806</v>
      </c>
      <c r="P765" s="486">
        <v>2610</v>
      </c>
      <c r="Q765" s="486">
        <v>3118</v>
      </c>
      <c r="R765" s="486">
        <v>1291</v>
      </c>
      <c r="S765" s="486">
        <v>741</v>
      </c>
      <c r="T765" s="486">
        <v>1425</v>
      </c>
      <c r="U765" s="486">
        <v>2557</v>
      </c>
      <c r="V765" s="486">
        <v>1422</v>
      </c>
      <c r="W765" s="486">
        <v>642</v>
      </c>
      <c r="X765" s="240">
        <f t="shared" ref="X765" si="1526">SUM(Y765:AB765)</f>
        <v>15383</v>
      </c>
      <c r="Y765" s="486">
        <v>2675</v>
      </c>
      <c r="Z765" s="486">
        <v>3847</v>
      </c>
      <c r="AA765" s="486">
        <v>5734</v>
      </c>
      <c r="AB765" s="486">
        <v>3127</v>
      </c>
      <c r="AC765" s="240">
        <f t="shared" ref="AC765" si="1527">SUM(AD765:AI765)</f>
        <v>12109</v>
      </c>
      <c r="AD765" s="486">
        <v>1487</v>
      </c>
      <c r="AE765" s="486">
        <v>2072</v>
      </c>
      <c r="AF765" s="486">
        <v>921</v>
      </c>
      <c r="AG765" s="486">
        <v>3035</v>
      </c>
      <c r="AH765" s="486">
        <v>1490</v>
      </c>
      <c r="AI765" s="486">
        <v>3104</v>
      </c>
      <c r="AJ765" s="240">
        <v>404</v>
      </c>
      <c r="AK765" s="394" t="s">
        <v>607</v>
      </c>
      <c r="AL765" s="394" t="s">
        <v>607</v>
      </c>
      <c r="AM765" s="240">
        <f t="shared" ref="AM765" si="1528">SUM(AN765:AW765)</f>
        <v>23357</v>
      </c>
      <c r="AN765" s="486">
        <v>1096</v>
      </c>
      <c r="AO765" s="486">
        <v>1190</v>
      </c>
      <c r="AP765" s="486">
        <v>2114</v>
      </c>
      <c r="AQ765" s="486">
        <v>950</v>
      </c>
      <c r="AR765" s="486">
        <v>3089</v>
      </c>
      <c r="AS765" s="486">
        <v>892</v>
      </c>
      <c r="AT765" s="486">
        <v>4549</v>
      </c>
      <c r="AU765" s="486">
        <v>5023</v>
      </c>
      <c r="AV765" s="486">
        <v>2651</v>
      </c>
      <c r="AW765" s="486">
        <v>1803</v>
      </c>
      <c r="AX765" s="240">
        <f t="shared" ref="AX765" si="1529">SUM(AY765:BC765)</f>
        <v>26760</v>
      </c>
      <c r="AY765" s="486">
        <v>2982</v>
      </c>
      <c r="AZ765" s="486">
        <v>11001</v>
      </c>
      <c r="BA765" s="486">
        <v>3965</v>
      </c>
      <c r="BB765" s="486">
        <v>6121</v>
      </c>
      <c r="BC765" s="486">
        <v>2691</v>
      </c>
      <c r="BD765" s="240">
        <f t="shared" ref="BD765" si="1530">SUM(BE765:BL765)</f>
        <v>30989</v>
      </c>
      <c r="BE765" s="486">
        <v>1449</v>
      </c>
      <c r="BF765" s="486">
        <v>5872</v>
      </c>
      <c r="BG765" s="486">
        <v>4430</v>
      </c>
      <c r="BH765" s="486">
        <v>4982</v>
      </c>
      <c r="BI765" s="486">
        <v>3370</v>
      </c>
      <c r="BJ765" s="486">
        <v>3173</v>
      </c>
      <c r="BK765" s="486">
        <v>3389</v>
      </c>
      <c r="BL765" s="486">
        <v>4324</v>
      </c>
      <c r="BM765" s="240">
        <f t="shared" ref="BM765" si="1531">SUM(BN765:BR765)</f>
        <v>17422</v>
      </c>
      <c r="BN765" s="486">
        <v>3669</v>
      </c>
      <c r="BO765" s="486">
        <v>3004</v>
      </c>
      <c r="BP765" s="486">
        <v>2924</v>
      </c>
      <c r="BQ765" s="486">
        <v>1191</v>
      </c>
      <c r="BR765" s="486">
        <v>6634</v>
      </c>
      <c r="BS765" s="240">
        <f t="shared" ref="BS765" si="1532">SUM(BT765:CE765)</f>
        <v>22631</v>
      </c>
      <c r="BT765" s="486">
        <v>1276</v>
      </c>
      <c r="BU765" s="486">
        <v>2656</v>
      </c>
      <c r="BV765" s="486">
        <v>647</v>
      </c>
      <c r="BW765" s="486">
        <v>359</v>
      </c>
      <c r="BX765" s="486">
        <v>1167</v>
      </c>
      <c r="BY765" s="486">
        <v>6740</v>
      </c>
      <c r="BZ765" s="486">
        <v>1549</v>
      </c>
      <c r="CA765" s="486">
        <v>1005</v>
      </c>
      <c r="CB765" s="486">
        <v>2181</v>
      </c>
      <c r="CC765" s="486">
        <v>1732</v>
      </c>
      <c r="CD765" s="486">
        <v>1986</v>
      </c>
      <c r="CE765" s="486">
        <v>1333</v>
      </c>
      <c r="CF765" s="240">
        <f t="shared" ref="CF765" si="1533">SUM(CG765:CS765)</f>
        <v>17346</v>
      </c>
      <c r="CG765" s="486">
        <v>379</v>
      </c>
      <c r="CH765" s="486">
        <v>874</v>
      </c>
      <c r="CI765" s="486">
        <v>976</v>
      </c>
      <c r="CJ765" s="486">
        <v>1928</v>
      </c>
      <c r="CK765" s="486">
        <v>4995</v>
      </c>
      <c r="CL765" s="486">
        <v>625</v>
      </c>
      <c r="CM765" s="486">
        <v>3353</v>
      </c>
      <c r="CN765" s="486">
        <v>519</v>
      </c>
      <c r="CO765" s="486">
        <v>193</v>
      </c>
      <c r="CP765" s="486">
        <v>565</v>
      </c>
      <c r="CQ765" s="486">
        <v>1128</v>
      </c>
      <c r="CR765" s="486">
        <v>940</v>
      </c>
      <c r="CS765" s="486">
        <v>871</v>
      </c>
      <c r="CT765" s="240">
        <f t="shared" ref="CT765" si="1534">SUM(CU765:CY765)</f>
        <v>22328</v>
      </c>
      <c r="CU765" s="486">
        <v>8304</v>
      </c>
      <c r="CV765" s="486">
        <v>4777</v>
      </c>
      <c r="CW765" s="486">
        <v>1770</v>
      </c>
      <c r="CX765" s="486">
        <v>3513</v>
      </c>
      <c r="CY765" s="486">
        <v>3964</v>
      </c>
      <c r="CZ765" s="240">
        <f t="shared" ref="CZ765" si="1535">SUM(DA765:DF765)</f>
        <v>11338</v>
      </c>
      <c r="DA765" s="486">
        <v>320</v>
      </c>
      <c r="DB765" s="486">
        <v>375</v>
      </c>
      <c r="DC765" s="486">
        <v>2285</v>
      </c>
      <c r="DD765" s="486">
        <v>4522</v>
      </c>
      <c r="DE765" s="486">
        <v>2364</v>
      </c>
      <c r="DF765" s="486">
        <v>1472</v>
      </c>
      <c r="DG765" s="240">
        <f t="shared" ref="DG765" si="1536">AM765+BS765+B765+O765+X765+AC765+AJ765+BD765+CF765+AX765+BM765+CT765+CZ765</f>
        <v>250080</v>
      </c>
      <c r="DH765" s="240">
        <f t="shared" ref="DH765" si="1537">SUM(DI765:DK765)</f>
        <v>1054</v>
      </c>
      <c r="DI765" s="486">
        <v>541</v>
      </c>
      <c r="DJ765" s="486">
        <v>362</v>
      </c>
      <c r="DK765" s="486">
        <v>151</v>
      </c>
      <c r="DL765" s="392" t="s">
        <v>607</v>
      </c>
      <c r="DM765" s="394">
        <v>1209</v>
      </c>
      <c r="DN765" s="394" t="s">
        <v>607</v>
      </c>
      <c r="DO765" s="240">
        <f t="shared" ref="DO765" si="1538">DG765+DH765+DM765</f>
        <v>252343</v>
      </c>
    </row>
    <row r="766" spans="1:134" s="128" customFormat="1" ht="16.5" customHeight="1" x14ac:dyDescent="0.2">
      <c r="A766" s="149" t="s">
        <v>84</v>
      </c>
      <c r="B766" s="393" t="s">
        <v>607</v>
      </c>
      <c r="C766" s="400" t="s">
        <v>607</v>
      </c>
      <c r="D766" s="400" t="s">
        <v>607</v>
      </c>
      <c r="E766" s="400" t="s">
        <v>607</v>
      </c>
      <c r="F766" s="400" t="s">
        <v>607</v>
      </c>
      <c r="G766" s="400" t="s">
        <v>607</v>
      </c>
      <c r="H766" s="400" t="s">
        <v>607</v>
      </c>
      <c r="I766" s="400" t="s">
        <v>607</v>
      </c>
      <c r="J766" s="400" t="s">
        <v>607</v>
      </c>
      <c r="K766" s="400" t="s">
        <v>607</v>
      </c>
      <c r="L766" s="400" t="s">
        <v>607</v>
      </c>
      <c r="M766" s="400" t="s">
        <v>607</v>
      </c>
      <c r="N766" s="400" t="s">
        <v>607</v>
      </c>
      <c r="O766" s="393" t="s">
        <v>607</v>
      </c>
      <c r="P766" s="400" t="s">
        <v>607</v>
      </c>
      <c r="Q766" s="400" t="s">
        <v>607</v>
      </c>
      <c r="R766" s="400" t="s">
        <v>607</v>
      </c>
      <c r="S766" s="400" t="s">
        <v>607</v>
      </c>
      <c r="T766" s="400" t="s">
        <v>607</v>
      </c>
      <c r="U766" s="400" t="s">
        <v>607</v>
      </c>
      <c r="V766" s="400" t="s">
        <v>607</v>
      </c>
      <c r="W766" s="400" t="s">
        <v>607</v>
      </c>
      <c r="X766" s="393" t="s">
        <v>607</v>
      </c>
      <c r="Y766" s="400" t="s">
        <v>607</v>
      </c>
      <c r="Z766" s="400" t="s">
        <v>607</v>
      </c>
      <c r="AA766" s="400" t="s">
        <v>607</v>
      </c>
      <c r="AB766" s="400" t="s">
        <v>607</v>
      </c>
      <c r="AC766" s="393" t="s">
        <v>607</v>
      </c>
      <c r="AD766" s="400" t="s">
        <v>607</v>
      </c>
      <c r="AE766" s="400" t="s">
        <v>607</v>
      </c>
      <c r="AF766" s="400" t="s">
        <v>607</v>
      </c>
      <c r="AG766" s="400" t="s">
        <v>607</v>
      </c>
      <c r="AH766" s="400" t="s">
        <v>607</v>
      </c>
      <c r="AI766" s="400" t="s">
        <v>607</v>
      </c>
      <c r="AJ766" s="393" t="s">
        <v>607</v>
      </c>
      <c r="AK766" s="400" t="s">
        <v>607</v>
      </c>
      <c r="AL766" s="400" t="s">
        <v>607</v>
      </c>
      <c r="AM766" s="393" t="s">
        <v>607</v>
      </c>
      <c r="AN766" s="400" t="s">
        <v>607</v>
      </c>
      <c r="AO766" s="400" t="s">
        <v>607</v>
      </c>
      <c r="AP766" s="400" t="s">
        <v>607</v>
      </c>
      <c r="AQ766" s="400" t="s">
        <v>607</v>
      </c>
      <c r="AR766" s="400" t="s">
        <v>607</v>
      </c>
      <c r="AS766" s="400" t="s">
        <v>607</v>
      </c>
      <c r="AT766" s="400" t="s">
        <v>607</v>
      </c>
      <c r="AU766" s="400" t="s">
        <v>607</v>
      </c>
      <c r="AV766" s="400" t="s">
        <v>607</v>
      </c>
      <c r="AW766" s="400" t="s">
        <v>607</v>
      </c>
      <c r="AX766" s="393" t="s">
        <v>607</v>
      </c>
      <c r="AY766" s="400" t="s">
        <v>607</v>
      </c>
      <c r="AZ766" s="400" t="s">
        <v>607</v>
      </c>
      <c r="BA766" s="400" t="s">
        <v>607</v>
      </c>
      <c r="BB766" s="400" t="s">
        <v>607</v>
      </c>
      <c r="BC766" s="400" t="s">
        <v>607</v>
      </c>
      <c r="BD766" s="393" t="s">
        <v>607</v>
      </c>
      <c r="BE766" s="400" t="s">
        <v>607</v>
      </c>
      <c r="BF766" s="400" t="s">
        <v>607</v>
      </c>
      <c r="BG766" s="400" t="s">
        <v>607</v>
      </c>
      <c r="BH766" s="400" t="s">
        <v>607</v>
      </c>
      <c r="BI766" s="400" t="s">
        <v>607</v>
      </c>
      <c r="BJ766" s="400" t="s">
        <v>607</v>
      </c>
      <c r="BK766" s="400" t="s">
        <v>607</v>
      </c>
      <c r="BL766" s="400" t="s">
        <v>607</v>
      </c>
      <c r="BM766" s="393" t="s">
        <v>607</v>
      </c>
      <c r="BN766" s="400" t="s">
        <v>607</v>
      </c>
      <c r="BO766" s="400" t="s">
        <v>607</v>
      </c>
      <c r="BP766" s="400" t="s">
        <v>607</v>
      </c>
      <c r="BQ766" s="400" t="s">
        <v>607</v>
      </c>
      <c r="BR766" s="400" t="s">
        <v>607</v>
      </c>
      <c r="BS766" s="393" t="s">
        <v>607</v>
      </c>
      <c r="BT766" s="400" t="s">
        <v>607</v>
      </c>
      <c r="BU766" s="400" t="s">
        <v>607</v>
      </c>
      <c r="BV766" s="400" t="s">
        <v>607</v>
      </c>
      <c r="BW766" s="400" t="s">
        <v>607</v>
      </c>
      <c r="BX766" s="400" t="s">
        <v>607</v>
      </c>
      <c r="BY766" s="400" t="s">
        <v>607</v>
      </c>
      <c r="BZ766" s="400" t="s">
        <v>607</v>
      </c>
      <c r="CA766" s="400" t="s">
        <v>607</v>
      </c>
      <c r="CB766" s="400" t="s">
        <v>607</v>
      </c>
      <c r="CC766" s="400" t="s">
        <v>607</v>
      </c>
      <c r="CD766" s="400" t="s">
        <v>607</v>
      </c>
      <c r="CE766" s="400" t="s">
        <v>607</v>
      </c>
      <c r="CF766" s="393" t="s">
        <v>607</v>
      </c>
      <c r="CG766" s="400" t="s">
        <v>607</v>
      </c>
      <c r="CH766" s="400" t="s">
        <v>607</v>
      </c>
      <c r="CI766" s="400" t="s">
        <v>607</v>
      </c>
      <c r="CJ766" s="400" t="s">
        <v>607</v>
      </c>
      <c r="CK766" s="400" t="s">
        <v>607</v>
      </c>
      <c r="CL766" s="400" t="s">
        <v>607</v>
      </c>
      <c r="CM766" s="400" t="s">
        <v>607</v>
      </c>
      <c r="CN766" s="400" t="s">
        <v>607</v>
      </c>
      <c r="CO766" s="400" t="s">
        <v>607</v>
      </c>
      <c r="CP766" s="400" t="s">
        <v>607</v>
      </c>
      <c r="CQ766" s="400" t="s">
        <v>607</v>
      </c>
      <c r="CR766" s="400" t="s">
        <v>607</v>
      </c>
      <c r="CS766" s="400" t="s">
        <v>607</v>
      </c>
      <c r="CT766" s="393" t="s">
        <v>607</v>
      </c>
      <c r="CU766" s="400" t="s">
        <v>607</v>
      </c>
      <c r="CV766" s="400" t="s">
        <v>607</v>
      </c>
      <c r="CW766" s="400" t="s">
        <v>607</v>
      </c>
      <c r="CX766" s="400" t="s">
        <v>607</v>
      </c>
      <c r="CY766" s="400" t="s">
        <v>607</v>
      </c>
      <c r="CZ766" s="393" t="s">
        <v>607</v>
      </c>
      <c r="DA766" s="400" t="s">
        <v>607</v>
      </c>
      <c r="DB766" s="400" t="s">
        <v>607</v>
      </c>
      <c r="DC766" s="400" t="s">
        <v>607</v>
      </c>
      <c r="DD766" s="400" t="s">
        <v>607</v>
      </c>
      <c r="DE766" s="400" t="s">
        <v>607</v>
      </c>
      <c r="DF766" s="400" t="s">
        <v>607</v>
      </c>
      <c r="DG766" s="393" t="s">
        <v>607</v>
      </c>
      <c r="DH766" s="393">
        <v>0</v>
      </c>
      <c r="DI766" s="400">
        <v>0</v>
      </c>
      <c r="DJ766" s="400">
        <v>0</v>
      </c>
      <c r="DK766" s="400">
        <v>0</v>
      </c>
      <c r="DL766" s="393" t="s">
        <v>607</v>
      </c>
      <c r="DM766" s="400">
        <v>7</v>
      </c>
      <c r="DN766" s="400">
        <v>0</v>
      </c>
      <c r="DO766" s="393" t="s">
        <v>607</v>
      </c>
    </row>
    <row r="767" spans="1:134" s="14" customFormat="1" ht="16.5" customHeight="1" x14ac:dyDescent="0.2">
      <c r="A767" s="210" t="s">
        <v>386</v>
      </c>
    </row>
    <row r="768" spans="1:134" s="14" customFormat="1" ht="16.5" customHeight="1" x14ac:dyDescent="0.2">
      <c r="A768" s="120" t="s">
        <v>142</v>
      </c>
    </row>
    <row r="769" spans="1:133" s="14" customFormat="1" ht="16.5" customHeight="1" x14ac:dyDescent="0.2">
      <c r="A769" s="120"/>
      <c r="B769" s="1"/>
    </row>
    <row r="770" spans="1:133" s="11" customFormat="1" ht="16.5" customHeight="1" x14ac:dyDescent="0.2">
      <c r="A770" s="26" t="s">
        <v>615</v>
      </c>
    </row>
    <row r="771" spans="1:133" s="11" customFormat="1" ht="16.5" customHeight="1" x14ac:dyDescent="0.2">
      <c r="A771" s="31" t="s">
        <v>767</v>
      </c>
    </row>
    <row r="772" spans="1:133" s="11" customFormat="1" ht="16.5" customHeight="1" x14ac:dyDescent="0.2">
      <c r="A772" s="500" t="s">
        <v>768</v>
      </c>
    </row>
    <row r="773" spans="1:133" s="442" customFormat="1" ht="32.25" customHeight="1" x14ac:dyDescent="0.15">
      <c r="A773" s="437"/>
      <c r="B773" s="438" t="s">
        <v>489</v>
      </c>
      <c r="C773" s="439" t="s">
        <v>490</v>
      </c>
      <c r="D773" s="439" t="s">
        <v>491</v>
      </c>
      <c r="E773" s="439" t="s">
        <v>492</v>
      </c>
      <c r="F773" s="439" t="s">
        <v>493</v>
      </c>
      <c r="G773" s="439" t="s">
        <v>494</v>
      </c>
      <c r="H773" s="439" t="s">
        <v>495</v>
      </c>
      <c r="I773" s="439" t="s">
        <v>496</v>
      </c>
      <c r="J773" s="439" t="s">
        <v>497</v>
      </c>
      <c r="K773" s="439" t="s">
        <v>498</v>
      </c>
      <c r="L773" s="439" t="s">
        <v>499</v>
      </c>
      <c r="M773" s="439" t="s">
        <v>500</v>
      </c>
      <c r="N773" s="439" t="s">
        <v>501</v>
      </c>
      <c r="O773" s="438" t="s">
        <v>502</v>
      </c>
      <c r="P773" s="439" t="s">
        <v>503</v>
      </c>
      <c r="Q773" s="439" t="s">
        <v>504</v>
      </c>
      <c r="R773" s="439" t="s">
        <v>505</v>
      </c>
      <c r="S773" s="439" t="s">
        <v>506</v>
      </c>
      <c r="T773" s="439" t="s">
        <v>507</v>
      </c>
      <c r="U773" s="439" t="s">
        <v>508</v>
      </c>
      <c r="V773" s="439" t="s">
        <v>509</v>
      </c>
      <c r="W773" s="439" t="s">
        <v>510</v>
      </c>
      <c r="X773" s="438" t="s">
        <v>511</v>
      </c>
      <c r="Y773" s="439" t="s">
        <v>512</v>
      </c>
      <c r="Z773" s="439" t="s">
        <v>513</v>
      </c>
      <c r="AA773" s="439" t="s">
        <v>514</v>
      </c>
      <c r="AB773" s="439" t="s">
        <v>515</v>
      </c>
      <c r="AC773" s="438" t="s">
        <v>516</v>
      </c>
      <c r="AD773" s="439" t="s">
        <v>517</v>
      </c>
      <c r="AE773" s="439" t="s">
        <v>518</v>
      </c>
      <c r="AF773" s="439" t="s">
        <v>519</v>
      </c>
      <c r="AG773" s="439" t="s">
        <v>520</v>
      </c>
      <c r="AH773" s="439" t="s">
        <v>521</v>
      </c>
      <c r="AI773" s="439" t="s">
        <v>522</v>
      </c>
      <c r="AJ773" s="438" t="s">
        <v>523</v>
      </c>
      <c r="AK773" s="439" t="s">
        <v>524</v>
      </c>
      <c r="AL773" s="439" t="s">
        <v>525</v>
      </c>
      <c r="AM773" s="438" t="s">
        <v>526</v>
      </c>
      <c r="AN773" s="439" t="s">
        <v>527</v>
      </c>
      <c r="AO773" s="439" t="s">
        <v>528</v>
      </c>
      <c r="AP773" s="439" t="s">
        <v>529</v>
      </c>
      <c r="AQ773" s="439" t="s">
        <v>530</v>
      </c>
      <c r="AR773" s="439" t="s">
        <v>531</v>
      </c>
      <c r="AS773" s="439" t="s">
        <v>532</v>
      </c>
      <c r="AT773" s="439" t="s">
        <v>533</v>
      </c>
      <c r="AU773" s="439" t="s">
        <v>534</v>
      </c>
      <c r="AV773" s="439" t="s">
        <v>535</v>
      </c>
      <c r="AW773" s="439" t="s">
        <v>536</v>
      </c>
      <c r="AX773" s="438" t="s">
        <v>537</v>
      </c>
      <c r="AY773" s="439" t="s">
        <v>538</v>
      </c>
      <c r="AZ773" s="439" t="s">
        <v>539</v>
      </c>
      <c r="BA773" s="439" t="s">
        <v>540</v>
      </c>
      <c r="BB773" s="439" t="s">
        <v>541</v>
      </c>
      <c r="BC773" s="439" t="s">
        <v>542</v>
      </c>
      <c r="BD773" s="440" t="s">
        <v>543</v>
      </c>
      <c r="BE773" s="439" t="s">
        <v>544</v>
      </c>
      <c r="BF773" s="439" t="s">
        <v>545</v>
      </c>
      <c r="BG773" s="439" t="s">
        <v>546</v>
      </c>
      <c r="BH773" s="439" t="s">
        <v>547</v>
      </c>
      <c r="BI773" s="439" t="s">
        <v>548</v>
      </c>
      <c r="BJ773" s="439" t="s">
        <v>549</v>
      </c>
      <c r="BK773" s="439" t="s">
        <v>550</v>
      </c>
      <c r="BL773" s="439" t="s">
        <v>551</v>
      </c>
      <c r="BM773" s="438" t="s">
        <v>552</v>
      </c>
      <c r="BN773" s="439" t="s">
        <v>553</v>
      </c>
      <c r="BO773" s="439" t="s">
        <v>554</v>
      </c>
      <c r="BP773" s="439" t="s">
        <v>555</v>
      </c>
      <c r="BQ773" s="439" t="s">
        <v>556</v>
      </c>
      <c r="BR773" s="439" t="s">
        <v>557</v>
      </c>
      <c r="BS773" s="438" t="s">
        <v>558</v>
      </c>
      <c r="BT773" s="439" t="s">
        <v>559</v>
      </c>
      <c r="BU773" s="439" t="s">
        <v>560</v>
      </c>
      <c r="BV773" s="439" t="s">
        <v>561</v>
      </c>
      <c r="BW773" s="439" t="s">
        <v>562</v>
      </c>
      <c r="BX773" s="439" t="s">
        <v>563</v>
      </c>
      <c r="BY773" s="439" t="s">
        <v>564</v>
      </c>
      <c r="BZ773" s="439" t="s">
        <v>565</v>
      </c>
      <c r="CA773" s="439" t="s">
        <v>566</v>
      </c>
      <c r="CB773" s="439" t="s">
        <v>567</v>
      </c>
      <c r="CC773" s="439" t="s">
        <v>568</v>
      </c>
      <c r="CD773" s="439" t="s">
        <v>569</v>
      </c>
      <c r="CE773" s="439" t="s">
        <v>570</v>
      </c>
      <c r="CF773" s="438" t="s">
        <v>571</v>
      </c>
      <c r="CG773" s="439" t="s">
        <v>572</v>
      </c>
      <c r="CH773" s="439" t="s">
        <v>573</v>
      </c>
      <c r="CI773" s="439" t="s">
        <v>574</v>
      </c>
      <c r="CJ773" s="439" t="s">
        <v>575</v>
      </c>
      <c r="CK773" s="439" t="s">
        <v>576</v>
      </c>
      <c r="CL773" s="439" t="s">
        <v>577</v>
      </c>
      <c r="CM773" s="439" t="s">
        <v>578</v>
      </c>
      <c r="CN773" s="439" t="s">
        <v>579</v>
      </c>
      <c r="CO773" s="439" t="s">
        <v>580</v>
      </c>
      <c r="CP773" s="439" t="s">
        <v>581</v>
      </c>
      <c r="CQ773" s="439" t="s">
        <v>582</v>
      </c>
      <c r="CR773" s="439" t="s">
        <v>583</v>
      </c>
      <c r="CS773" s="439" t="s">
        <v>584</v>
      </c>
      <c r="CT773" s="438" t="s">
        <v>585</v>
      </c>
      <c r="CU773" s="439" t="s">
        <v>586</v>
      </c>
      <c r="CV773" s="439" t="s">
        <v>587</v>
      </c>
      <c r="CW773" s="439" t="s">
        <v>588</v>
      </c>
      <c r="CX773" s="439" t="s">
        <v>589</v>
      </c>
      <c r="CY773" s="439" t="s">
        <v>590</v>
      </c>
      <c r="CZ773" s="438" t="s">
        <v>591</v>
      </c>
      <c r="DA773" s="439" t="s">
        <v>592</v>
      </c>
      <c r="DB773" s="439" t="s">
        <v>593</v>
      </c>
      <c r="DC773" s="439" t="s">
        <v>594</v>
      </c>
      <c r="DD773" s="439" t="s">
        <v>595</v>
      </c>
      <c r="DE773" s="439" t="s">
        <v>596</v>
      </c>
      <c r="DF773" s="439" t="s">
        <v>597</v>
      </c>
      <c r="DG773" s="438" t="s">
        <v>598</v>
      </c>
      <c r="DH773" s="438" t="s">
        <v>599</v>
      </c>
      <c r="DI773" s="439" t="s">
        <v>600</v>
      </c>
      <c r="DJ773" s="439" t="s">
        <v>601</v>
      </c>
      <c r="DK773" s="439" t="s">
        <v>602</v>
      </c>
      <c r="DL773" s="438" t="s">
        <v>603</v>
      </c>
      <c r="DM773" s="439" t="s">
        <v>604</v>
      </c>
      <c r="DN773" s="441" t="s">
        <v>605</v>
      </c>
      <c r="DO773" s="438" t="s">
        <v>606</v>
      </c>
    </row>
    <row r="774" spans="1:133" s="129" customFormat="1" ht="16.5" customHeight="1" x14ac:dyDescent="0.2">
      <c r="A774" s="150" t="s">
        <v>358</v>
      </c>
      <c r="B774" s="383"/>
      <c r="C774" s="384"/>
      <c r="D774" s="384"/>
      <c r="E774" s="384"/>
      <c r="F774" s="384"/>
      <c r="G774" s="384"/>
      <c r="H774" s="384"/>
      <c r="I774" s="384"/>
      <c r="J774" s="384"/>
      <c r="K774" s="384"/>
      <c r="L774" s="384"/>
      <c r="M774" s="384"/>
      <c r="N774" s="384"/>
      <c r="O774" s="383"/>
      <c r="P774" s="384"/>
      <c r="Q774" s="384"/>
      <c r="R774" s="384"/>
      <c r="S774" s="384"/>
      <c r="T774" s="384"/>
      <c r="U774" s="384"/>
      <c r="V774" s="384"/>
      <c r="W774" s="384"/>
      <c r="X774" s="383"/>
      <c r="Y774" s="384"/>
      <c r="Z774" s="384"/>
      <c r="AA774" s="384"/>
      <c r="AB774" s="384"/>
      <c r="AC774" s="383"/>
      <c r="AD774" s="384"/>
      <c r="AE774" s="384"/>
      <c r="AF774" s="384"/>
      <c r="AG774" s="384"/>
      <c r="AH774" s="384"/>
      <c r="AI774" s="384"/>
      <c r="AJ774" s="383"/>
      <c r="AK774" s="384"/>
      <c r="AL774" s="384"/>
      <c r="AM774" s="383"/>
      <c r="AN774" s="384"/>
      <c r="AO774" s="384"/>
      <c r="AP774" s="384"/>
      <c r="AQ774" s="384"/>
      <c r="AR774" s="384"/>
      <c r="AS774" s="384"/>
      <c r="AT774" s="384"/>
      <c r="AU774" s="384"/>
      <c r="AV774" s="384"/>
      <c r="AW774" s="384"/>
      <c r="AX774" s="383"/>
      <c r="AY774" s="385"/>
      <c r="AZ774" s="385"/>
      <c r="BA774" s="385"/>
      <c r="BB774" s="385"/>
      <c r="BC774" s="385"/>
      <c r="BD774" s="383"/>
      <c r="BE774" s="384"/>
      <c r="BF774" s="384"/>
      <c r="BG774" s="384"/>
      <c r="BH774" s="384"/>
      <c r="BI774" s="384"/>
      <c r="BJ774" s="384"/>
      <c r="BK774" s="384"/>
      <c r="BL774" s="384"/>
      <c r="BM774" s="383"/>
      <c r="BN774" s="384"/>
      <c r="BO774" s="384"/>
      <c r="BP774" s="384"/>
      <c r="BQ774" s="384"/>
      <c r="BR774" s="384"/>
      <c r="BS774" s="383"/>
      <c r="BT774" s="385"/>
      <c r="BU774" s="385"/>
      <c r="BV774" s="384"/>
      <c r="BW774" s="384"/>
      <c r="BX774" s="384"/>
      <c r="BY774" s="384"/>
      <c r="BZ774" s="384"/>
      <c r="CA774" s="384"/>
      <c r="CB774" s="384"/>
      <c r="CC774" s="385"/>
      <c r="CD774" s="385"/>
      <c r="CE774" s="384"/>
      <c r="CF774" s="383"/>
      <c r="CG774" s="385"/>
      <c r="CH774" s="384"/>
      <c r="CI774" s="385"/>
      <c r="CJ774" s="384"/>
      <c r="CK774" s="386"/>
      <c r="CL774" s="385"/>
      <c r="CM774" s="384"/>
      <c r="CN774" s="385"/>
      <c r="CO774" s="384"/>
      <c r="CP774" s="385"/>
      <c r="CQ774" s="384"/>
      <c r="CR774" s="385"/>
      <c r="CS774" s="385"/>
      <c r="CT774" s="383"/>
      <c r="CU774" s="385"/>
      <c r="CV774" s="385"/>
      <c r="CW774" s="385"/>
      <c r="CX774" s="385"/>
      <c r="CY774" s="385"/>
      <c r="CZ774" s="383"/>
      <c r="DA774" s="384"/>
      <c r="DB774" s="384"/>
      <c r="DC774" s="384"/>
      <c r="DD774" s="384"/>
      <c r="DE774" s="384"/>
      <c r="DF774" s="384"/>
      <c r="DG774" s="383"/>
      <c r="DH774" s="383"/>
      <c r="DI774" s="385"/>
      <c r="DJ774" s="385"/>
      <c r="DK774" s="385"/>
      <c r="DL774" s="383"/>
      <c r="DM774" s="385"/>
      <c r="DN774" s="387"/>
      <c r="DO774" s="383"/>
    </row>
    <row r="775" spans="1:133" s="18" customFormat="1" ht="16.5" customHeight="1" x14ac:dyDescent="0.2">
      <c r="A775" s="48" t="s">
        <v>21</v>
      </c>
      <c r="B775" s="392">
        <v>1</v>
      </c>
      <c r="C775" s="394" t="s">
        <v>607</v>
      </c>
      <c r="D775" s="394" t="s">
        <v>607</v>
      </c>
      <c r="E775" s="394" t="s">
        <v>607</v>
      </c>
      <c r="F775" s="394" t="s">
        <v>607</v>
      </c>
      <c r="G775" s="394" t="s">
        <v>607</v>
      </c>
      <c r="H775" s="394" t="s">
        <v>607</v>
      </c>
      <c r="I775" s="394" t="s">
        <v>607</v>
      </c>
      <c r="J775" s="394" t="s">
        <v>607</v>
      </c>
      <c r="K775" s="394" t="s">
        <v>607</v>
      </c>
      <c r="L775" s="394" t="s">
        <v>607</v>
      </c>
      <c r="M775" s="394" t="s">
        <v>607</v>
      </c>
      <c r="N775" s="394" t="s">
        <v>607</v>
      </c>
      <c r="O775" s="392">
        <v>0</v>
      </c>
      <c r="P775" s="394" t="s">
        <v>607</v>
      </c>
      <c r="Q775" s="394" t="s">
        <v>607</v>
      </c>
      <c r="R775" s="394" t="s">
        <v>607</v>
      </c>
      <c r="S775" s="394" t="s">
        <v>607</v>
      </c>
      <c r="T775" s="394" t="s">
        <v>607</v>
      </c>
      <c r="U775" s="394" t="s">
        <v>607</v>
      </c>
      <c r="V775" s="394" t="s">
        <v>607</v>
      </c>
      <c r="W775" s="394" t="s">
        <v>607</v>
      </c>
      <c r="X775" s="392">
        <v>0</v>
      </c>
      <c r="Y775" s="394" t="s">
        <v>607</v>
      </c>
      <c r="Z775" s="394" t="s">
        <v>607</v>
      </c>
      <c r="AA775" s="394" t="s">
        <v>607</v>
      </c>
      <c r="AB775" s="394" t="s">
        <v>607</v>
      </c>
      <c r="AC775" s="392">
        <v>0</v>
      </c>
      <c r="AD775" s="394" t="s">
        <v>607</v>
      </c>
      <c r="AE775" s="394" t="s">
        <v>607</v>
      </c>
      <c r="AF775" s="394" t="s">
        <v>607</v>
      </c>
      <c r="AG775" s="394" t="s">
        <v>607</v>
      </c>
      <c r="AH775" s="394" t="s">
        <v>607</v>
      </c>
      <c r="AI775" s="394" t="s">
        <v>607</v>
      </c>
      <c r="AJ775" s="392">
        <v>0</v>
      </c>
      <c r="AK775" s="394" t="s">
        <v>607</v>
      </c>
      <c r="AL775" s="394" t="s">
        <v>607</v>
      </c>
      <c r="AM775" s="392">
        <v>0</v>
      </c>
      <c r="AN775" s="394" t="s">
        <v>607</v>
      </c>
      <c r="AO775" s="394" t="s">
        <v>607</v>
      </c>
      <c r="AP775" s="394" t="s">
        <v>607</v>
      </c>
      <c r="AQ775" s="394" t="s">
        <v>607</v>
      </c>
      <c r="AR775" s="394" t="s">
        <v>607</v>
      </c>
      <c r="AS775" s="394" t="s">
        <v>607</v>
      </c>
      <c r="AT775" s="394" t="s">
        <v>607</v>
      </c>
      <c r="AU775" s="394" t="s">
        <v>607</v>
      </c>
      <c r="AV775" s="394" t="s">
        <v>607</v>
      </c>
      <c r="AW775" s="394" t="s">
        <v>607</v>
      </c>
      <c r="AX775" s="392">
        <v>0</v>
      </c>
      <c r="AY775" s="394" t="s">
        <v>607</v>
      </c>
      <c r="AZ775" s="394" t="s">
        <v>607</v>
      </c>
      <c r="BA775" s="394" t="s">
        <v>607</v>
      </c>
      <c r="BB775" s="394" t="s">
        <v>607</v>
      </c>
      <c r="BC775" s="394" t="s">
        <v>607</v>
      </c>
      <c r="BD775" s="392">
        <v>0</v>
      </c>
      <c r="BE775" s="394" t="s">
        <v>607</v>
      </c>
      <c r="BF775" s="394" t="s">
        <v>607</v>
      </c>
      <c r="BG775" s="394" t="s">
        <v>607</v>
      </c>
      <c r="BH775" s="394" t="s">
        <v>607</v>
      </c>
      <c r="BI775" s="394" t="s">
        <v>607</v>
      </c>
      <c r="BJ775" s="394" t="s">
        <v>607</v>
      </c>
      <c r="BK775" s="394" t="s">
        <v>607</v>
      </c>
      <c r="BL775" s="394" t="s">
        <v>607</v>
      </c>
      <c r="BM775" s="392">
        <v>0</v>
      </c>
      <c r="BN775" s="394" t="s">
        <v>607</v>
      </c>
      <c r="BO775" s="394" t="s">
        <v>607</v>
      </c>
      <c r="BP775" s="394" t="s">
        <v>607</v>
      </c>
      <c r="BQ775" s="394" t="s">
        <v>607</v>
      </c>
      <c r="BR775" s="394" t="s">
        <v>607</v>
      </c>
      <c r="BS775" s="392">
        <v>0</v>
      </c>
      <c r="BT775" s="394" t="s">
        <v>607</v>
      </c>
      <c r="BU775" s="394" t="s">
        <v>607</v>
      </c>
      <c r="BV775" s="394" t="s">
        <v>607</v>
      </c>
      <c r="BW775" s="394" t="s">
        <v>607</v>
      </c>
      <c r="BX775" s="394" t="s">
        <v>607</v>
      </c>
      <c r="BY775" s="394" t="s">
        <v>607</v>
      </c>
      <c r="BZ775" s="394" t="s">
        <v>607</v>
      </c>
      <c r="CA775" s="394" t="s">
        <v>607</v>
      </c>
      <c r="CB775" s="394" t="s">
        <v>607</v>
      </c>
      <c r="CC775" s="394" t="s">
        <v>607</v>
      </c>
      <c r="CD775" s="394" t="s">
        <v>607</v>
      </c>
      <c r="CE775" s="394" t="s">
        <v>607</v>
      </c>
      <c r="CF775" s="392">
        <v>0</v>
      </c>
      <c r="CG775" s="394" t="s">
        <v>607</v>
      </c>
      <c r="CH775" s="394" t="s">
        <v>607</v>
      </c>
      <c r="CI775" s="394" t="s">
        <v>607</v>
      </c>
      <c r="CJ775" s="394" t="s">
        <v>607</v>
      </c>
      <c r="CK775" s="394" t="s">
        <v>607</v>
      </c>
      <c r="CL775" s="394" t="s">
        <v>607</v>
      </c>
      <c r="CM775" s="394" t="s">
        <v>607</v>
      </c>
      <c r="CN775" s="394" t="s">
        <v>607</v>
      </c>
      <c r="CO775" s="394" t="s">
        <v>607</v>
      </c>
      <c r="CP775" s="394" t="s">
        <v>607</v>
      </c>
      <c r="CQ775" s="394" t="s">
        <v>607</v>
      </c>
      <c r="CR775" s="394" t="s">
        <v>607</v>
      </c>
      <c r="CS775" s="394" t="s">
        <v>607</v>
      </c>
      <c r="CT775" s="392">
        <v>0</v>
      </c>
      <c r="CU775" s="394" t="s">
        <v>607</v>
      </c>
      <c r="CV775" s="394" t="s">
        <v>607</v>
      </c>
      <c r="CW775" s="394" t="s">
        <v>607</v>
      </c>
      <c r="CX775" s="394" t="s">
        <v>607</v>
      </c>
      <c r="CY775" s="394" t="s">
        <v>607</v>
      </c>
      <c r="CZ775" s="392">
        <v>0</v>
      </c>
      <c r="DA775" s="394" t="s">
        <v>607</v>
      </c>
      <c r="DB775" s="394" t="s">
        <v>607</v>
      </c>
      <c r="DC775" s="394" t="s">
        <v>607</v>
      </c>
      <c r="DD775" s="394" t="s">
        <v>607</v>
      </c>
      <c r="DE775" s="394" t="s">
        <v>607</v>
      </c>
      <c r="DF775" s="394" t="s">
        <v>607</v>
      </c>
      <c r="DG775" s="392">
        <f t="shared" ref="DG775:DG792" si="1539">AM775+BS775+B775+O775+X775+AC775+AJ775+BD775+CF775+AX775+BM775+CT775+CZ775</f>
        <v>1</v>
      </c>
      <c r="DH775" s="392">
        <v>0</v>
      </c>
      <c r="DI775" s="288">
        <v>0</v>
      </c>
      <c r="DJ775" s="288">
        <v>0</v>
      </c>
      <c r="DK775" s="288">
        <v>0</v>
      </c>
      <c r="DL775" s="392">
        <v>0</v>
      </c>
      <c r="DM775" s="394">
        <v>0</v>
      </c>
      <c r="DN775" s="394">
        <v>0</v>
      </c>
      <c r="DO775" s="392">
        <f t="shared" ref="DO775:DO792" si="1540">DG775+DH775+DL775</f>
        <v>1</v>
      </c>
      <c r="DP775" s="390"/>
      <c r="DQ775" s="390"/>
      <c r="DR775" s="390"/>
      <c r="DS775" s="390"/>
      <c r="DT775" s="390"/>
      <c r="DU775" s="390"/>
      <c r="DV775" s="390"/>
      <c r="DW775" s="390"/>
      <c r="DX775" s="390"/>
      <c r="DY775" s="390"/>
      <c r="DZ775" s="390"/>
      <c r="EA775" s="390"/>
      <c r="EB775" s="390"/>
      <c r="EC775" s="390"/>
    </row>
    <row r="776" spans="1:133" s="18" customFormat="1" ht="16.5" customHeight="1" x14ac:dyDescent="0.2">
      <c r="A776" s="48" t="s">
        <v>49</v>
      </c>
      <c r="B776" s="392">
        <v>0</v>
      </c>
      <c r="C776" s="394" t="s">
        <v>607</v>
      </c>
      <c r="D776" s="394" t="s">
        <v>607</v>
      </c>
      <c r="E776" s="394" t="s">
        <v>607</v>
      </c>
      <c r="F776" s="394" t="s">
        <v>607</v>
      </c>
      <c r="G776" s="394" t="s">
        <v>607</v>
      </c>
      <c r="H776" s="394" t="s">
        <v>607</v>
      </c>
      <c r="I776" s="394" t="s">
        <v>607</v>
      </c>
      <c r="J776" s="394" t="s">
        <v>607</v>
      </c>
      <c r="K776" s="394" t="s">
        <v>607</v>
      </c>
      <c r="L776" s="394" t="s">
        <v>607</v>
      </c>
      <c r="M776" s="394" t="s">
        <v>607</v>
      </c>
      <c r="N776" s="394" t="s">
        <v>607</v>
      </c>
      <c r="O776" s="392">
        <v>0</v>
      </c>
      <c r="P776" s="394" t="s">
        <v>607</v>
      </c>
      <c r="Q776" s="394" t="s">
        <v>607</v>
      </c>
      <c r="R776" s="394" t="s">
        <v>607</v>
      </c>
      <c r="S776" s="394" t="s">
        <v>607</v>
      </c>
      <c r="T776" s="394" t="s">
        <v>607</v>
      </c>
      <c r="U776" s="394" t="s">
        <v>607</v>
      </c>
      <c r="V776" s="394" t="s">
        <v>607</v>
      </c>
      <c r="W776" s="394" t="s">
        <v>607</v>
      </c>
      <c r="X776" s="392">
        <v>0</v>
      </c>
      <c r="Y776" s="394" t="s">
        <v>607</v>
      </c>
      <c r="Z776" s="394" t="s">
        <v>607</v>
      </c>
      <c r="AA776" s="394" t="s">
        <v>607</v>
      </c>
      <c r="AB776" s="394" t="s">
        <v>607</v>
      </c>
      <c r="AC776" s="392">
        <v>0</v>
      </c>
      <c r="AD776" s="394" t="s">
        <v>607</v>
      </c>
      <c r="AE776" s="394" t="s">
        <v>607</v>
      </c>
      <c r="AF776" s="394" t="s">
        <v>607</v>
      </c>
      <c r="AG776" s="394" t="s">
        <v>607</v>
      </c>
      <c r="AH776" s="394" t="s">
        <v>607</v>
      </c>
      <c r="AI776" s="394" t="s">
        <v>607</v>
      </c>
      <c r="AJ776" s="392">
        <v>0</v>
      </c>
      <c r="AK776" s="394" t="s">
        <v>607</v>
      </c>
      <c r="AL776" s="394" t="s">
        <v>607</v>
      </c>
      <c r="AM776" s="392">
        <v>0</v>
      </c>
      <c r="AN776" s="394" t="s">
        <v>607</v>
      </c>
      <c r="AO776" s="394" t="s">
        <v>607</v>
      </c>
      <c r="AP776" s="394" t="s">
        <v>607</v>
      </c>
      <c r="AQ776" s="394" t="s">
        <v>607</v>
      </c>
      <c r="AR776" s="394" t="s">
        <v>607</v>
      </c>
      <c r="AS776" s="394" t="s">
        <v>607</v>
      </c>
      <c r="AT776" s="394" t="s">
        <v>607</v>
      </c>
      <c r="AU776" s="394" t="s">
        <v>607</v>
      </c>
      <c r="AV776" s="394" t="s">
        <v>607</v>
      </c>
      <c r="AW776" s="394" t="s">
        <v>607</v>
      </c>
      <c r="AX776" s="392">
        <v>0</v>
      </c>
      <c r="AY776" s="394" t="s">
        <v>607</v>
      </c>
      <c r="AZ776" s="394" t="s">
        <v>607</v>
      </c>
      <c r="BA776" s="394" t="s">
        <v>607</v>
      </c>
      <c r="BB776" s="394" t="s">
        <v>607</v>
      </c>
      <c r="BC776" s="394" t="s">
        <v>607</v>
      </c>
      <c r="BD776" s="392">
        <v>0</v>
      </c>
      <c r="BE776" s="394" t="s">
        <v>607</v>
      </c>
      <c r="BF776" s="394" t="s">
        <v>607</v>
      </c>
      <c r="BG776" s="394" t="s">
        <v>607</v>
      </c>
      <c r="BH776" s="394" t="s">
        <v>607</v>
      </c>
      <c r="BI776" s="394" t="s">
        <v>607</v>
      </c>
      <c r="BJ776" s="394" t="s">
        <v>607</v>
      </c>
      <c r="BK776" s="394" t="s">
        <v>607</v>
      </c>
      <c r="BL776" s="394" t="s">
        <v>607</v>
      </c>
      <c r="BM776" s="392">
        <v>0</v>
      </c>
      <c r="BN776" s="394" t="s">
        <v>607</v>
      </c>
      <c r="BO776" s="394" t="s">
        <v>607</v>
      </c>
      <c r="BP776" s="394" t="s">
        <v>607</v>
      </c>
      <c r="BQ776" s="394" t="s">
        <v>607</v>
      </c>
      <c r="BR776" s="394" t="s">
        <v>607</v>
      </c>
      <c r="BS776" s="392">
        <v>0</v>
      </c>
      <c r="BT776" s="394" t="s">
        <v>607</v>
      </c>
      <c r="BU776" s="394" t="s">
        <v>607</v>
      </c>
      <c r="BV776" s="394" t="s">
        <v>607</v>
      </c>
      <c r="BW776" s="394" t="s">
        <v>607</v>
      </c>
      <c r="BX776" s="394" t="s">
        <v>607</v>
      </c>
      <c r="BY776" s="394" t="s">
        <v>607</v>
      </c>
      <c r="BZ776" s="394" t="s">
        <v>607</v>
      </c>
      <c r="CA776" s="394" t="s">
        <v>607</v>
      </c>
      <c r="CB776" s="394" t="s">
        <v>607</v>
      </c>
      <c r="CC776" s="394" t="s">
        <v>607</v>
      </c>
      <c r="CD776" s="394" t="s">
        <v>607</v>
      </c>
      <c r="CE776" s="394" t="s">
        <v>607</v>
      </c>
      <c r="CF776" s="392">
        <v>0</v>
      </c>
      <c r="CG776" s="394" t="s">
        <v>607</v>
      </c>
      <c r="CH776" s="394" t="s">
        <v>607</v>
      </c>
      <c r="CI776" s="394" t="s">
        <v>607</v>
      </c>
      <c r="CJ776" s="394" t="s">
        <v>607</v>
      </c>
      <c r="CK776" s="394" t="s">
        <v>607</v>
      </c>
      <c r="CL776" s="394" t="s">
        <v>607</v>
      </c>
      <c r="CM776" s="394" t="s">
        <v>607</v>
      </c>
      <c r="CN776" s="394" t="s">
        <v>607</v>
      </c>
      <c r="CO776" s="394" t="s">
        <v>607</v>
      </c>
      <c r="CP776" s="394" t="s">
        <v>607</v>
      </c>
      <c r="CQ776" s="394" t="s">
        <v>607</v>
      </c>
      <c r="CR776" s="394" t="s">
        <v>607</v>
      </c>
      <c r="CS776" s="394" t="s">
        <v>607</v>
      </c>
      <c r="CT776" s="392">
        <v>0</v>
      </c>
      <c r="CU776" s="394" t="s">
        <v>607</v>
      </c>
      <c r="CV776" s="394" t="s">
        <v>607</v>
      </c>
      <c r="CW776" s="394" t="s">
        <v>607</v>
      </c>
      <c r="CX776" s="394" t="s">
        <v>607</v>
      </c>
      <c r="CY776" s="394" t="s">
        <v>607</v>
      </c>
      <c r="CZ776" s="392">
        <v>0</v>
      </c>
      <c r="DA776" s="394" t="s">
        <v>607</v>
      </c>
      <c r="DB776" s="394" t="s">
        <v>607</v>
      </c>
      <c r="DC776" s="394" t="s">
        <v>607</v>
      </c>
      <c r="DD776" s="394" t="s">
        <v>607</v>
      </c>
      <c r="DE776" s="394" t="s">
        <v>607</v>
      </c>
      <c r="DF776" s="394" t="s">
        <v>607</v>
      </c>
      <c r="DG776" s="392">
        <f t="shared" si="1539"/>
        <v>0</v>
      </c>
      <c r="DH776" s="392">
        <v>0</v>
      </c>
      <c r="DI776" s="288">
        <v>0</v>
      </c>
      <c r="DJ776" s="288">
        <v>0</v>
      </c>
      <c r="DK776" s="288">
        <v>0</v>
      </c>
      <c r="DL776" s="392">
        <v>0</v>
      </c>
      <c r="DM776" s="394">
        <v>0</v>
      </c>
      <c r="DN776" s="394">
        <v>0</v>
      </c>
      <c r="DO776" s="392">
        <f t="shared" si="1540"/>
        <v>0</v>
      </c>
      <c r="DP776" s="390"/>
      <c r="DQ776" s="390"/>
      <c r="DR776" s="390"/>
      <c r="DS776" s="390"/>
      <c r="DT776" s="390"/>
      <c r="DU776" s="390"/>
      <c r="DV776" s="390"/>
      <c r="DW776" s="390"/>
      <c r="DX776" s="390"/>
      <c r="DY776" s="390"/>
      <c r="DZ776" s="390"/>
      <c r="EA776" s="390"/>
      <c r="EB776" s="390"/>
      <c r="EC776" s="390"/>
    </row>
    <row r="777" spans="1:133" s="18" customFormat="1" ht="16.5" customHeight="1" x14ac:dyDescent="0.2">
      <c r="A777" s="48" t="s">
        <v>282</v>
      </c>
      <c r="B777" s="392">
        <v>996</v>
      </c>
      <c r="C777" s="394" t="s">
        <v>607</v>
      </c>
      <c r="D777" s="394" t="s">
        <v>607</v>
      </c>
      <c r="E777" s="394" t="s">
        <v>607</v>
      </c>
      <c r="F777" s="394" t="s">
        <v>607</v>
      </c>
      <c r="G777" s="394" t="s">
        <v>607</v>
      </c>
      <c r="H777" s="394" t="s">
        <v>607</v>
      </c>
      <c r="I777" s="394" t="s">
        <v>607</v>
      </c>
      <c r="J777" s="394" t="s">
        <v>607</v>
      </c>
      <c r="K777" s="394" t="s">
        <v>607</v>
      </c>
      <c r="L777" s="394" t="s">
        <v>607</v>
      </c>
      <c r="M777" s="394" t="s">
        <v>607</v>
      </c>
      <c r="N777" s="394" t="s">
        <v>607</v>
      </c>
      <c r="O777" s="392">
        <v>221</v>
      </c>
      <c r="P777" s="394" t="s">
        <v>607</v>
      </c>
      <c r="Q777" s="394" t="s">
        <v>607</v>
      </c>
      <c r="R777" s="394" t="s">
        <v>607</v>
      </c>
      <c r="S777" s="394" t="s">
        <v>607</v>
      </c>
      <c r="T777" s="394" t="s">
        <v>607</v>
      </c>
      <c r="U777" s="394" t="s">
        <v>607</v>
      </c>
      <c r="V777" s="394" t="s">
        <v>607</v>
      </c>
      <c r="W777" s="394" t="s">
        <v>607</v>
      </c>
      <c r="X777" s="392">
        <v>387</v>
      </c>
      <c r="Y777" s="394" t="s">
        <v>607</v>
      </c>
      <c r="Z777" s="394" t="s">
        <v>607</v>
      </c>
      <c r="AA777" s="394" t="s">
        <v>607</v>
      </c>
      <c r="AB777" s="394" t="s">
        <v>607</v>
      </c>
      <c r="AC777" s="392">
        <v>242</v>
      </c>
      <c r="AD777" s="394" t="s">
        <v>607</v>
      </c>
      <c r="AE777" s="394" t="s">
        <v>607</v>
      </c>
      <c r="AF777" s="394" t="s">
        <v>607</v>
      </c>
      <c r="AG777" s="394" t="s">
        <v>607</v>
      </c>
      <c r="AH777" s="394" t="s">
        <v>607</v>
      </c>
      <c r="AI777" s="394" t="s">
        <v>607</v>
      </c>
      <c r="AJ777" s="392">
        <v>31</v>
      </c>
      <c r="AK777" s="394" t="s">
        <v>607</v>
      </c>
      <c r="AL777" s="394" t="s">
        <v>607</v>
      </c>
      <c r="AM777" s="392">
        <v>491</v>
      </c>
      <c r="AN777" s="394" t="s">
        <v>607</v>
      </c>
      <c r="AO777" s="394" t="s">
        <v>607</v>
      </c>
      <c r="AP777" s="394" t="s">
        <v>607</v>
      </c>
      <c r="AQ777" s="394" t="s">
        <v>607</v>
      </c>
      <c r="AR777" s="394" t="s">
        <v>607</v>
      </c>
      <c r="AS777" s="394" t="s">
        <v>607</v>
      </c>
      <c r="AT777" s="394" t="s">
        <v>607</v>
      </c>
      <c r="AU777" s="394" t="s">
        <v>607</v>
      </c>
      <c r="AV777" s="394" t="s">
        <v>607</v>
      </c>
      <c r="AW777" s="394" t="s">
        <v>607</v>
      </c>
      <c r="AX777" s="392">
        <v>585</v>
      </c>
      <c r="AY777" s="394" t="s">
        <v>607</v>
      </c>
      <c r="AZ777" s="394" t="s">
        <v>607</v>
      </c>
      <c r="BA777" s="394" t="s">
        <v>607</v>
      </c>
      <c r="BB777" s="394" t="s">
        <v>607</v>
      </c>
      <c r="BC777" s="394" t="s">
        <v>607</v>
      </c>
      <c r="BD777" s="392">
        <v>822</v>
      </c>
      <c r="BE777" s="394" t="s">
        <v>607</v>
      </c>
      <c r="BF777" s="394" t="s">
        <v>607</v>
      </c>
      <c r="BG777" s="394" t="s">
        <v>607</v>
      </c>
      <c r="BH777" s="394" t="s">
        <v>607</v>
      </c>
      <c r="BI777" s="394" t="s">
        <v>607</v>
      </c>
      <c r="BJ777" s="394" t="s">
        <v>607</v>
      </c>
      <c r="BK777" s="394" t="s">
        <v>607</v>
      </c>
      <c r="BL777" s="394" t="s">
        <v>607</v>
      </c>
      <c r="BM777" s="392">
        <v>305</v>
      </c>
      <c r="BN777" s="394" t="s">
        <v>607</v>
      </c>
      <c r="BO777" s="394" t="s">
        <v>607</v>
      </c>
      <c r="BP777" s="394" t="s">
        <v>607</v>
      </c>
      <c r="BQ777" s="394" t="s">
        <v>607</v>
      </c>
      <c r="BR777" s="394" t="s">
        <v>607</v>
      </c>
      <c r="BS777" s="392">
        <v>586</v>
      </c>
      <c r="BT777" s="394" t="s">
        <v>607</v>
      </c>
      <c r="BU777" s="394" t="s">
        <v>607</v>
      </c>
      <c r="BV777" s="394" t="s">
        <v>607</v>
      </c>
      <c r="BW777" s="394" t="s">
        <v>607</v>
      </c>
      <c r="BX777" s="394" t="s">
        <v>607</v>
      </c>
      <c r="BY777" s="394" t="s">
        <v>607</v>
      </c>
      <c r="BZ777" s="394" t="s">
        <v>607</v>
      </c>
      <c r="CA777" s="394" t="s">
        <v>607</v>
      </c>
      <c r="CB777" s="394" t="s">
        <v>607</v>
      </c>
      <c r="CC777" s="394" t="s">
        <v>607</v>
      </c>
      <c r="CD777" s="394" t="s">
        <v>607</v>
      </c>
      <c r="CE777" s="394" t="s">
        <v>607</v>
      </c>
      <c r="CF777" s="392">
        <v>727</v>
      </c>
      <c r="CG777" s="394" t="s">
        <v>607</v>
      </c>
      <c r="CH777" s="394" t="s">
        <v>607</v>
      </c>
      <c r="CI777" s="394" t="s">
        <v>607</v>
      </c>
      <c r="CJ777" s="394" t="s">
        <v>607</v>
      </c>
      <c r="CK777" s="394" t="s">
        <v>607</v>
      </c>
      <c r="CL777" s="394" t="s">
        <v>607</v>
      </c>
      <c r="CM777" s="394" t="s">
        <v>607</v>
      </c>
      <c r="CN777" s="394" t="s">
        <v>607</v>
      </c>
      <c r="CO777" s="394" t="s">
        <v>607</v>
      </c>
      <c r="CP777" s="394" t="s">
        <v>607</v>
      </c>
      <c r="CQ777" s="394" t="s">
        <v>607</v>
      </c>
      <c r="CR777" s="394" t="s">
        <v>607</v>
      </c>
      <c r="CS777" s="394" t="s">
        <v>607</v>
      </c>
      <c r="CT777" s="392">
        <v>375</v>
      </c>
      <c r="CU777" s="394" t="s">
        <v>607</v>
      </c>
      <c r="CV777" s="394" t="s">
        <v>607</v>
      </c>
      <c r="CW777" s="394" t="s">
        <v>607</v>
      </c>
      <c r="CX777" s="394" t="s">
        <v>607</v>
      </c>
      <c r="CY777" s="394" t="s">
        <v>607</v>
      </c>
      <c r="CZ777" s="392">
        <v>466</v>
      </c>
      <c r="DA777" s="394" t="s">
        <v>607</v>
      </c>
      <c r="DB777" s="394" t="s">
        <v>607</v>
      </c>
      <c r="DC777" s="394" t="s">
        <v>607</v>
      </c>
      <c r="DD777" s="394" t="s">
        <v>607</v>
      </c>
      <c r="DE777" s="394" t="s">
        <v>607</v>
      </c>
      <c r="DF777" s="394" t="s">
        <v>607</v>
      </c>
      <c r="DG777" s="392">
        <f t="shared" si="1539"/>
        <v>6234</v>
      </c>
      <c r="DH777" s="392">
        <v>69</v>
      </c>
      <c r="DI777" s="288">
        <v>0</v>
      </c>
      <c r="DJ777" s="288">
        <v>73</v>
      </c>
      <c r="DK777" s="288">
        <v>1</v>
      </c>
      <c r="DL777" s="392">
        <v>71</v>
      </c>
      <c r="DM777" s="394">
        <v>71</v>
      </c>
      <c r="DN777" s="394">
        <v>0</v>
      </c>
      <c r="DO777" s="392">
        <f t="shared" si="1540"/>
        <v>6374</v>
      </c>
      <c r="DP777" s="390"/>
      <c r="DQ777" s="390"/>
      <c r="DR777" s="390"/>
      <c r="DS777" s="390"/>
      <c r="DT777" s="390"/>
      <c r="DU777" s="390"/>
      <c r="DV777" s="390"/>
      <c r="DW777" s="390"/>
      <c r="DX777" s="390"/>
      <c r="DY777" s="390"/>
      <c r="DZ777" s="390"/>
      <c r="EA777" s="390"/>
      <c r="EB777" s="390"/>
      <c r="EC777" s="390"/>
    </row>
    <row r="778" spans="1:133" s="18" customFormat="1" ht="16.5" customHeight="1" x14ac:dyDescent="0.2">
      <c r="A778" s="48" t="s">
        <v>73</v>
      </c>
      <c r="B778" s="392">
        <v>229</v>
      </c>
      <c r="C778" s="394" t="s">
        <v>607</v>
      </c>
      <c r="D778" s="394" t="s">
        <v>607</v>
      </c>
      <c r="E778" s="394" t="s">
        <v>607</v>
      </c>
      <c r="F778" s="394" t="s">
        <v>607</v>
      </c>
      <c r="G778" s="394" t="s">
        <v>607</v>
      </c>
      <c r="H778" s="394" t="s">
        <v>607</v>
      </c>
      <c r="I778" s="394" t="s">
        <v>607</v>
      </c>
      <c r="J778" s="394" t="s">
        <v>607</v>
      </c>
      <c r="K778" s="394" t="s">
        <v>607</v>
      </c>
      <c r="L778" s="394" t="s">
        <v>607</v>
      </c>
      <c r="M778" s="394" t="s">
        <v>607</v>
      </c>
      <c r="N778" s="394" t="s">
        <v>607</v>
      </c>
      <c r="O778" s="392">
        <v>103</v>
      </c>
      <c r="P778" s="394" t="s">
        <v>607</v>
      </c>
      <c r="Q778" s="394" t="s">
        <v>607</v>
      </c>
      <c r="R778" s="394" t="s">
        <v>607</v>
      </c>
      <c r="S778" s="394" t="s">
        <v>607</v>
      </c>
      <c r="T778" s="394" t="s">
        <v>607</v>
      </c>
      <c r="U778" s="394" t="s">
        <v>607</v>
      </c>
      <c r="V778" s="394" t="s">
        <v>607</v>
      </c>
      <c r="W778" s="394" t="s">
        <v>607</v>
      </c>
      <c r="X778" s="392">
        <v>81</v>
      </c>
      <c r="Y778" s="394" t="s">
        <v>607</v>
      </c>
      <c r="Z778" s="394" t="s">
        <v>607</v>
      </c>
      <c r="AA778" s="394" t="s">
        <v>607</v>
      </c>
      <c r="AB778" s="394" t="s">
        <v>607</v>
      </c>
      <c r="AC778" s="392">
        <v>77</v>
      </c>
      <c r="AD778" s="394" t="s">
        <v>607</v>
      </c>
      <c r="AE778" s="394" t="s">
        <v>607</v>
      </c>
      <c r="AF778" s="394" t="s">
        <v>607</v>
      </c>
      <c r="AG778" s="394" t="s">
        <v>607</v>
      </c>
      <c r="AH778" s="394" t="s">
        <v>607</v>
      </c>
      <c r="AI778" s="394" t="s">
        <v>607</v>
      </c>
      <c r="AJ778" s="392">
        <v>3</v>
      </c>
      <c r="AK778" s="394" t="s">
        <v>607</v>
      </c>
      <c r="AL778" s="394" t="s">
        <v>607</v>
      </c>
      <c r="AM778" s="392">
        <v>138</v>
      </c>
      <c r="AN778" s="394" t="s">
        <v>607</v>
      </c>
      <c r="AO778" s="394" t="s">
        <v>607</v>
      </c>
      <c r="AP778" s="394" t="s">
        <v>607</v>
      </c>
      <c r="AQ778" s="394" t="s">
        <v>607</v>
      </c>
      <c r="AR778" s="394" t="s">
        <v>607</v>
      </c>
      <c r="AS778" s="394" t="s">
        <v>607</v>
      </c>
      <c r="AT778" s="394" t="s">
        <v>607</v>
      </c>
      <c r="AU778" s="394" t="s">
        <v>607</v>
      </c>
      <c r="AV778" s="394" t="s">
        <v>607</v>
      </c>
      <c r="AW778" s="394" t="s">
        <v>607</v>
      </c>
      <c r="AX778" s="392">
        <v>100</v>
      </c>
      <c r="AY778" s="394" t="s">
        <v>607</v>
      </c>
      <c r="AZ778" s="394" t="s">
        <v>607</v>
      </c>
      <c r="BA778" s="394" t="s">
        <v>607</v>
      </c>
      <c r="BB778" s="394" t="s">
        <v>607</v>
      </c>
      <c r="BC778" s="394" t="s">
        <v>607</v>
      </c>
      <c r="BD778" s="392">
        <v>170</v>
      </c>
      <c r="BE778" s="394" t="s">
        <v>607</v>
      </c>
      <c r="BF778" s="394" t="s">
        <v>607</v>
      </c>
      <c r="BG778" s="394" t="s">
        <v>607</v>
      </c>
      <c r="BH778" s="394" t="s">
        <v>607</v>
      </c>
      <c r="BI778" s="394" t="s">
        <v>607</v>
      </c>
      <c r="BJ778" s="394" t="s">
        <v>607</v>
      </c>
      <c r="BK778" s="394" t="s">
        <v>607</v>
      </c>
      <c r="BL778" s="394" t="s">
        <v>607</v>
      </c>
      <c r="BM778" s="392">
        <v>89</v>
      </c>
      <c r="BN778" s="394" t="s">
        <v>607</v>
      </c>
      <c r="BO778" s="394" t="s">
        <v>607</v>
      </c>
      <c r="BP778" s="394" t="s">
        <v>607</v>
      </c>
      <c r="BQ778" s="394" t="s">
        <v>607</v>
      </c>
      <c r="BR778" s="394" t="s">
        <v>607</v>
      </c>
      <c r="BS778" s="392">
        <v>144</v>
      </c>
      <c r="BT778" s="394" t="s">
        <v>607</v>
      </c>
      <c r="BU778" s="394" t="s">
        <v>607</v>
      </c>
      <c r="BV778" s="394" t="s">
        <v>607</v>
      </c>
      <c r="BW778" s="394" t="s">
        <v>607</v>
      </c>
      <c r="BX778" s="394" t="s">
        <v>607</v>
      </c>
      <c r="BY778" s="394" t="s">
        <v>607</v>
      </c>
      <c r="BZ778" s="394" t="s">
        <v>607</v>
      </c>
      <c r="CA778" s="394" t="s">
        <v>607</v>
      </c>
      <c r="CB778" s="394" t="s">
        <v>607</v>
      </c>
      <c r="CC778" s="394" t="s">
        <v>607</v>
      </c>
      <c r="CD778" s="394" t="s">
        <v>607</v>
      </c>
      <c r="CE778" s="394" t="s">
        <v>607</v>
      </c>
      <c r="CF778" s="392">
        <v>148</v>
      </c>
      <c r="CG778" s="394" t="s">
        <v>607</v>
      </c>
      <c r="CH778" s="394" t="s">
        <v>607</v>
      </c>
      <c r="CI778" s="394" t="s">
        <v>607</v>
      </c>
      <c r="CJ778" s="394" t="s">
        <v>607</v>
      </c>
      <c r="CK778" s="394" t="s">
        <v>607</v>
      </c>
      <c r="CL778" s="394" t="s">
        <v>607</v>
      </c>
      <c r="CM778" s="394" t="s">
        <v>607</v>
      </c>
      <c r="CN778" s="394" t="s">
        <v>607</v>
      </c>
      <c r="CO778" s="394" t="s">
        <v>607</v>
      </c>
      <c r="CP778" s="394" t="s">
        <v>607</v>
      </c>
      <c r="CQ778" s="394" t="s">
        <v>607</v>
      </c>
      <c r="CR778" s="394" t="s">
        <v>607</v>
      </c>
      <c r="CS778" s="394" t="s">
        <v>607</v>
      </c>
      <c r="CT778" s="392">
        <v>52</v>
      </c>
      <c r="CU778" s="394" t="s">
        <v>607</v>
      </c>
      <c r="CV778" s="394" t="s">
        <v>607</v>
      </c>
      <c r="CW778" s="394" t="s">
        <v>607</v>
      </c>
      <c r="CX778" s="394" t="s">
        <v>607</v>
      </c>
      <c r="CY778" s="394" t="s">
        <v>607</v>
      </c>
      <c r="CZ778" s="392">
        <v>59</v>
      </c>
      <c r="DA778" s="394" t="s">
        <v>607</v>
      </c>
      <c r="DB778" s="394" t="s">
        <v>607</v>
      </c>
      <c r="DC778" s="394" t="s">
        <v>607</v>
      </c>
      <c r="DD778" s="394" t="s">
        <v>607</v>
      </c>
      <c r="DE778" s="394" t="s">
        <v>607</v>
      </c>
      <c r="DF778" s="394" t="s">
        <v>607</v>
      </c>
      <c r="DG778" s="392">
        <f t="shared" si="1539"/>
        <v>1393</v>
      </c>
      <c r="DH778" s="392">
        <v>0</v>
      </c>
      <c r="DI778" s="288">
        <v>0</v>
      </c>
      <c r="DJ778" s="288">
        <v>0</v>
      </c>
      <c r="DK778" s="288">
        <v>0</v>
      </c>
      <c r="DL778" s="392">
        <v>119</v>
      </c>
      <c r="DM778" s="394">
        <v>95</v>
      </c>
      <c r="DN778" s="394">
        <v>24</v>
      </c>
      <c r="DO778" s="392">
        <f t="shared" si="1540"/>
        <v>1512</v>
      </c>
      <c r="DP778" s="390"/>
      <c r="DQ778" s="390"/>
      <c r="DR778" s="390"/>
      <c r="DS778" s="390"/>
      <c r="DT778" s="390"/>
      <c r="DU778" s="390"/>
      <c r="DV778" s="390"/>
      <c r="DW778" s="390"/>
      <c r="DX778" s="390"/>
      <c r="DY778" s="390"/>
      <c r="DZ778" s="390"/>
      <c r="EA778" s="390"/>
      <c r="EB778" s="390"/>
      <c r="EC778" s="390"/>
    </row>
    <row r="779" spans="1:133" s="18" customFormat="1" ht="16.5" customHeight="1" x14ac:dyDescent="0.2">
      <c r="A779" s="211" t="s">
        <v>359</v>
      </c>
      <c r="B779" s="392"/>
      <c r="C779" s="394"/>
      <c r="D779" s="394"/>
      <c r="E779" s="394"/>
      <c r="F779" s="394"/>
      <c r="G779" s="394"/>
      <c r="H779" s="394"/>
      <c r="I779" s="394"/>
      <c r="J779" s="394"/>
      <c r="K779" s="394"/>
      <c r="L779" s="394"/>
      <c r="M779" s="394"/>
      <c r="N779" s="394"/>
      <c r="O779" s="392"/>
      <c r="P779" s="394"/>
      <c r="Q779" s="394"/>
      <c r="R779" s="394"/>
      <c r="S779" s="394"/>
      <c r="T779" s="394"/>
      <c r="U779" s="394"/>
      <c r="V779" s="394"/>
      <c r="W779" s="394"/>
      <c r="X779" s="392"/>
      <c r="Y779" s="394"/>
      <c r="Z779" s="394"/>
      <c r="AA779" s="394"/>
      <c r="AB779" s="394"/>
      <c r="AC779" s="392"/>
      <c r="AD779" s="394"/>
      <c r="AE779" s="394"/>
      <c r="AF779" s="394"/>
      <c r="AG779" s="394"/>
      <c r="AH779" s="394"/>
      <c r="AI779" s="394"/>
      <c r="AJ779" s="392"/>
      <c r="AK779" s="394"/>
      <c r="AL779" s="394"/>
      <c r="AM779" s="392"/>
      <c r="AN779" s="394"/>
      <c r="AO779" s="394"/>
      <c r="AP779" s="394"/>
      <c r="AQ779" s="394"/>
      <c r="AR779" s="394"/>
      <c r="AS779" s="394"/>
      <c r="AT779" s="394"/>
      <c r="AU779" s="394"/>
      <c r="AV779" s="394"/>
      <c r="AW779" s="394"/>
      <c r="AX779" s="392"/>
      <c r="AY779" s="394"/>
      <c r="AZ779" s="394"/>
      <c r="BA779" s="394"/>
      <c r="BB779" s="394"/>
      <c r="BC779" s="394"/>
      <c r="BD779" s="392"/>
      <c r="BE779" s="394"/>
      <c r="BF779" s="394"/>
      <c r="BG779" s="394"/>
      <c r="BH779" s="394"/>
      <c r="BI779" s="394"/>
      <c r="BJ779" s="394"/>
      <c r="BK779" s="394"/>
      <c r="BL779" s="394"/>
      <c r="BM779" s="392"/>
      <c r="BN779" s="394"/>
      <c r="BO779" s="394"/>
      <c r="BP779" s="394"/>
      <c r="BQ779" s="394"/>
      <c r="BR779" s="394"/>
      <c r="BS779" s="392"/>
      <c r="BT779" s="394"/>
      <c r="BU779" s="394"/>
      <c r="BV779" s="394"/>
      <c r="BW779" s="394"/>
      <c r="BX779" s="394"/>
      <c r="BY779" s="394"/>
      <c r="BZ779" s="394"/>
      <c r="CA779" s="394"/>
      <c r="CB779" s="394"/>
      <c r="CC779" s="394"/>
      <c r="CD779" s="394"/>
      <c r="CE779" s="394"/>
      <c r="CF779" s="392"/>
      <c r="CG779" s="394"/>
      <c r="CH779" s="394"/>
      <c r="CI779" s="394"/>
      <c r="CJ779" s="394"/>
      <c r="CK779" s="394"/>
      <c r="CL779" s="394"/>
      <c r="CM779" s="394"/>
      <c r="CN779" s="394"/>
      <c r="CO779" s="394"/>
      <c r="CP779" s="394"/>
      <c r="CQ779" s="394"/>
      <c r="CR779" s="394"/>
      <c r="CS779" s="394"/>
      <c r="CT779" s="392"/>
      <c r="CU779" s="394"/>
      <c r="CV779" s="394"/>
      <c r="CW779" s="394"/>
      <c r="CX779" s="394"/>
      <c r="CY779" s="394"/>
      <c r="CZ779" s="392"/>
      <c r="DA779" s="394"/>
      <c r="DB779" s="394"/>
      <c r="DC779" s="394"/>
      <c r="DD779" s="394"/>
      <c r="DE779" s="394"/>
      <c r="DF779" s="394"/>
      <c r="DG779" s="392"/>
      <c r="DH779" s="392"/>
      <c r="DI779" s="288"/>
      <c r="DJ779" s="288"/>
      <c r="DK779" s="288"/>
      <c r="DL779" s="392"/>
      <c r="DM779" s="394"/>
      <c r="DN779" s="394"/>
      <c r="DO779" s="392"/>
      <c r="DP779" s="390"/>
      <c r="DQ779" s="390"/>
      <c r="DR779" s="390"/>
      <c r="DS779" s="390"/>
      <c r="DT779" s="390"/>
      <c r="DU779" s="390"/>
      <c r="DV779" s="390"/>
      <c r="DW779" s="390"/>
      <c r="DX779" s="390"/>
      <c r="DY779" s="390"/>
      <c r="DZ779" s="390"/>
      <c r="EA779" s="390"/>
      <c r="EB779" s="390"/>
      <c r="EC779" s="390"/>
    </row>
    <row r="780" spans="1:133" s="18" customFormat="1" ht="16.5" customHeight="1" x14ac:dyDescent="0.2">
      <c r="A780" s="48" t="s">
        <v>50</v>
      </c>
      <c r="B780" s="392">
        <v>72</v>
      </c>
      <c r="C780" s="394" t="s">
        <v>607</v>
      </c>
      <c r="D780" s="394" t="s">
        <v>607</v>
      </c>
      <c r="E780" s="394" t="s">
        <v>607</v>
      </c>
      <c r="F780" s="394" t="s">
        <v>607</v>
      </c>
      <c r="G780" s="394" t="s">
        <v>607</v>
      </c>
      <c r="H780" s="394" t="s">
        <v>607</v>
      </c>
      <c r="I780" s="394" t="s">
        <v>607</v>
      </c>
      <c r="J780" s="394" t="s">
        <v>607</v>
      </c>
      <c r="K780" s="394" t="s">
        <v>607</v>
      </c>
      <c r="L780" s="394" t="s">
        <v>607</v>
      </c>
      <c r="M780" s="394" t="s">
        <v>607</v>
      </c>
      <c r="N780" s="394" t="s">
        <v>607</v>
      </c>
      <c r="O780" s="392">
        <v>11</v>
      </c>
      <c r="P780" s="394" t="s">
        <v>607</v>
      </c>
      <c r="Q780" s="394" t="s">
        <v>607</v>
      </c>
      <c r="R780" s="394" t="s">
        <v>607</v>
      </c>
      <c r="S780" s="394" t="s">
        <v>607</v>
      </c>
      <c r="T780" s="394" t="s">
        <v>607</v>
      </c>
      <c r="U780" s="394" t="s">
        <v>607</v>
      </c>
      <c r="V780" s="394" t="s">
        <v>607</v>
      </c>
      <c r="W780" s="394" t="s">
        <v>607</v>
      </c>
      <c r="X780" s="392">
        <v>35</v>
      </c>
      <c r="Y780" s="394" t="s">
        <v>607</v>
      </c>
      <c r="Z780" s="394" t="s">
        <v>607</v>
      </c>
      <c r="AA780" s="394" t="s">
        <v>607</v>
      </c>
      <c r="AB780" s="394" t="s">
        <v>607</v>
      </c>
      <c r="AC780" s="392">
        <v>24</v>
      </c>
      <c r="AD780" s="394" t="s">
        <v>607</v>
      </c>
      <c r="AE780" s="394" t="s">
        <v>607</v>
      </c>
      <c r="AF780" s="394" t="s">
        <v>607</v>
      </c>
      <c r="AG780" s="394" t="s">
        <v>607</v>
      </c>
      <c r="AH780" s="394" t="s">
        <v>607</v>
      </c>
      <c r="AI780" s="394" t="s">
        <v>607</v>
      </c>
      <c r="AJ780" s="392">
        <v>0</v>
      </c>
      <c r="AK780" s="394" t="s">
        <v>607</v>
      </c>
      <c r="AL780" s="394" t="s">
        <v>607</v>
      </c>
      <c r="AM780" s="392">
        <v>19</v>
      </c>
      <c r="AN780" s="394" t="s">
        <v>607</v>
      </c>
      <c r="AO780" s="394" t="s">
        <v>607</v>
      </c>
      <c r="AP780" s="394" t="s">
        <v>607</v>
      </c>
      <c r="AQ780" s="394" t="s">
        <v>607</v>
      </c>
      <c r="AR780" s="394" t="s">
        <v>607</v>
      </c>
      <c r="AS780" s="394" t="s">
        <v>607</v>
      </c>
      <c r="AT780" s="394" t="s">
        <v>607</v>
      </c>
      <c r="AU780" s="394" t="s">
        <v>607</v>
      </c>
      <c r="AV780" s="394" t="s">
        <v>607</v>
      </c>
      <c r="AW780" s="394" t="s">
        <v>607</v>
      </c>
      <c r="AX780" s="392">
        <v>53</v>
      </c>
      <c r="AY780" s="394" t="s">
        <v>607</v>
      </c>
      <c r="AZ780" s="394" t="s">
        <v>607</v>
      </c>
      <c r="BA780" s="394" t="s">
        <v>607</v>
      </c>
      <c r="BB780" s="394" t="s">
        <v>607</v>
      </c>
      <c r="BC780" s="394" t="s">
        <v>607</v>
      </c>
      <c r="BD780" s="392">
        <v>41</v>
      </c>
      <c r="BE780" s="394" t="s">
        <v>607</v>
      </c>
      <c r="BF780" s="394" t="s">
        <v>607</v>
      </c>
      <c r="BG780" s="394" t="s">
        <v>607</v>
      </c>
      <c r="BH780" s="394" t="s">
        <v>607</v>
      </c>
      <c r="BI780" s="394" t="s">
        <v>607</v>
      </c>
      <c r="BJ780" s="394" t="s">
        <v>607</v>
      </c>
      <c r="BK780" s="394" t="s">
        <v>607</v>
      </c>
      <c r="BL780" s="394" t="s">
        <v>607</v>
      </c>
      <c r="BM780" s="392">
        <v>20</v>
      </c>
      <c r="BN780" s="394" t="s">
        <v>607</v>
      </c>
      <c r="BO780" s="394" t="s">
        <v>607</v>
      </c>
      <c r="BP780" s="394" t="s">
        <v>607</v>
      </c>
      <c r="BQ780" s="394" t="s">
        <v>607</v>
      </c>
      <c r="BR780" s="394" t="s">
        <v>607</v>
      </c>
      <c r="BS780" s="392">
        <v>53</v>
      </c>
      <c r="BT780" s="394" t="s">
        <v>607</v>
      </c>
      <c r="BU780" s="394" t="s">
        <v>607</v>
      </c>
      <c r="BV780" s="394" t="s">
        <v>607</v>
      </c>
      <c r="BW780" s="394" t="s">
        <v>607</v>
      </c>
      <c r="BX780" s="394" t="s">
        <v>607</v>
      </c>
      <c r="BY780" s="394" t="s">
        <v>607</v>
      </c>
      <c r="BZ780" s="394" t="s">
        <v>607</v>
      </c>
      <c r="CA780" s="394" t="s">
        <v>607</v>
      </c>
      <c r="CB780" s="394" t="s">
        <v>607</v>
      </c>
      <c r="CC780" s="394" t="s">
        <v>607</v>
      </c>
      <c r="CD780" s="394" t="s">
        <v>607</v>
      </c>
      <c r="CE780" s="394" t="s">
        <v>607</v>
      </c>
      <c r="CF780" s="392">
        <v>39</v>
      </c>
      <c r="CG780" s="394" t="s">
        <v>607</v>
      </c>
      <c r="CH780" s="394" t="s">
        <v>607</v>
      </c>
      <c r="CI780" s="394" t="s">
        <v>607</v>
      </c>
      <c r="CJ780" s="394" t="s">
        <v>607</v>
      </c>
      <c r="CK780" s="394" t="s">
        <v>607</v>
      </c>
      <c r="CL780" s="394" t="s">
        <v>607</v>
      </c>
      <c r="CM780" s="394" t="s">
        <v>607</v>
      </c>
      <c r="CN780" s="394" t="s">
        <v>607</v>
      </c>
      <c r="CO780" s="394" t="s">
        <v>607</v>
      </c>
      <c r="CP780" s="394" t="s">
        <v>607</v>
      </c>
      <c r="CQ780" s="394" t="s">
        <v>607</v>
      </c>
      <c r="CR780" s="394" t="s">
        <v>607</v>
      </c>
      <c r="CS780" s="394" t="s">
        <v>607</v>
      </c>
      <c r="CT780" s="392">
        <v>16</v>
      </c>
      <c r="CU780" s="394" t="s">
        <v>607</v>
      </c>
      <c r="CV780" s="394" t="s">
        <v>607</v>
      </c>
      <c r="CW780" s="394" t="s">
        <v>607</v>
      </c>
      <c r="CX780" s="394" t="s">
        <v>607</v>
      </c>
      <c r="CY780" s="394" t="s">
        <v>607</v>
      </c>
      <c r="CZ780" s="392">
        <v>11</v>
      </c>
      <c r="DA780" s="394" t="s">
        <v>607</v>
      </c>
      <c r="DB780" s="394" t="s">
        <v>607</v>
      </c>
      <c r="DC780" s="394" t="s">
        <v>607</v>
      </c>
      <c r="DD780" s="394" t="s">
        <v>607</v>
      </c>
      <c r="DE780" s="394" t="s">
        <v>607</v>
      </c>
      <c r="DF780" s="394" t="s">
        <v>607</v>
      </c>
      <c r="DG780" s="392">
        <f t="shared" si="1539"/>
        <v>394</v>
      </c>
      <c r="DH780" s="392">
        <v>5</v>
      </c>
      <c r="DI780" s="288">
        <v>2</v>
      </c>
      <c r="DJ780" s="288">
        <v>4</v>
      </c>
      <c r="DK780" s="288">
        <v>0</v>
      </c>
      <c r="DL780" s="392">
        <v>19</v>
      </c>
      <c r="DM780" s="394">
        <v>19</v>
      </c>
      <c r="DN780" s="394">
        <v>0</v>
      </c>
      <c r="DO780" s="392">
        <f t="shared" si="1540"/>
        <v>418</v>
      </c>
      <c r="DP780" s="390"/>
      <c r="DQ780" s="390"/>
      <c r="DR780" s="390"/>
      <c r="DS780" s="390"/>
      <c r="DT780" s="390"/>
      <c r="DU780" s="390"/>
      <c r="DV780" s="390"/>
      <c r="DW780" s="390"/>
      <c r="DX780" s="390"/>
      <c r="DY780" s="390"/>
      <c r="DZ780" s="390"/>
      <c r="EA780" s="390"/>
      <c r="EB780" s="390"/>
      <c r="EC780" s="390"/>
    </row>
    <row r="781" spans="1:133" s="18" customFormat="1" ht="16.5" customHeight="1" x14ac:dyDescent="0.2">
      <c r="A781" s="48" t="s">
        <v>20</v>
      </c>
      <c r="B781" s="392">
        <v>327</v>
      </c>
      <c r="C781" s="394" t="s">
        <v>607</v>
      </c>
      <c r="D781" s="394" t="s">
        <v>607</v>
      </c>
      <c r="E781" s="394" t="s">
        <v>607</v>
      </c>
      <c r="F781" s="394" t="s">
        <v>607</v>
      </c>
      <c r="G781" s="394" t="s">
        <v>607</v>
      </c>
      <c r="H781" s="394" t="s">
        <v>607</v>
      </c>
      <c r="I781" s="394" t="s">
        <v>607</v>
      </c>
      <c r="J781" s="394" t="s">
        <v>607</v>
      </c>
      <c r="K781" s="394" t="s">
        <v>607</v>
      </c>
      <c r="L781" s="394" t="s">
        <v>607</v>
      </c>
      <c r="M781" s="394" t="s">
        <v>607</v>
      </c>
      <c r="N781" s="394" t="s">
        <v>607</v>
      </c>
      <c r="O781" s="392">
        <v>92</v>
      </c>
      <c r="P781" s="394" t="s">
        <v>607</v>
      </c>
      <c r="Q781" s="394" t="s">
        <v>607</v>
      </c>
      <c r="R781" s="394" t="s">
        <v>607</v>
      </c>
      <c r="S781" s="394" t="s">
        <v>607</v>
      </c>
      <c r="T781" s="394" t="s">
        <v>607</v>
      </c>
      <c r="U781" s="394" t="s">
        <v>607</v>
      </c>
      <c r="V781" s="394" t="s">
        <v>607</v>
      </c>
      <c r="W781" s="394" t="s">
        <v>607</v>
      </c>
      <c r="X781" s="392">
        <v>123</v>
      </c>
      <c r="Y781" s="394" t="s">
        <v>607</v>
      </c>
      <c r="Z781" s="394" t="s">
        <v>607</v>
      </c>
      <c r="AA781" s="394" t="s">
        <v>607</v>
      </c>
      <c r="AB781" s="394" t="s">
        <v>607</v>
      </c>
      <c r="AC781" s="392">
        <v>111</v>
      </c>
      <c r="AD781" s="394" t="s">
        <v>607</v>
      </c>
      <c r="AE781" s="394" t="s">
        <v>607</v>
      </c>
      <c r="AF781" s="394" t="s">
        <v>607</v>
      </c>
      <c r="AG781" s="394" t="s">
        <v>607</v>
      </c>
      <c r="AH781" s="394" t="s">
        <v>607</v>
      </c>
      <c r="AI781" s="394" t="s">
        <v>607</v>
      </c>
      <c r="AJ781" s="392">
        <v>0</v>
      </c>
      <c r="AK781" s="394" t="s">
        <v>607</v>
      </c>
      <c r="AL781" s="394" t="s">
        <v>607</v>
      </c>
      <c r="AM781" s="392">
        <v>203</v>
      </c>
      <c r="AN781" s="394" t="s">
        <v>607</v>
      </c>
      <c r="AO781" s="394" t="s">
        <v>607</v>
      </c>
      <c r="AP781" s="394" t="s">
        <v>607</v>
      </c>
      <c r="AQ781" s="394" t="s">
        <v>607</v>
      </c>
      <c r="AR781" s="394" t="s">
        <v>607</v>
      </c>
      <c r="AS781" s="394" t="s">
        <v>607</v>
      </c>
      <c r="AT781" s="394" t="s">
        <v>607</v>
      </c>
      <c r="AU781" s="394" t="s">
        <v>607</v>
      </c>
      <c r="AV781" s="394" t="s">
        <v>607</v>
      </c>
      <c r="AW781" s="394" t="s">
        <v>607</v>
      </c>
      <c r="AX781" s="392">
        <v>277</v>
      </c>
      <c r="AY781" s="394" t="s">
        <v>607</v>
      </c>
      <c r="AZ781" s="394" t="s">
        <v>607</v>
      </c>
      <c r="BA781" s="394" t="s">
        <v>607</v>
      </c>
      <c r="BB781" s="394" t="s">
        <v>607</v>
      </c>
      <c r="BC781" s="394" t="s">
        <v>607</v>
      </c>
      <c r="BD781" s="392">
        <v>330</v>
      </c>
      <c r="BE781" s="394" t="s">
        <v>607</v>
      </c>
      <c r="BF781" s="394" t="s">
        <v>607</v>
      </c>
      <c r="BG781" s="394" t="s">
        <v>607</v>
      </c>
      <c r="BH781" s="394" t="s">
        <v>607</v>
      </c>
      <c r="BI781" s="394" t="s">
        <v>607</v>
      </c>
      <c r="BJ781" s="394" t="s">
        <v>607</v>
      </c>
      <c r="BK781" s="394" t="s">
        <v>607</v>
      </c>
      <c r="BL781" s="394" t="s">
        <v>607</v>
      </c>
      <c r="BM781" s="392">
        <v>104</v>
      </c>
      <c r="BN781" s="394" t="s">
        <v>607</v>
      </c>
      <c r="BO781" s="394" t="s">
        <v>607</v>
      </c>
      <c r="BP781" s="394" t="s">
        <v>607</v>
      </c>
      <c r="BQ781" s="394" t="s">
        <v>607</v>
      </c>
      <c r="BR781" s="394" t="s">
        <v>607</v>
      </c>
      <c r="BS781" s="392">
        <v>291</v>
      </c>
      <c r="BT781" s="394" t="s">
        <v>607</v>
      </c>
      <c r="BU781" s="394" t="s">
        <v>607</v>
      </c>
      <c r="BV781" s="394" t="s">
        <v>607</v>
      </c>
      <c r="BW781" s="394" t="s">
        <v>607</v>
      </c>
      <c r="BX781" s="394" t="s">
        <v>607</v>
      </c>
      <c r="BY781" s="394" t="s">
        <v>607</v>
      </c>
      <c r="BZ781" s="394" t="s">
        <v>607</v>
      </c>
      <c r="CA781" s="394" t="s">
        <v>607</v>
      </c>
      <c r="CB781" s="394" t="s">
        <v>607</v>
      </c>
      <c r="CC781" s="394" t="s">
        <v>607</v>
      </c>
      <c r="CD781" s="394" t="s">
        <v>607</v>
      </c>
      <c r="CE781" s="394" t="s">
        <v>607</v>
      </c>
      <c r="CF781" s="392">
        <v>356</v>
      </c>
      <c r="CG781" s="394" t="s">
        <v>607</v>
      </c>
      <c r="CH781" s="394" t="s">
        <v>607</v>
      </c>
      <c r="CI781" s="394" t="s">
        <v>607</v>
      </c>
      <c r="CJ781" s="394" t="s">
        <v>607</v>
      </c>
      <c r="CK781" s="394" t="s">
        <v>607</v>
      </c>
      <c r="CL781" s="394" t="s">
        <v>607</v>
      </c>
      <c r="CM781" s="394" t="s">
        <v>607</v>
      </c>
      <c r="CN781" s="394" t="s">
        <v>607</v>
      </c>
      <c r="CO781" s="394" t="s">
        <v>607</v>
      </c>
      <c r="CP781" s="394" t="s">
        <v>607</v>
      </c>
      <c r="CQ781" s="394" t="s">
        <v>607</v>
      </c>
      <c r="CR781" s="394" t="s">
        <v>607</v>
      </c>
      <c r="CS781" s="394" t="s">
        <v>607</v>
      </c>
      <c r="CT781" s="392">
        <v>76</v>
      </c>
      <c r="CU781" s="394" t="s">
        <v>607</v>
      </c>
      <c r="CV781" s="394" t="s">
        <v>607</v>
      </c>
      <c r="CW781" s="394" t="s">
        <v>607</v>
      </c>
      <c r="CX781" s="394" t="s">
        <v>607</v>
      </c>
      <c r="CY781" s="394" t="s">
        <v>607</v>
      </c>
      <c r="CZ781" s="392">
        <v>190</v>
      </c>
      <c r="DA781" s="394" t="s">
        <v>607</v>
      </c>
      <c r="DB781" s="394" t="s">
        <v>607</v>
      </c>
      <c r="DC781" s="394" t="s">
        <v>607</v>
      </c>
      <c r="DD781" s="394" t="s">
        <v>607</v>
      </c>
      <c r="DE781" s="394" t="s">
        <v>607</v>
      </c>
      <c r="DF781" s="394" t="s">
        <v>607</v>
      </c>
      <c r="DG781" s="392">
        <f t="shared" si="1539"/>
        <v>2480</v>
      </c>
      <c r="DH781" s="392">
        <v>20</v>
      </c>
      <c r="DI781" s="288">
        <v>15</v>
      </c>
      <c r="DJ781" s="288">
        <v>8</v>
      </c>
      <c r="DK781" s="288">
        <v>0</v>
      </c>
      <c r="DL781" s="392">
        <v>54</v>
      </c>
      <c r="DM781" s="394">
        <v>36</v>
      </c>
      <c r="DN781" s="394">
        <v>18</v>
      </c>
      <c r="DO781" s="392">
        <f t="shared" si="1540"/>
        <v>2554</v>
      </c>
      <c r="DP781" s="390"/>
      <c r="DQ781" s="390"/>
      <c r="DR781" s="390"/>
      <c r="DS781" s="390"/>
      <c r="DT781" s="390"/>
      <c r="DU781" s="390"/>
      <c r="DV781" s="390"/>
      <c r="DW781" s="390"/>
      <c r="DX781" s="390"/>
      <c r="DY781" s="390"/>
      <c r="DZ781" s="390"/>
      <c r="EA781" s="390"/>
      <c r="EB781" s="390"/>
      <c r="EC781" s="390"/>
    </row>
    <row r="782" spans="1:133" s="18" customFormat="1" ht="16.5" customHeight="1" x14ac:dyDescent="0.2">
      <c r="A782" s="211" t="s">
        <v>361</v>
      </c>
      <c r="B782" s="392"/>
      <c r="C782" s="394"/>
      <c r="D782" s="394"/>
      <c r="E782" s="394"/>
      <c r="F782" s="394"/>
      <c r="G782" s="394"/>
      <c r="H782" s="394"/>
      <c r="I782" s="394"/>
      <c r="J782" s="394"/>
      <c r="K782" s="394"/>
      <c r="L782" s="394"/>
      <c r="M782" s="394"/>
      <c r="N782" s="394"/>
      <c r="O782" s="392"/>
      <c r="P782" s="394"/>
      <c r="Q782" s="394"/>
      <c r="R782" s="394"/>
      <c r="S782" s="394"/>
      <c r="T782" s="394"/>
      <c r="U782" s="394"/>
      <c r="V782" s="394"/>
      <c r="W782" s="394"/>
      <c r="X782" s="392"/>
      <c r="Y782" s="394"/>
      <c r="Z782" s="394"/>
      <c r="AA782" s="394"/>
      <c r="AB782" s="394"/>
      <c r="AC782" s="392"/>
      <c r="AD782" s="394"/>
      <c r="AE782" s="394"/>
      <c r="AF782" s="394"/>
      <c r="AG782" s="394"/>
      <c r="AH782" s="394"/>
      <c r="AI782" s="394"/>
      <c r="AJ782" s="392"/>
      <c r="AK782" s="394"/>
      <c r="AL782" s="394"/>
      <c r="AM782" s="392"/>
      <c r="AN782" s="394"/>
      <c r="AO782" s="394"/>
      <c r="AP782" s="394"/>
      <c r="AQ782" s="394"/>
      <c r="AR782" s="394"/>
      <c r="AS782" s="394"/>
      <c r="AT782" s="394"/>
      <c r="AU782" s="394"/>
      <c r="AV782" s="394"/>
      <c r="AW782" s="394"/>
      <c r="AX782" s="392"/>
      <c r="AY782" s="394"/>
      <c r="AZ782" s="394"/>
      <c r="BA782" s="394"/>
      <c r="BB782" s="394"/>
      <c r="BC782" s="394"/>
      <c r="BD782" s="392"/>
      <c r="BE782" s="394"/>
      <c r="BF782" s="394"/>
      <c r="BG782" s="394"/>
      <c r="BH782" s="394"/>
      <c r="BI782" s="394"/>
      <c r="BJ782" s="394"/>
      <c r="BK782" s="394"/>
      <c r="BL782" s="394"/>
      <c r="BM782" s="392"/>
      <c r="BN782" s="394"/>
      <c r="BO782" s="394"/>
      <c r="BP782" s="394"/>
      <c r="BQ782" s="394"/>
      <c r="BR782" s="394"/>
      <c r="BS782" s="392"/>
      <c r="BT782" s="394"/>
      <c r="BU782" s="394"/>
      <c r="BV782" s="394"/>
      <c r="BW782" s="394"/>
      <c r="BX782" s="394"/>
      <c r="BY782" s="394"/>
      <c r="BZ782" s="394"/>
      <c r="CA782" s="394"/>
      <c r="CB782" s="394"/>
      <c r="CC782" s="394"/>
      <c r="CD782" s="394"/>
      <c r="CE782" s="394"/>
      <c r="CF782" s="392"/>
      <c r="CG782" s="394"/>
      <c r="CH782" s="394"/>
      <c r="CI782" s="394"/>
      <c r="CJ782" s="394"/>
      <c r="CK782" s="394"/>
      <c r="CL782" s="394"/>
      <c r="CM782" s="394"/>
      <c r="CN782" s="394"/>
      <c r="CO782" s="394"/>
      <c r="CP782" s="394"/>
      <c r="CQ782" s="394"/>
      <c r="CR782" s="394"/>
      <c r="CS782" s="394"/>
      <c r="CT782" s="392"/>
      <c r="CU782" s="394"/>
      <c r="CV782" s="394"/>
      <c r="CW782" s="394"/>
      <c r="CX782" s="394"/>
      <c r="CY782" s="394"/>
      <c r="CZ782" s="392"/>
      <c r="DA782" s="394"/>
      <c r="DB782" s="394"/>
      <c r="DC782" s="394"/>
      <c r="DD782" s="394"/>
      <c r="DE782" s="394"/>
      <c r="DF782" s="394"/>
      <c r="DG782" s="392"/>
      <c r="DH782" s="392"/>
      <c r="DI782" s="288"/>
      <c r="DJ782" s="288"/>
      <c r="DK782" s="288"/>
      <c r="DL782" s="392"/>
      <c r="DM782" s="394"/>
      <c r="DN782" s="394"/>
      <c r="DO782" s="392"/>
      <c r="DP782" s="390"/>
      <c r="DQ782" s="390"/>
      <c r="DR782" s="390"/>
      <c r="DS782" s="390"/>
      <c r="DT782" s="390"/>
      <c r="DU782" s="390"/>
      <c r="DV782" s="390"/>
      <c r="DW782" s="390"/>
      <c r="DX782" s="390"/>
      <c r="DY782" s="390"/>
      <c r="DZ782" s="390"/>
      <c r="EA782" s="390"/>
      <c r="EB782" s="390"/>
      <c r="EC782" s="390"/>
    </row>
    <row r="783" spans="1:133" s="18" customFormat="1" ht="16.5" customHeight="1" x14ac:dyDescent="0.2">
      <c r="A783" s="48" t="s">
        <v>19</v>
      </c>
      <c r="B783" s="392">
        <v>229</v>
      </c>
      <c r="C783" s="394" t="s">
        <v>607</v>
      </c>
      <c r="D783" s="394" t="s">
        <v>607</v>
      </c>
      <c r="E783" s="394" t="s">
        <v>607</v>
      </c>
      <c r="F783" s="394" t="s">
        <v>607</v>
      </c>
      <c r="G783" s="394" t="s">
        <v>607</v>
      </c>
      <c r="H783" s="394" t="s">
        <v>607</v>
      </c>
      <c r="I783" s="394" t="s">
        <v>607</v>
      </c>
      <c r="J783" s="394" t="s">
        <v>607</v>
      </c>
      <c r="K783" s="394" t="s">
        <v>607</v>
      </c>
      <c r="L783" s="394" t="s">
        <v>607</v>
      </c>
      <c r="M783" s="394" t="s">
        <v>607</v>
      </c>
      <c r="N783" s="394" t="s">
        <v>607</v>
      </c>
      <c r="O783" s="392">
        <v>60</v>
      </c>
      <c r="P783" s="394" t="s">
        <v>607</v>
      </c>
      <c r="Q783" s="394" t="s">
        <v>607</v>
      </c>
      <c r="R783" s="394" t="s">
        <v>607</v>
      </c>
      <c r="S783" s="394" t="s">
        <v>607</v>
      </c>
      <c r="T783" s="394" t="s">
        <v>607</v>
      </c>
      <c r="U783" s="394" t="s">
        <v>607</v>
      </c>
      <c r="V783" s="394" t="s">
        <v>607</v>
      </c>
      <c r="W783" s="394" t="s">
        <v>607</v>
      </c>
      <c r="X783" s="392">
        <v>106</v>
      </c>
      <c r="Y783" s="394" t="s">
        <v>607</v>
      </c>
      <c r="Z783" s="394" t="s">
        <v>607</v>
      </c>
      <c r="AA783" s="394" t="s">
        <v>607</v>
      </c>
      <c r="AB783" s="394" t="s">
        <v>607</v>
      </c>
      <c r="AC783" s="392">
        <v>62</v>
      </c>
      <c r="AD783" s="394" t="s">
        <v>607</v>
      </c>
      <c r="AE783" s="394" t="s">
        <v>607</v>
      </c>
      <c r="AF783" s="394" t="s">
        <v>607</v>
      </c>
      <c r="AG783" s="394" t="s">
        <v>607</v>
      </c>
      <c r="AH783" s="394" t="s">
        <v>607</v>
      </c>
      <c r="AI783" s="394" t="s">
        <v>607</v>
      </c>
      <c r="AJ783" s="392">
        <v>0</v>
      </c>
      <c r="AK783" s="394" t="s">
        <v>607</v>
      </c>
      <c r="AL783" s="394" t="s">
        <v>607</v>
      </c>
      <c r="AM783" s="392">
        <v>141</v>
      </c>
      <c r="AN783" s="394" t="s">
        <v>607</v>
      </c>
      <c r="AO783" s="394" t="s">
        <v>607</v>
      </c>
      <c r="AP783" s="394" t="s">
        <v>607</v>
      </c>
      <c r="AQ783" s="394" t="s">
        <v>607</v>
      </c>
      <c r="AR783" s="394" t="s">
        <v>607</v>
      </c>
      <c r="AS783" s="394" t="s">
        <v>607</v>
      </c>
      <c r="AT783" s="394" t="s">
        <v>607</v>
      </c>
      <c r="AU783" s="394" t="s">
        <v>607</v>
      </c>
      <c r="AV783" s="394" t="s">
        <v>607</v>
      </c>
      <c r="AW783" s="394" t="s">
        <v>607</v>
      </c>
      <c r="AX783" s="392">
        <v>220</v>
      </c>
      <c r="AY783" s="394" t="s">
        <v>607</v>
      </c>
      <c r="AZ783" s="394" t="s">
        <v>607</v>
      </c>
      <c r="BA783" s="394" t="s">
        <v>607</v>
      </c>
      <c r="BB783" s="394" t="s">
        <v>607</v>
      </c>
      <c r="BC783" s="394" t="s">
        <v>607</v>
      </c>
      <c r="BD783" s="392">
        <v>310</v>
      </c>
      <c r="BE783" s="394" t="s">
        <v>607</v>
      </c>
      <c r="BF783" s="394" t="s">
        <v>607</v>
      </c>
      <c r="BG783" s="394" t="s">
        <v>607</v>
      </c>
      <c r="BH783" s="394" t="s">
        <v>607</v>
      </c>
      <c r="BI783" s="394" t="s">
        <v>607</v>
      </c>
      <c r="BJ783" s="394" t="s">
        <v>607</v>
      </c>
      <c r="BK783" s="394" t="s">
        <v>607</v>
      </c>
      <c r="BL783" s="394" t="s">
        <v>607</v>
      </c>
      <c r="BM783" s="392">
        <v>67</v>
      </c>
      <c r="BN783" s="394" t="s">
        <v>607</v>
      </c>
      <c r="BO783" s="394" t="s">
        <v>607</v>
      </c>
      <c r="BP783" s="394" t="s">
        <v>607</v>
      </c>
      <c r="BQ783" s="394" t="s">
        <v>607</v>
      </c>
      <c r="BR783" s="394" t="s">
        <v>607</v>
      </c>
      <c r="BS783" s="392">
        <v>109</v>
      </c>
      <c r="BT783" s="394" t="s">
        <v>607</v>
      </c>
      <c r="BU783" s="394" t="s">
        <v>607</v>
      </c>
      <c r="BV783" s="394" t="s">
        <v>607</v>
      </c>
      <c r="BW783" s="394" t="s">
        <v>607</v>
      </c>
      <c r="BX783" s="394" t="s">
        <v>607</v>
      </c>
      <c r="BY783" s="394" t="s">
        <v>607</v>
      </c>
      <c r="BZ783" s="394" t="s">
        <v>607</v>
      </c>
      <c r="CA783" s="394" t="s">
        <v>607</v>
      </c>
      <c r="CB783" s="394" t="s">
        <v>607</v>
      </c>
      <c r="CC783" s="394" t="s">
        <v>607</v>
      </c>
      <c r="CD783" s="394" t="s">
        <v>607</v>
      </c>
      <c r="CE783" s="394" t="s">
        <v>607</v>
      </c>
      <c r="CF783" s="392">
        <v>128</v>
      </c>
      <c r="CG783" s="394" t="s">
        <v>607</v>
      </c>
      <c r="CH783" s="394" t="s">
        <v>607</v>
      </c>
      <c r="CI783" s="394" t="s">
        <v>607</v>
      </c>
      <c r="CJ783" s="394" t="s">
        <v>607</v>
      </c>
      <c r="CK783" s="394" t="s">
        <v>607</v>
      </c>
      <c r="CL783" s="394" t="s">
        <v>607</v>
      </c>
      <c r="CM783" s="394" t="s">
        <v>607</v>
      </c>
      <c r="CN783" s="394" t="s">
        <v>607</v>
      </c>
      <c r="CO783" s="394" t="s">
        <v>607</v>
      </c>
      <c r="CP783" s="394" t="s">
        <v>607</v>
      </c>
      <c r="CQ783" s="394" t="s">
        <v>607</v>
      </c>
      <c r="CR783" s="394" t="s">
        <v>607</v>
      </c>
      <c r="CS783" s="394" t="s">
        <v>607</v>
      </c>
      <c r="CT783" s="392">
        <v>87</v>
      </c>
      <c r="CU783" s="394" t="s">
        <v>607</v>
      </c>
      <c r="CV783" s="394" t="s">
        <v>607</v>
      </c>
      <c r="CW783" s="394" t="s">
        <v>607</v>
      </c>
      <c r="CX783" s="394" t="s">
        <v>607</v>
      </c>
      <c r="CY783" s="394" t="s">
        <v>607</v>
      </c>
      <c r="CZ783" s="392">
        <v>129</v>
      </c>
      <c r="DA783" s="394" t="s">
        <v>607</v>
      </c>
      <c r="DB783" s="394" t="s">
        <v>607</v>
      </c>
      <c r="DC783" s="394" t="s">
        <v>607</v>
      </c>
      <c r="DD783" s="394" t="s">
        <v>607</v>
      </c>
      <c r="DE783" s="394" t="s">
        <v>607</v>
      </c>
      <c r="DF783" s="394" t="s">
        <v>607</v>
      </c>
      <c r="DG783" s="392">
        <f t="shared" si="1539"/>
        <v>1648</v>
      </c>
      <c r="DH783" s="392">
        <v>21</v>
      </c>
      <c r="DI783" s="288">
        <v>6</v>
      </c>
      <c r="DJ783" s="288">
        <v>3</v>
      </c>
      <c r="DK783" s="288">
        <v>12</v>
      </c>
      <c r="DL783" s="392">
        <v>49</v>
      </c>
      <c r="DM783" s="394">
        <v>30</v>
      </c>
      <c r="DN783" s="394">
        <v>19</v>
      </c>
      <c r="DO783" s="392">
        <f t="shared" si="1540"/>
        <v>1718</v>
      </c>
      <c r="DP783" s="390"/>
      <c r="DQ783" s="390"/>
      <c r="DR783" s="390"/>
      <c r="DS783" s="390"/>
      <c r="DT783" s="390"/>
      <c r="DU783" s="390"/>
      <c r="DV783" s="390"/>
      <c r="DW783" s="390"/>
      <c r="DX783" s="390"/>
      <c r="DY783" s="390"/>
      <c r="DZ783" s="390"/>
      <c r="EA783" s="390"/>
      <c r="EB783" s="390"/>
      <c r="EC783" s="390"/>
    </row>
    <row r="784" spans="1:133" s="129" customFormat="1" ht="16.5" customHeight="1" x14ac:dyDescent="0.15">
      <c r="A784" s="48" t="s">
        <v>126</v>
      </c>
      <c r="B784" s="392">
        <v>316</v>
      </c>
      <c r="C784" s="394" t="s">
        <v>607</v>
      </c>
      <c r="D784" s="394" t="s">
        <v>607</v>
      </c>
      <c r="E784" s="394" t="s">
        <v>607</v>
      </c>
      <c r="F784" s="394" t="s">
        <v>607</v>
      </c>
      <c r="G784" s="394" t="s">
        <v>607</v>
      </c>
      <c r="H784" s="394" t="s">
        <v>607</v>
      </c>
      <c r="I784" s="394" t="s">
        <v>607</v>
      </c>
      <c r="J784" s="394" t="s">
        <v>607</v>
      </c>
      <c r="K784" s="394" t="s">
        <v>607</v>
      </c>
      <c r="L784" s="394" t="s">
        <v>607</v>
      </c>
      <c r="M784" s="394" t="s">
        <v>607</v>
      </c>
      <c r="N784" s="394" t="s">
        <v>607</v>
      </c>
      <c r="O784" s="392">
        <v>128</v>
      </c>
      <c r="P784" s="394" t="s">
        <v>607</v>
      </c>
      <c r="Q784" s="394" t="s">
        <v>607</v>
      </c>
      <c r="R784" s="394" t="s">
        <v>607</v>
      </c>
      <c r="S784" s="394" t="s">
        <v>607</v>
      </c>
      <c r="T784" s="394" t="s">
        <v>607</v>
      </c>
      <c r="U784" s="394" t="s">
        <v>607</v>
      </c>
      <c r="V784" s="394" t="s">
        <v>607</v>
      </c>
      <c r="W784" s="394" t="s">
        <v>607</v>
      </c>
      <c r="X784" s="392">
        <v>182</v>
      </c>
      <c r="Y784" s="394" t="s">
        <v>607</v>
      </c>
      <c r="Z784" s="394" t="s">
        <v>607</v>
      </c>
      <c r="AA784" s="394" t="s">
        <v>607</v>
      </c>
      <c r="AB784" s="394" t="s">
        <v>607</v>
      </c>
      <c r="AC784" s="392">
        <v>125</v>
      </c>
      <c r="AD784" s="394" t="s">
        <v>607</v>
      </c>
      <c r="AE784" s="394" t="s">
        <v>607</v>
      </c>
      <c r="AF784" s="394" t="s">
        <v>607</v>
      </c>
      <c r="AG784" s="394" t="s">
        <v>607</v>
      </c>
      <c r="AH784" s="394" t="s">
        <v>607</v>
      </c>
      <c r="AI784" s="394" t="s">
        <v>607</v>
      </c>
      <c r="AJ784" s="392">
        <v>8</v>
      </c>
      <c r="AK784" s="394" t="s">
        <v>607</v>
      </c>
      <c r="AL784" s="394" t="s">
        <v>607</v>
      </c>
      <c r="AM784" s="392">
        <v>315</v>
      </c>
      <c r="AN784" s="394" t="s">
        <v>607</v>
      </c>
      <c r="AO784" s="394" t="s">
        <v>607</v>
      </c>
      <c r="AP784" s="394" t="s">
        <v>607</v>
      </c>
      <c r="AQ784" s="394" t="s">
        <v>607</v>
      </c>
      <c r="AR784" s="394" t="s">
        <v>607</v>
      </c>
      <c r="AS784" s="394" t="s">
        <v>607</v>
      </c>
      <c r="AT784" s="394" t="s">
        <v>607</v>
      </c>
      <c r="AU784" s="394" t="s">
        <v>607</v>
      </c>
      <c r="AV784" s="394" t="s">
        <v>607</v>
      </c>
      <c r="AW784" s="394" t="s">
        <v>607</v>
      </c>
      <c r="AX784" s="392">
        <v>449</v>
      </c>
      <c r="AY784" s="394" t="s">
        <v>607</v>
      </c>
      <c r="AZ784" s="394" t="s">
        <v>607</v>
      </c>
      <c r="BA784" s="394" t="s">
        <v>607</v>
      </c>
      <c r="BB784" s="394" t="s">
        <v>607</v>
      </c>
      <c r="BC784" s="394" t="s">
        <v>607</v>
      </c>
      <c r="BD784" s="392">
        <v>683</v>
      </c>
      <c r="BE784" s="394" t="s">
        <v>607</v>
      </c>
      <c r="BF784" s="394" t="s">
        <v>607</v>
      </c>
      <c r="BG784" s="394" t="s">
        <v>607</v>
      </c>
      <c r="BH784" s="394" t="s">
        <v>607</v>
      </c>
      <c r="BI784" s="394" t="s">
        <v>607</v>
      </c>
      <c r="BJ784" s="394" t="s">
        <v>607</v>
      </c>
      <c r="BK784" s="394" t="s">
        <v>607</v>
      </c>
      <c r="BL784" s="394" t="s">
        <v>607</v>
      </c>
      <c r="BM784" s="392">
        <v>142</v>
      </c>
      <c r="BN784" s="394" t="s">
        <v>607</v>
      </c>
      <c r="BO784" s="394" t="s">
        <v>607</v>
      </c>
      <c r="BP784" s="394" t="s">
        <v>607</v>
      </c>
      <c r="BQ784" s="394" t="s">
        <v>607</v>
      </c>
      <c r="BR784" s="394" t="s">
        <v>607</v>
      </c>
      <c r="BS784" s="392">
        <v>330</v>
      </c>
      <c r="BT784" s="394" t="s">
        <v>607</v>
      </c>
      <c r="BU784" s="394" t="s">
        <v>607</v>
      </c>
      <c r="BV784" s="394" t="s">
        <v>607</v>
      </c>
      <c r="BW784" s="394" t="s">
        <v>607</v>
      </c>
      <c r="BX784" s="394" t="s">
        <v>607</v>
      </c>
      <c r="BY784" s="394" t="s">
        <v>607</v>
      </c>
      <c r="BZ784" s="394" t="s">
        <v>607</v>
      </c>
      <c r="CA784" s="394" t="s">
        <v>607</v>
      </c>
      <c r="CB784" s="394" t="s">
        <v>607</v>
      </c>
      <c r="CC784" s="394" t="s">
        <v>607</v>
      </c>
      <c r="CD784" s="394" t="s">
        <v>607</v>
      </c>
      <c r="CE784" s="394" t="s">
        <v>607</v>
      </c>
      <c r="CF784" s="392">
        <v>343</v>
      </c>
      <c r="CG784" s="394" t="s">
        <v>607</v>
      </c>
      <c r="CH784" s="394" t="s">
        <v>607</v>
      </c>
      <c r="CI784" s="394" t="s">
        <v>607</v>
      </c>
      <c r="CJ784" s="394" t="s">
        <v>607</v>
      </c>
      <c r="CK784" s="394" t="s">
        <v>607</v>
      </c>
      <c r="CL784" s="394" t="s">
        <v>607</v>
      </c>
      <c r="CM784" s="394" t="s">
        <v>607</v>
      </c>
      <c r="CN784" s="394" t="s">
        <v>607</v>
      </c>
      <c r="CO784" s="394" t="s">
        <v>607</v>
      </c>
      <c r="CP784" s="394" t="s">
        <v>607</v>
      </c>
      <c r="CQ784" s="394" t="s">
        <v>607</v>
      </c>
      <c r="CR784" s="394" t="s">
        <v>607</v>
      </c>
      <c r="CS784" s="394" t="s">
        <v>607</v>
      </c>
      <c r="CT784" s="392">
        <v>139</v>
      </c>
      <c r="CU784" s="394" t="s">
        <v>607</v>
      </c>
      <c r="CV784" s="394" t="s">
        <v>607</v>
      </c>
      <c r="CW784" s="394" t="s">
        <v>607</v>
      </c>
      <c r="CX784" s="394" t="s">
        <v>607</v>
      </c>
      <c r="CY784" s="394" t="s">
        <v>607</v>
      </c>
      <c r="CZ784" s="392">
        <v>228</v>
      </c>
      <c r="DA784" s="394" t="s">
        <v>607</v>
      </c>
      <c r="DB784" s="394" t="s">
        <v>607</v>
      </c>
      <c r="DC784" s="394" t="s">
        <v>607</v>
      </c>
      <c r="DD784" s="394" t="s">
        <v>607</v>
      </c>
      <c r="DE784" s="394" t="s">
        <v>607</v>
      </c>
      <c r="DF784" s="394" t="s">
        <v>607</v>
      </c>
      <c r="DG784" s="392">
        <f t="shared" si="1539"/>
        <v>3388</v>
      </c>
      <c r="DH784" s="392">
        <v>26</v>
      </c>
      <c r="DI784" s="288">
        <v>13</v>
      </c>
      <c r="DJ784" s="288">
        <v>11</v>
      </c>
      <c r="DK784" s="288">
        <v>3</v>
      </c>
      <c r="DL784" s="392">
        <v>35</v>
      </c>
      <c r="DM784" s="394">
        <v>35</v>
      </c>
      <c r="DN784" s="394">
        <v>0</v>
      </c>
      <c r="DO784" s="392">
        <f t="shared" si="1540"/>
        <v>3449</v>
      </c>
      <c r="DP784" s="390"/>
      <c r="DQ784" s="390"/>
      <c r="DR784" s="390"/>
      <c r="DS784" s="390"/>
      <c r="DT784" s="390"/>
      <c r="DU784" s="390"/>
      <c r="DV784" s="390"/>
      <c r="DW784" s="390"/>
      <c r="DX784" s="390"/>
      <c r="DY784" s="390"/>
      <c r="DZ784" s="390"/>
      <c r="EA784" s="390"/>
      <c r="EB784" s="390"/>
      <c r="EC784" s="390"/>
    </row>
    <row r="785" spans="1:134" s="18" customFormat="1" ht="16.5" customHeight="1" x14ac:dyDescent="0.2">
      <c r="A785" s="48" t="s">
        <v>127</v>
      </c>
      <c r="B785" s="392">
        <v>164</v>
      </c>
      <c r="C785" s="394" t="s">
        <v>607</v>
      </c>
      <c r="D785" s="394" t="s">
        <v>607</v>
      </c>
      <c r="E785" s="394" t="s">
        <v>607</v>
      </c>
      <c r="F785" s="394" t="s">
        <v>607</v>
      </c>
      <c r="G785" s="394" t="s">
        <v>607</v>
      </c>
      <c r="H785" s="394" t="s">
        <v>607</v>
      </c>
      <c r="I785" s="394" t="s">
        <v>607</v>
      </c>
      <c r="J785" s="394" t="s">
        <v>607</v>
      </c>
      <c r="K785" s="394" t="s">
        <v>607</v>
      </c>
      <c r="L785" s="394" t="s">
        <v>607</v>
      </c>
      <c r="M785" s="394" t="s">
        <v>607</v>
      </c>
      <c r="N785" s="394" t="s">
        <v>607</v>
      </c>
      <c r="O785" s="392">
        <v>56</v>
      </c>
      <c r="P785" s="394" t="s">
        <v>607</v>
      </c>
      <c r="Q785" s="394" t="s">
        <v>607</v>
      </c>
      <c r="R785" s="394" t="s">
        <v>607</v>
      </c>
      <c r="S785" s="394" t="s">
        <v>607</v>
      </c>
      <c r="T785" s="394" t="s">
        <v>607</v>
      </c>
      <c r="U785" s="394" t="s">
        <v>607</v>
      </c>
      <c r="V785" s="394" t="s">
        <v>607</v>
      </c>
      <c r="W785" s="394" t="s">
        <v>607</v>
      </c>
      <c r="X785" s="392">
        <v>45</v>
      </c>
      <c r="Y785" s="394" t="s">
        <v>607</v>
      </c>
      <c r="Z785" s="394" t="s">
        <v>607</v>
      </c>
      <c r="AA785" s="394" t="s">
        <v>607</v>
      </c>
      <c r="AB785" s="394" t="s">
        <v>607</v>
      </c>
      <c r="AC785" s="392">
        <v>49</v>
      </c>
      <c r="AD785" s="394" t="s">
        <v>607</v>
      </c>
      <c r="AE785" s="394" t="s">
        <v>607</v>
      </c>
      <c r="AF785" s="394" t="s">
        <v>607</v>
      </c>
      <c r="AG785" s="394" t="s">
        <v>607</v>
      </c>
      <c r="AH785" s="394" t="s">
        <v>607</v>
      </c>
      <c r="AI785" s="394" t="s">
        <v>607</v>
      </c>
      <c r="AJ785" s="392">
        <v>0</v>
      </c>
      <c r="AK785" s="394" t="s">
        <v>607</v>
      </c>
      <c r="AL785" s="394" t="s">
        <v>607</v>
      </c>
      <c r="AM785" s="392">
        <v>169</v>
      </c>
      <c r="AN785" s="394" t="s">
        <v>607</v>
      </c>
      <c r="AO785" s="394" t="s">
        <v>607</v>
      </c>
      <c r="AP785" s="394" t="s">
        <v>607</v>
      </c>
      <c r="AQ785" s="394" t="s">
        <v>607</v>
      </c>
      <c r="AR785" s="394" t="s">
        <v>607</v>
      </c>
      <c r="AS785" s="394" t="s">
        <v>607</v>
      </c>
      <c r="AT785" s="394" t="s">
        <v>607</v>
      </c>
      <c r="AU785" s="394" t="s">
        <v>607</v>
      </c>
      <c r="AV785" s="394" t="s">
        <v>607</v>
      </c>
      <c r="AW785" s="394" t="s">
        <v>607</v>
      </c>
      <c r="AX785" s="392">
        <v>107</v>
      </c>
      <c r="AY785" s="394" t="s">
        <v>607</v>
      </c>
      <c r="AZ785" s="394" t="s">
        <v>607</v>
      </c>
      <c r="BA785" s="394" t="s">
        <v>607</v>
      </c>
      <c r="BB785" s="394" t="s">
        <v>607</v>
      </c>
      <c r="BC785" s="394" t="s">
        <v>607</v>
      </c>
      <c r="BD785" s="392">
        <v>480</v>
      </c>
      <c r="BE785" s="394" t="s">
        <v>607</v>
      </c>
      <c r="BF785" s="394" t="s">
        <v>607</v>
      </c>
      <c r="BG785" s="394" t="s">
        <v>607</v>
      </c>
      <c r="BH785" s="394" t="s">
        <v>607</v>
      </c>
      <c r="BI785" s="394" t="s">
        <v>607</v>
      </c>
      <c r="BJ785" s="394" t="s">
        <v>607</v>
      </c>
      <c r="BK785" s="394" t="s">
        <v>607</v>
      </c>
      <c r="BL785" s="394" t="s">
        <v>607</v>
      </c>
      <c r="BM785" s="392">
        <v>36</v>
      </c>
      <c r="BN785" s="394" t="s">
        <v>607</v>
      </c>
      <c r="BO785" s="394" t="s">
        <v>607</v>
      </c>
      <c r="BP785" s="394" t="s">
        <v>607</v>
      </c>
      <c r="BQ785" s="394" t="s">
        <v>607</v>
      </c>
      <c r="BR785" s="394" t="s">
        <v>607</v>
      </c>
      <c r="BS785" s="392">
        <v>94</v>
      </c>
      <c r="BT785" s="394" t="s">
        <v>607</v>
      </c>
      <c r="BU785" s="394" t="s">
        <v>607</v>
      </c>
      <c r="BV785" s="394" t="s">
        <v>607</v>
      </c>
      <c r="BW785" s="394" t="s">
        <v>607</v>
      </c>
      <c r="BX785" s="394" t="s">
        <v>607</v>
      </c>
      <c r="BY785" s="394" t="s">
        <v>607</v>
      </c>
      <c r="BZ785" s="394" t="s">
        <v>607</v>
      </c>
      <c r="CA785" s="394" t="s">
        <v>607</v>
      </c>
      <c r="CB785" s="394" t="s">
        <v>607</v>
      </c>
      <c r="CC785" s="394" t="s">
        <v>607</v>
      </c>
      <c r="CD785" s="394" t="s">
        <v>607</v>
      </c>
      <c r="CE785" s="394" t="s">
        <v>607</v>
      </c>
      <c r="CF785" s="392">
        <v>116</v>
      </c>
      <c r="CG785" s="394" t="s">
        <v>607</v>
      </c>
      <c r="CH785" s="394" t="s">
        <v>607</v>
      </c>
      <c r="CI785" s="394" t="s">
        <v>607</v>
      </c>
      <c r="CJ785" s="394" t="s">
        <v>607</v>
      </c>
      <c r="CK785" s="394" t="s">
        <v>607</v>
      </c>
      <c r="CL785" s="394" t="s">
        <v>607</v>
      </c>
      <c r="CM785" s="394" t="s">
        <v>607</v>
      </c>
      <c r="CN785" s="394" t="s">
        <v>607</v>
      </c>
      <c r="CO785" s="394" t="s">
        <v>607</v>
      </c>
      <c r="CP785" s="394" t="s">
        <v>607</v>
      </c>
      <c r="CQ785" s="394" t="s">
        <v>607</v>
      </c>
      <c r="CR785" s="394" t="s">
        <v>607</v>
      </c>
      <c r="CS785" s="394" t="s">
        <v>607</v>
      </c>
      <c r="CT785" s="392">
        <v>83</v>
      </c>
      <c r="CU785" s="394" t="s">
        <v>607</v>
      </c>
      <c r="CV785" s="394" t="s">
        <v>607</v>
      </c>
      <c r="CW785" s="394" t="s">
        <v>607</v>
      </c>
      <c r="CX785" s="394" t="s">
        <v>607</v>
      </c>
      <c r="CY785" s="394" t="s">
        <v>607</v>
      </c>
      <c r="CZ785" s="392">
        <v>108</v>
      </c>
      <c r="DA785" s="394" t="s">
        <v>607</v>
      </c>
      <c r="DB785" s="394" t="s">
        <v>607</v>
      </c>
      <c r="DC785" s="394" t="s">
        <v>607</v>
      </c>
      <c r="DD785" s="394" t="s">
        <v>607</v>
      </c>
      <c r="DE785" s="394" t="s">
        <v>607</v>
      </c>
      <c r="DF785" s="394" t="s">
        <v>607</v>
      </c>
      <c r="DG785" s="392">
        <f t="shared" si="1539"/>
        <v>1507</v>
      </c>
      <c r="DH785" s="392">
        <v>17</v>
      </c>
      <c r="DI785" s="288">
        <v>3</v>
      </c>
      <c r="DJ785" s="288">
        <v>11</v>
      </c>
      <c r="DK785" s="288">
        <v>3</v>
      </c>
      <c r="DL785" s="392">
        <v>30</v>
      </c>
      <c r="DM785" s="394">
        <v>30</v>
      </c>
      <c r="DN785" s="394">
        <v>0</v>
      </c>
      <c r="DO785" s="392">
        <f t="shared" si="1540"/>
        <v>1554</v>
      </c>
      <c r="DP785" s="390"/>
      <c r="DQ785" s="390"/>
      <c r="DR785" s="390"/>
      <c r="DS785" s="390"/>
      <c r="DT785" s="390"/>
      <c r="DU785" s="390"/>
      <c r="DV785" s="390"/>
      <c r="DW785" s="390"/>
      <c r="DX785" s="390"/>
      <c r="DY785" s="390"/>
      <c r="DZ785" s="390"/>
      <c r="EA785" s="390"/>
      <c r="EB785" s="390"/>
      <c r="EC785" s="390"/>
    </row>
    <row r="786" spans="1:134" s="18" customFormat="1" ht="16.5" customHeight="1" x14ac:dyDescent="0.2">
      <c r="A786" s="48" t="s">
        <v>128</v>
      </c>
      <c r="B786" s="392">
        <v>15</v>
      </c>
      <c r="C786" s="394" t="s">
        <v>607</v>
      </c>
      <c r="D786" s="394" t="s">
        <v>607</v>
      </c>
      <c r="E786" s="394" t="s">
        <v>607</v>
      </c>
      <c r="F786" s="394" t="s">
        <v>607</v>
      </c>
      <c r="G786" s="394" t="s">
        <v>607</v>
      </c>
      <c r="H786" s="394" t="s">
        <v>607</v>
      </c>
      <c r="I786" s="394" t="s">
        <v>607</v>
      </c>
      <c r="J786" s="394" t="s">
        <v>607</v>
      </c>
      <c r="K786" s="394" t="s">
        <v>607</v>
      </c>
      <c r="L786" s="394" t="s">
        <v>607</v>
      </c>
      <c r="M786" s="394" t="s">
        <v>607</v>
      </c>
      <c r="N786" s="394" t="s">
        <v>607</v>
      </c>
      <c r="O786" s="392">
        <v>14</v>
      </c>
      <c r="P786" s="394" t="s">
        <v>607</v>
      </c>
      <c r="Q786" s="394" t="s">
        <v>607</v>
      </c>
      <c r="R786" s="394" t="s">
        <v>607</v>
      </c>
      <c r="S786" s="394" t="s">
        <v>607</v>
      </c>
      <c r="T786" s="394" t="s">
        <v>607</v>
      </c>
      <c r="U786" s="394" t="s">
        <v>607</v>
      </c>
      <c r="V786" s="394" t="s">
        <v>607</v>
      </c>
      <c r="W786" s="394" t="s">
        <v>607</v>
      </c>
      <c r="X786" s="392">
        <v>8</v>
      </c>
      <c r="Y786" s="394" t="s">
        <v>607</v>
      </c>
      <c r="Z786" s="394" t="s">
        <v>607</v>
      </c>
      <c r="AA786" s="394" t="s">
        <v>607</v>
      </c>
      <c r="AB786" s="394" t="s">
        <v>607</v>
      </c>
      <c r="AC786" s="392">
        <v>15</v>
      </c>
      <c r="AD786" s="394" t="s">
        <v>607</v>
      </c>
      <c r="AE786" s="394" t="s">
        <v>607</v>
      </c>
      <c r="AF786" s="394" t="s">
        <v>607</v>
      </c>
      <c r="AG786" s="394" t="s">
        <v>607</v>
      </c>
      <c r="AH786" s="394" t="s">
        <v>607</v>
      </c>
      <c r="AI786" s="394" t="s">
        <v>607</v>
      </c>
      <c r="AJ786" s="392">
        <v>0</v>
      </c>
      <c r="AK786" s="394" t="s">
        <v>607</v>
      </c>
      <c r="AL786" s="394" t="s">
        <v>607</v>
      </c>
      <c r="AM786" s="392">
        <v>19</v>
      </c>
      <c r="AN786" s="394" t="s">
        <v>607</v>
      </c>
      <c r="AO786" s="394" t="s">
        <v>607</v>
      </c>
      <c r="AP786" s="394" t="s">
        <v>607</v>
      </c>
      <c r="AQ786" s="394" t="s">
        <v>607</v>
      </c>
      <c r="AR786" s="394" t="s">
        <v>607</v>
      </c>
      <c r="AS786" s="394" t="s">
        <v>607</v>
      </c>
      <c r="AT786" s="394" t="s">
        <v>607</v>
      </c>
      <c r="AU786" s="394" t="s">
        <v>607</v>
      </c>
      <c r="AV786" s="394" t="s">
        <v>607</v>
      </c>
      <c r="AW786" s="394" t="s">
        <v>607</v>
      </c>
      <c r="AX786" s="392">
        <v>4</v>
      </c>
      <c r="AY786" s="394" t="s">
        <v>607</v>
      </c>
      <c r="AZ786" s="394" t="s">
        <v>607</v>
      </c>
      <c r="BA786" s="394" t="s">
        <v>607</v>
      </c>
      <c r="BB786" s="394" t="s">
        <v>607</v>
      </c>
      <c r="BC786" s="394" t="s">
        <v>607</v>
      </c>
      <c r="BD786" s="392">
        <v>0</v>
      </c>
      <c r="BE786" s="394" t="s">
        <v>607</v>
      </c>
      <c r="BF786" s="394" t="s">
        <v>607</v>
      </c>
      <c r="BG786" s="394" t="s">
        <v>607</v>
      </c>
      <c r="BH786" s="394" t="s">
        <v>607</v>
      </c>
      <c r="BI786" s="394" t="s">
        <v>607</v>
      </c>
      <c r="BJ786" s="394" t="s">
        <v>607</v>
      </c>
      <c r="BK786" s="394" t="s">
        <v>607</v>
      </c>
      <c r="BL786" s="394" t="s">
        <v>607</v>
      </c>
      <c r="BM786" s="392">
        <v>7</v>
      </c>
      <c r="BN786" s="394" t="s">
        <v>607</v>
      </c>
      <c r="BO786" s="394" t="s">
        <v>607</v>
      </c>
      <c r="BP786" s="394" t="s">
        <v>607</v>
      </c>
      <c r="BQ786" s="394" t="s">
        <v>607</v>
      </c>
      <c r="BR786" s="394" t="s">
        <v>607</v>
      </c>
      <c r="BS786" s="392">
        <v>8</v>
      </c>
      <c r="BT786" s="394" t="s">
        <v>607</v>
      </c>
      <c r="BU786" s="394" t="s">
        <v>607</v>
      </c>
      <c r="BV786" s="394" t="s">
        <v>607</v>
      </c>
      <c r="BW786" s="394" t="s">
        <v>607</v>
      </c>
      <c r="BX786" s="394" t="s">
        <v>607</v>
      </c>
      <c r="BY786" s="394" t="s">
        <v>607</v>
      </c>
      <c r="BZ786" s="394" t="s">
        <v>607</v>
      </c>
      <c r="CA786" s="394" t="s">
        <v>607</v>
      </c>
      <c r="CB786" s="394" t="s">
        <v>607</v>
      </c>
      <c r="CC786" s="394" t="s">
        <v>607</v>
      </c>
      <c r="CD786" s="394" t="s">
        <v>607</v>
      </c>
      <c r="CE786" s="394" t="s">
        <v>607</v>
      </c>
      <c r="CF786" s="392">
        <v>16</v>
      </c>
      <c r="CG786" s="394" t="s">
        <v>607</v>
      </c>
      <c r="CH786" s="394" t="s">
        <v>607</v>
      </c>
      <c r="CI786" s="394" t="s">
        <v>607</v>
      </c>
      <c r="CJ786" s="394" t="s">
        <v>607</v>
      </c>
      <c r="CK786" s="394" t="s">
        <v>607</v>
      </c>
      <c r="CL786" s="394" t="s">
        <v>607</v>
      </c>
      <c r="CM786" s="394" t="s">
        <v>607</v>
      </c>
      <c r="CN786" s="394" t="s">
        <v>607</v>
      </c>
      <c r="CO786" s="394" t="s">
        <v>607</v>
      </c>
      <c r="CP786" s="394" t="s">
        <v>607</v>
      </c>
      <c r="CQ786" s="394" t="s">
        <v>607</v>
      </c>
      <c r="CR786" s="394" t="s">
        <v>607</v>
      </c>
      <c r="CS786" s="394" t="s">
        <v>607</v>
      </c>
      <c r="CT786" s="392">
        <v>0</v>
      </c>
      <c r="CU786" s="394" t="s">
        <v>607</v>
      </c>
      <c r="CV786" s="394" t="s">
        <v>607</v>
      </c>
      <c r="CW786" s="394" t="s">
        <v>607</v>
      </c>
      <c r="CX786" s="394" t="s">
        <v>607</v>
      </c>
      <c r="CY786" s="394" t="s">
        <v>607</v>
      </c>
      <c r="CZ786" s="392">
        <v>7</v>
      </c>
      <c r="DA786" s="394" t="s">
        <v>607</v>
      </c>
      <c r="DB786" s="394" t="s">
        <v>607</v>
      </c>
      <c r="DC786" s="394" t="s">
        <v>607</v>
      </c>
      <c r="DD786" s="394" t="s">
        <v>607</v>
      </c>
      <c r="DE786" s="394" t="s">
        <v>607</v>
      </c>
      <c r="DF786" s="394" t="s">
        <v>607</v>
      </c>
      <c r="DG786" s="392">
        <f t="shared" si="1539"/>
        <v>113</v>
      </c>
      <c r="DH786" s="392">
        <v>0</v>
      </c>
      <c r="DI786" s="288">
        <v>0</v>
      </c>
      <c r="DJ786" s="288">
        <v>0</v>
      </c>
      <c r="DK786" s="288">
        <v>0</v>
      </c>
      <c r="DL786" s="392">
        <v>0</v>
      </c>
      <c r="DM786" s="394">
        <v>0</v>
      </c>
      <c r="DN786" s="394">
        <v>0</v>
      </c>
      <c r="DO786" s="392">
        <f t="shared" si="1540"/>
        <v>113</v>
      </c>
      <c r="DP786" s="390"/>
      <c r="DQ786" s="390"/>
      <c r="DR786" s="390"/>
      <c r="DS786" s="390"/>
      <c r="DT786" s="390"/>
      <c r="DU786" s="390"/>
      <c r="DV786" s="390"/>
      <c r="DW786" s="390"/>
      <c r="DX786" s="390"/>
      <c r="DY786" s="390"/>
      <c r="DZ786" s="390"/>
      <c r="EA786" s="390"/>
      <c r="EB786" s="390"/>
      <c r="EC786" s="390"/>
    </row>
    <row r="787" spans="1:134" s="129" customFormat="1" ht="16.5" customHeight="1" x14ac:dyDescent="0.15">
      <c r="A787" s="48" t="s">
        <v>319</v>
      </c>
      <c r="B787" s="392">
        <v>171</v>
      </c>
      <c r="C787" s="394" t="s">
        <v>607</v>
      </c>
      <c r="D787" s="394" t="s">
        <v>607</v>
      </c>
      <c r="E787" s="394" t="s">
        <v>607</v>
      </c>
      <c r="F787" s="394" t="s">
        <v>607</v>
      </c>
      <c r="G787" s="394" t="s">
        <v>607</v>
      </c>
      <c r="H787" s="394" t="s">
        <v>607</v>
      </c>
      <c r="I787" s="394" t="s">
        <v>607</v>
      </c>
      <c r="J787" s="394" t="s">
        <v>607</v>
      </c>
      <c r="K787" s="394" t="s">
        <v>607</v>
      </c>
      <c r="L787" s="394" t="s">
        <v>607</v>
      </c>
      <c r="M787" s="394" t="s">
        <v>607</v>
      </c>
      <c r="N787" s="394" t="s">
        <v>607</v>
      </c>
      <c r="O787" s="392">
        <v>53</v>
      </c>
      <c r="P787" s="394" t="s">
        <v>607</v>
      </c>
      <c r="Q787" s="394" t="s">
        <v>607</v>
      </c>
      <c r="R787" s="394" t="s">
        <v>607</v>
      </c>
      <c r="S787" s="394" t="s">
        <v>607</v>
      </c>
      <c r="T787" s="394" t="s">
        <v>607</v>
      </c>
      <c r="U787" s="394" t="s">
        <v>607</v>
      </c>
      <c r="V787" s="394" t="s">
        <v>607</v>
      </c>
      <c r="W787" s="394" t="s">
        <v>607</v>
      </c>
      <c r="X787" s="392">
        <v>86</v>
      </c>
      <c r="Y787" s="394" t="s">
        <v>607</v>
      </c>
      <c r="Z787" s="394" t="s">
        <v>607</v>
      </c>
      <c r="AA787" s="394" t="s">
        <v>607</v>
      </c>
      <c r="AB787" s="394" t="s">
        <v>607</v>
      </c>
      <c r="AC787" s="392">
        <v>57</v>
      </c>
      <c r="AD787" s="394" t="s">
        <v>607</v>
      </c>
      <c r="AE787" s="394" t="s">
        <v>607</v>
      </c>
      <c r="AF787" s="394" t="s">
        <v>607</v>
      </c>
      <c r="AG787" s="394" t="s">
        <v>607</v>
      </c>
      <c r="AH787" s="394" t="s">
        <v>607</v>
      </c>
      <c r="AI787" s="394" t="s">
        <v>607</v>
      </c>
      <c r="AJ787" s="392">
        <v>0</v>
      </c>
      <c r="AK787" s="394" t="s">
        <v>607</v>
      </c>
      <c r="AL787" s="394" t="s">
        <v>607</v>
      </c>
      <c r="AM787" s="392">
        <v>126</v>
      </c>
      <c r="AN787" s="394" t="s">
        <v>607</v>
      </c>
      <c r="AO787" s="394" t="s">
        <v>607</v>
      </c>
      <c r="AP787" s="394" t="s">
        <v>607</v>
      </c>
      <c r="AQ787" s="394" t="s">
        <v>607</v>
      </c>
      <c r="AR787" s="394" t="s">
        <v>607</v>
      </c>
      <c r="AS787" s="394" t="s">
        <v>607</v>
      </c>
      <c r="AT787" s="394" t="s">
        <v>607</v>
      </c>
      <c r="AU787" s="394" t="s">
        <v>607</v>
      </c>
      <c r="AV787" s="394" t="s">
        <v>607</v>
      </c>
      <c r="AW787" s="394" t="s">
        <v>607</v>
      </c>
      <c r="AX787" s="392">
        <v>76</v>
      </c>
      <c r="AY787" s="394" t="s">
        <v>607</v>
      </c>
      <c r="AZ787" s="394" t="s">
        <v>607</v>
      </c>
      <c r="BA787" s="394" t="s">
        <v>607</v>
      </c>
      <c r="BB787" s="394" t="s">
        <v>607</v>
      </c>
      <c r="BC787" s="394" t="s">
        <v>607</v>
      </c>
      <c r="BD787" s="392">
        <v>178</v>
      </c>
      <c r="BE787" s="394" t="s">
        <v>607</v>
      </c>
      <c r="BF787" s="394" t="s">
        <v>607</v>
      </c>
      <c r="BG787" s="394" t="s">
        <v>607</v>
      </c>
      <c r="BH787" s="394" t="s">
        <v>607</v>
      </c>
      <c r="BI787" s="394" t="s">
        <v>607</v>
      </c>
      <c r="BJ787" s="394" t="s">
        <v>607</v>
      </c>
      <c r="BK787" s="394" t="s">
        <v>607</v>
      </c>
      <c r="BL787" s="394" t="s">
        <v>607</v>
      </c>
      <c r="BM787" s="392">
        <v>59</v>
      </c>
      <c r="BN787" s="394" t="s">
        <v>607</v>
      </c>
      <c r="BO787" s="394" t="s">
        <v>607</v>
      </c>
      <c r="BP787" s="394" t="s">
        <v>607</v>
      </c>
      <c r="BQ787" s="394" t="s">
        <v>607</v>
      </c>
      <c r="BR787" s="394" t="s">
        <v>607</v>
      </c>
      <c r="BS787" s="392">
        <v>167</v>
      </c>
      <c r="BT787" s="394" t="s">
        <v>607</v>
      </c>
      <c r="BU787" s="394" t="s">
        <v>607</v>
      </c>
      <c r="BV787" s="394" t="s">
        <v>607</v>
      </c>
      <c r="BW787" s="394" t="s">
        <v>607</v>
      </c>
      <c r="BX787" s="394" t="s">
        <v>607</v>
      </c>
      <c r="BY787" s="394" t="s">
        <v>607</v>
      </c>
      <c r="BZ787" s="394" t="s">
        <v>607</v>
      </c>
      <c r="CA787" s="394" t="s">
        <v>607</v>
      </c>
      <c r="CB787" s="394" t="s">
        <v>607</v>
      </c>
      <c r="CC787" s="394" t="s">
        <v>607</v>
      </c>
      <c r="CD787" s="394" t="s">
        <v>607</v>
      </c>
      <c r="CE787" s="394" t="s">
        <v>607</v>
      </c>
      <c r="CF787" s="392">
        <v>157</v>
      </c>
      <c r="CG787" s="394" t="s">
        <v>607</v>
      </c>
      <c r="CH787" s="394" t="s">
        <v>607</v>
      </c>
      <c r="CI787" s="394" t="s">
        <v>607</v>
      </c>
      <c r="CJ787" s="394" t="s">
        <v>607</v>
      </c>
      <c r="CK787" s="394" t="s">
        <v>607</v>
      </c>
      <c r="CL787" s="394" t="s">
        <v>607</v>
      </c>
      <c r="CM787" s="394" t="s">
        <v>607</v>
      </c>
      <c r="CN787" s="394" t="s">
        <v>607</v>
      </c>
      <c r="CO787" s="394" t="s">
        <v>607</v>
      </c>
      <c r="CP787" s="394" t="s">
        <v>607</v>
      </c>
      <c r="CQ787" s="394" t="s">
        <v>607</v>
      </c>
      <c r="CR787" s="394" t="s">
        <v>607</v>
      </c>
      <c r="CS787" s="394" t="s">
        <v>607</v>
      </c>
      <c r="CT787" s="392">
        <v>116</v>
      </c>
      <c r="CU787" s="394" t="s">
        <v>607</v>
      </c>
      <c r="CV787" s="394" t="s">
        <v>607</v>
      </c>
      <c r="CW787" s="394" t="s">
        <v>607</v>
      </c>
      <c r="CX787" s="394" t="s">
        <v>607</v>
      </c>
      <c r="CY787" s="394" t="s">
        <v>607</v>
      </c>
      <c r="CZ787" s="392">
        <v>85</v>
      </c>
      <c r="DA787" s="394" t="s">
        <v>607</v>
      </c>
      <c r="DB787" s="394" t="s">
        <v>607</v>
      </c>
      <c r="DC787" s="394" t="s">
        <v>607</v>
      </c>
      <c r="DD787" s="394" t="s">
        <v>607</v>
      </c>
      <c r="DE787" s="394" t="s">
        <v>607</v>
      </c>
      <c r="DF787" s="394" t="s">
        <v>607</v>
      </c>
      <c r="DG787" s="392">
        <f t="shared" si="1539"/>
        <v>1331</v>
      </c>
      <c r="DH787" s="392">
        <v>0</v>
      </c>
      <c r="DI787" s="288">
        <v>0</v>
      </c>
      <c r="DJ787" s="288">
        <v>0</v>
      </c>
      <c r="DK787" s="288">
        <v>0</v>
      </c>
      <c r="DL787" s="392">
        <v>14</v>
      </c>
      <c r="DM787" s="394">
        <v>14</v>
      </c>
      <c r="DN787" s="394">
        <v>0</v>
      </c>
      <c r="DO787" s="392">
        <f t="shared" si="1540"/>
        <v>1345</v>
      </c>
      <c r="DP787" s="390"/>
      <c r="DQ787" s="390"/>
      <c r="DR787" s="390"/>
      <c r="DS787" s="390"/>
      <c r="DT787" s="390"/>
      <c r="DU787" s="390"/>
      <c r="DV787" s="390"/>
      <c r="DW787" s="390"/>
      <c r="DX787" s="390"/>
      <c r="DY787" s="390"/>
      <c r="DZ787" s="390"/>
      <c r="EA787" s="390"/>
      <c r="EB787" s="390"/>
      <c r="EC787" s="390"/>
    </row>
    <row r="788" spans="1:134" s="128" customFormat="1" ht="16.5" customHeight="1" x14ac:dyDescent="0.2">
      <c r="A788" s="48" t="s">
        <v>4</v>
      </c>
      <c r="B788" s="392">
        <v>12</v>
      </c>
      <c r="C788" s="394" t="s">
        <v>607</v>
      </c>
      <c r="D788" s="394" t="s">
        <v>607</v>
      </c>
      <c r="E788" s="394" t="s">
        <v>607</v>
      </c>
      <c r="F788" s="394" t="s">
        <v>607</v>
      </c>
      <c r="G788" s="394" t="s">
        <v>607</v>
      </c>
      <c r="H788" s="394" t="s">
        <v>607</v>
      </c>
      <c r="I788" s="394" t="s">
        <v>607</v>
      </c>
      <c r="J788" s="394" t="s">
        <v>607</v>
      </c>
      <c r="K788" s="394" t="s">
        <v>607</v>
      </c>
      <c r="L788" s="394" t="s">
        <v>607</v>
      </c>
      <c r="M788" s="394" t="s">
        <v>607</v>
      </c>
      <c r="N788" s="394" t="s">
        <v>607</v>
      </c>
      <c r="O788" s="392">
        <v>6</v>
      </c>
      <c r="P788" s="394" t="s">
        <v>607</v>
      </c>
      <c r="Q788" s="394" t="s">
        <v>607</v>
      </c>
      <c r="R788" s="394" t="s">
        <v>607</v>
      </c>
      <c r="S788" s="394" t="s">
        <v>607</v>
      </c>
      <c r="T788" s="394" t="s">
        <v>607</v>
      </c>
      <c r="U788" s="394" t="s">
        <v>607</v>
      </c>
      <c r="V788" s="394" t="s">
        <v>607</v>
      </c>
      <c r="W788" s="394" t="s">
        <v>607</v>
      </c>
      <c r="X788" s="392">
        <v>12</v>
      </c>
      <c r="Y788" s="394" t="s">
        <v>607</v>
      </c>
      <c r="Z788" s="394" t="s">
        <v>607</v>
      </c>
      <c r="AA788" s="394" t="s">
        <v>607</v>
      </c>
      <c r="AB788" s="394" t="s">
        <v>607</v>
      </c>
      <c r="AC788" s="392">
        <v>0</v>
      </c>
      <c r="AD788" s="394" t="s">
        <v>607</v>
      </c>
      <c r="AE788" s="394" t="s">
        <v>607</v>
      </c>
      <c r="AF788" s="394" t="s">
        <v>607</v>
      </c>
      <c r="AG788" s="394" t="s">
        <v>607</v>
      </c>
      <c r="AH788" s="394" t="s">
        <v>607</v>
      </c>
      <c r="AI788" s="394" t="s">
        <v>607</v>
      </c>
      <c r="AJ788" s="392">
        <v>0</v>
      </c>
      <c r="AK788" s="394" t="s">
        <v>607</v>
      </c>
      <c r="AL788" s="394" t="s">
        <v>607</v>
      </c>
      <c r="AM788" s="392">
        <v>0</v>
      </c>
      <c r="AN788" s="394" t="s">
        <v>607</v>
      </c>
      <c r="AO788" s="394" t="s">
        <v>607</v>
      </c>
      <c r="AP788" s="394" t="s">
        <v>607</v>
      </c>
      <c r="AQ788" s="394" t="s">
        <v>607</v>
      </c>
      <c r="AR788" s="394" t="s">
        <v>607</v>
      </c>
      <c r="AS788" s="394" t="s">
        <v>607</v>
      </c>
      <c r="AT788" s="394" t="s">
        <v>607</v>
      </c>
      <c r="AU788" s="394" t="s">
        <v>607</v>
      </c>
      <c r="AV788" s="394" t="s">
        <v>607</v>
      </c>
      <c r="AW788" s="394" t="s">
        <v>607</v>
      </c>
      <c r="AX788" s="392">
        <v>9</v>
      </c>
      <c r="AY788" s="394" t="s">
        <v>607</v>
      </c>
      <c r="AZ788" s="394" t="s">
        <v>607</v>
      </c>
      <c r="BA788" s="394" t="s">
        <v>607</v>
      </c>
      <c r="BB788" s="394" t="s">
        <v>607</v>
      </c>
      <c r="BC788" s="394" t="s">
        <v>607</v>
      </c>
      <c r="BD788" s="392">
        <v>32</v>
      </c>
      <c r="BE788" s="394" t="s">
        <v>607</v>
      </c>
      <c r="BF788" s="394" t="s">
        <v>607</v>
      </c>
      <c r="BG788" s="394" t="s">
        <v>607</v>
      </c>
      <c r="BH788" s="394" t="s">
        <v>607</v>
      </c>
      <c r="BI788" s="394" t="s">
        <v>607</v>
      </c>
      <c r="BJ788" s="394" t="s">
        <v>607</v>
      </c>
      <c r="BK788" s="394" t="s">
        <v>607</v>
      </c>
      <c r="BL788" s="394" t="s">
        <v>607</v>
      </c>
      <c r="BM788" s="392">
        <v>0</v>
      </c>
      <c r="BN788" s="394" t="s">
        <v>607</v>
      </c>
      <c r="BO788" s="394" t="s">
        <v>607</v>
      </c>
      <c r="BP788" s="394" t="s">
        <v>607</v>
      </c>
      <c r="BQ788" s="394" t="s">
        <v>607</v>
      </c>
      <c r="BR788" s="394" t="s">
        <v>607</v>
      </c>
      <c r="BS788" s="392">
        <v>0</v>
      </c>
      <c r="BT788" s="394" t="s">
        <v>607</v>
      </c>
      <c r="BU788" s="394" t="s">
        <v>607</v>
      </c>
      <c r="BV788" s="394" t="s">
        <v>607</v>
      </c>
      <c r="BW788" s="394" t="s">
        <v>607</v>
      </c>
      <c r="BX788" s="394" t="s">
        <v>607</v>
      </c>
      <c r="BY788" s="394" t="s">
        <v>607</v>
      </c>
      <c r="BZ788" s="394" t="s">
        <v>607</v>
      </c>
      <c r="CA788" s="394" t="s">
        <v>607</v>
      </c>
      <c r="CB788" s="394" t="s">
        <v>607</v>
      </c>
      <c r="CC788" s="394" t="s">
        <v>607</v>
      </c>
      <c r="CD788" s="394" t="s">
        <v>607</v>
      </c>
      <c r="CE788" s="394" t="s">
        <v>607</v>
      </c>
      <c r="CF788" s="392">
        <v>10</v>
      </c>
      <c r="CG788" s="394" t="s">
        <v>607</v>
      </c>
      <c r="CH788" s="394" t="s">
        <v>607</v>
      </c>
      <c r="CI788" s="394" t="s">
        <v>607</v>
      </c>
      <c r="CJ788" s="394" t="s">
        <v>607</v>
      </c>
      <c r="CK788" s="394" t="s">
        <v>607</v>
      </c>
      <c r="CL788" s="394" t="s">
        <v>607</v>
      </c>
      <c r="CM788" s="394" t="s">
        <v>607</v>
      </c>
      <c r="CN788" s="394" t="s">
        <v>607</v>
      </c>
      <c r="CO788" s="394" t="s">
        <v>607</v>
      </c>
      <c r="CP788" s="394" t="s">
        <v>607</v>
      </c>
      <c r="CQ788" s="394" t="s">
        <v>607</v>
      </c>
      <c r="CR788" s="394" t="s">
        <v>607</v>
      </c>
      <c r="CS788" s="394" t="s">
        <v>607</v>
      </c>
      <c r="CT788" s="392">
        <v>0</v>
      </c>
      <c r="CU788" s="394" t="s">
        <v>607</v>
      </c>
      <c r="CV788" s="394" t="s">
        <v>607</v>
      </c>
      <c r="CW788" s="394" t="s">
        <v>607</v>
      </c>
      <c r="CX788" s="394" t="s">
        <v>607</v>
      </c>
      <c r="CY788" s="394" t="s">
        <v>607</v>
      </c>
      <c r="CZ788" s="392">
        <v>0</v>
      </c>
      <c r="DA788" s="394" t="s">
        <v>607</v>
      </c>
      <c r="DB788" s="394" t="s">
        <v>607</v>
      </c>
      <c r="DC788" s="394" t="s">
        <v>607</v>
      </c>
      <c r="DD788" s="394" t="s">
        <v>607</v>
      </c>
      <c r="DE788" s="394" t="s">
        <v>607</v>
      </c>
      <c r="DF788" s="394" t="s">
        <v>607</v>
      </c>
      <c r="DG788" s="392">
        <f t="shared" si="1539"/>
        <v>81</v>
      </c>
      <c r="DH788" s="392">
        <v>0</v>
      </c>
      <c r="DI788" s="288">
        <v>0</v>
      </c>
      <c r="DJ788" s="288">
        <v>0</v>
      </c>
      <c r="DK788" s="288">
        <v>0</v>
      </c>
      <c r="DL788" s="392">
        <v>0</v>
      </c>
      <c r="DM788" s="394">
        <v>0</v>
      </c>
      <c r="DN788" s="394">
        <v>0</v>
      </c>
      <c r="DO788" s="392">
        <f t="shared" si="1540"/>
        <v>81</v>
      </c>
      <c r="DP788" s="390"/>
      <c r="DQ788" s="390"/>
      <c r="DR788" s="390"/>
      <c r="DS788" s="390"/>
      <c r="DT788" s="390"/>
      <c r="DU788" s="390"/>
      <c r="DV788" s="390"/>
      <c r="DW788" s="390"/>
      <c r="DX788" s="390"/>
      <c r="DY788" s="390"/>
      <c r="DZ788" s="390"/>
      <c r="EA788" s="390"/>
      <c r="EB788" s="390"/>
      <c r="EC788" s="390"/>
    </row>
    <row r="789" spans="1:134" s="128" customFormat="1" ht="16.5" customHeight="1" x14ac:dyDescent="0.2">
      <c r="A789" s="89" t="s">
        <v>52</v>
      </c>
      <c r="B789" s="392">
        <v>103</v>
      </c>
      <c r="C789" s="394" t="s">
        <v>607</v>
      </c>
      <c r="D789" s="394" t="s">
        <v>607</v>
      </c>
      <c r="E789" s="394" t="s">
        <v>607</v>
      </c>
      <c r="F789" s="394" t="s">
        <v>607</v>
      </c>
      <c r="G789" s="394" t="s">
        <v>607</v>
      </c>
      <c r="H789" s="394" t="s">
        <v>607</v>
      </c>
      <c r="I789" s="394" t="s">
        <v>607</v>
      </c>
      <c r="J789" s="394" t="s">
        <v>607</v>
      </c>
      <c r="K789" s="394" t="s">
        <v>607</v>
      </c>
      <c r="L789" s="394" t="s">
        <v>607</v>
      </c>
      <c r="M789" s="394" t="s">
        <v>607</v>
      </c>
      <c r="N789" s="394" t="s">
        <v>607</v>
      </c>
      <c r="O789" s="392">
        <v>32</v>
      </c>
      <c r="P789" s="394" t="s">
        <v>607</v>
      </c>
      <c r="Q789" s="394" t="s">
        <v>607</v>
      </c>
      <c r="R789" s="394" t="s">
        <v>607</v>
      </c>
      <c r="S789" s="394" t="s">
        <v>607</v>
      </c>
      <c r="T789" s="394" t="s">
        <v>607</v>
      </c>
      <c r="U789" s="394" t="s">
        <v>607</v>
      </c>
      <c r="V789" s="394" t="s">
        <v>607</v>
      </c>
      <c r="W789" s="394" t="s">
        <v>607</v>
      </c>
      <c r="X789" s="392">
        <v>53</v>
      </c>
      <c r="Y789" s="394" t="s">
        <v>607</v>
      </c>
      <c r="Z789" s="394" t="s">
        <v>607</v>
      </c>
      <c r="AA789" s="394" t="s">
        <v>607</v>
      </c>
      <c r="AB789" s="394" t="s">
        <v>607</v>
      </c>
      <c r="AC789" s="392">
        <v>28</v>
      </c>
      <c r="AD789" s="394" t="s">
        <v>607</v>
      </c>
      <c r="AE789" s="394" t="s">
        <v>607</v>
      </c>
      <c r="AF789" s="394" t="s">
        <v>607</v>
      </c>
      <c r="AG789" s="394" t="s">
        <v>607</v>
      </c>
      <c r="AH789" s="394" t="s">
        <v>607</v>
      </c>
      <c r="AI789" s="394" t="s">
        <v>607</v>
      </c>
      <c r="AJ789" s="392">
        <v>0</v>
      </c>
      <c r="AK789" s="394" t="s">
        <v>607</v>
      </c>
      <c r="AL789" s="394" t="s">
        <v>607</v>
      </c>
      <c r="AM789" s="392">
        <v>64</v>
      </c>
      <c r="AN789" s="394" t="s">
        <v>607</v>
      </c>
      <c r="AO789" s="394" t="s">
        <v>607</v>
      </c>
      <c r="AP789" s="394" t="s">
        <v>607</v>
      </c>
      <c r="AQ789" s="394" t="s">
        <v>607</v>
      </c>
      <c r="AR789" s="394" t="s">
        <v>607</v>
      </c>
      <c r="AS789" s="394" t="s">
        <v>607</v>
      </c>
      <c r="AT789" s="394" t="s">
        <v>607</v>
      </c>
      <c r="AU789" s="394" t="s">
        <v>607</v>
      </c>
      <c r="AV789" s="394" t="s">
        <v>607</v>
      </c>
      <c r="AW789" s="394" t="s">
        <v>607</v>
      </c>
      <c r="AX789" s="392">
        <v>54</v>
      </c>
      <c r="AY789" s="394" t="s">
        <v>607</v>
      </c>
      <c r="AZ789" s="394" t="s">
        <v>607</v>
      </c>
      <c r="BA789" s="394" t="s">
        <v>607</v>
      </c>
      <c r="BB789" s="394" t="s">
        <v>607</v>
      </c>
      <c r="BC789" s="394" t="s">
        <v>607</v>
      </c>
      <c r="BD789" s="392">
        <v>281</v>
      </c>
      <c r="BE789" s="394" t="s">
        <v>607</v>
      </c>
      <c r="BF789" s="394" t="s">
        <v>607</v>
      </c>
      <c r="BG789" s="394" t="s">
        <v>607</v>
      </c>
      <c r="BH789" s="394" t="s">
        <v>607</v>
      </c>
      <c r="BI789" s="394" t="s">
        <v>607</v>
      </c>
      <c r="BJ789" s="394" t="s">
        <v>607</v>
      </c>
      <c r="BK789" s="394" t="s">
        <v>607</v>
      </c>
      <c r="BL789" s="394" t="s">
        <v>607</v>
      </c>
      <c r="BM789" s="392">
        <v>47</v>
      </c>
      <c r="BN789" s="394" t="s">
        <v>607</v>
      </c>
      <c r="BO789" s="394" t="s">
        <v>607</v>
      </c>
      <c r="BP789" s="394" t="s">
        <v>607</v>
      </c>
      <c r="BQ789" s="394" t="s">
        <v>607</v>
      </c>
      <c r="BR789" s="394" t="s">
        <v>607</v>
      </c>
      <c r="BS789" s="392">
        <v>62</v>
      </c>
      <c r="BT789" s="394" t="s">
        <v>607</v>
      </c>
      <c r="BU789" s="394" t="s">
        <v>607</v>
      </c>
      <c r="BV789" s="394" t="s">
        <v>607</v>
      </c>
      <c r="BW789" s="394" t="s">
        <v>607</v>
      </c>
      <c r="BX789" s="394" t="s">
        <v>607</v>
      </c>
      <c r="BY789" s="394" t="s">
        <v>607</v>
      </c>
      <c r="BZ789" s="394" t="s">
        <v>607</v>
      </c>
      <c r="CA789" s="394" t="s">
        <v>607</v>
      </c>
      <c r="CB789" s="394" t="s">
        <v>607</v>
      </c>
      <c r="CC789" s="394" t="s">
        <v>607</v>
      </c>
      <c r="CD789" s="394" t="s">
        <v>607</v>
      </c>
      <c r="CE789" s="394" t="s">
        <v>607</v>
      </c>
      <c r="CF789" s="392">
        <v>75</v>
      </c>
      <c r="CG789" s="394" t="s">
        <v>607</v>
      </c>
      <c r="CH789" s="394" t="s">
        <v>607</v>
      </c>
      <c r="CI789" s="394" t="s">
        <v>607</v>
      </c>
      <c r="CJ789" s="394" t="s">
        <v>607</v>
      </c>
      <c r="CK789" s="394" t="s">
        <v>607</v>
      </c>
      <c r="CL789" s="394" t="s">
        <v>607</v>
      </c>
      <c r="CM789" s="394" t="s">
        <v>607</v>
      </c>
      <c r="CN789" s="394" t="s">
        <v>607</v>
      </c>
      <c r="CO789" s="394" t="s">
        <v>607</v>
      </c>
      <c r="CP789" s="394" t="s">
        <v>607</v>
      </c>
      <c r="CQ789" s="394" t="s">
        <v>607</v>
      </c>
      <c r="CR789" s="394" t="s">
        <v>607</v>
      </c>
      <c r="CS789" s="394" t="s">
        <v>607</v>
      </c>
      <c r="CT789" s="392">
        <v>30</v>
      </c>
      <c r="CU789" s="394" t="s">
        <v>607</v>
      </c>
      <c r="CV789" s="394" t="s">
        <v>607</v>
      </c>
      <c r="CW789" s="394" t="s">
        <v>607</v>
      </c>
      <c r="CX789" s="394" t="s">
        <v>607</v>
      </c>
      <c r="CY789" s="394" t="s">
        <v>607</v>
      </c>
      <c r="CZ789" s="392">
        <v>114</v>
      </c>
      <c r="DA789" s="394" t="s">
        <v>607</v>
      </c>
      <c r="DB789" s="394" t="s">
        <v>607</v>
      </c>
      <c r="DC789" s="394" t="s">
        <v>607</v>
      </c>
      <c r="DD789" s="394" t="s">
        <v>607</v>
      </c>
      <c r="DE789" s="394" t="s">
        <v>607</v>
      </c>
      <c r="DF789" s="394" t="s">
        <v>607</v>
      </c>
      <c r="DG789" s="392">
        <f t="shared" si="1539"/>
        <v>943</v>
      </c>
      <c r="DH789" s="392">
        <v>18</v>
      </c>
      <c r="DI789" s="288">
        <v>0</v>
      </c>
      <c r="DJ789" s="288">
        <v>12</v>
      </c>
      <c r="DK789" s="288">
        <v>6</v>
      </c>
      <c r="DL789" s="392">
        <v>9</v>
      </c>
      <c r="DM789" s="394">
        <v>9</v>
      </c>
      <c r="DN789" s="394">
        <v>0</v>
      </c>
      <c r="DO789" s="392">
        <f t="shared" si="1540"/>
        <v>970</v>
      </c>
      <c r="DP789" s="390"/>
      <c r="DQ789" s="390"/>
      <c r="DR789" s="390"/>
      <c r="DS789" s="390"/>
      <c r="DT789" s="390"/>
      <c r="DU789" s="390"/>
      <c r="DV789" s="390"/>
      <c r="DW789" s="390"/>
      <c r="DX789" s="390"/>
      <c r="DY789" s="390"/>
      <c r="DZ789" s="390"/>
      <c r="EA789" s="390"/>
      <c r="EB789" s="390"/>
      <c r="EC789" s="390"/>
    </row>
    <row r="790" spans="1:134" s="128" customFormat="1" ht="16.5" customHeight="1" x14ac:dyDescent="0.2">
      <c r="A790" s="211" t="s">
        <v>362</v>
      </c>
      <c r="B790" s="392"/>
      <c r="C790" s="394"/>
      <c r="D790" s="394"/>
      <c r="E790" s="394"/>
      <c r="F790" s="394"/>
      <c r="G790" s="394"/>
      <c r="H790" s="394"/>
      <c r="I790" s="394"/>
      <c r="J790" s="394"/>
      <c r="K790" s="394"/>
      <c r="L790" s="394"/>
      <c r="M790" s="394"/>
      <c r="N790" s="394"/>
      <c r="O790" s="392"/>
      <c r="P790" s="394"/>
      <c r="Q790" s="394"/>
      <c r="R790" s="394"/>
      <c r="S790" s="394"/>
      <c r="T790" s="394"/>
      <c r="U790" s="394"/>
      <c r="V790" s="394"/>
      <c r="W790" s="394"/>
      <c r="X790" s="392"/>
      <c r="Y790" s="394"/>
      <c r="Z790" s="394"/>
      <c r="AA790" s="394"/>
      <c r="AB790" s="394"/>
      <c r="AC790" s="392"/>
      <c r="AD790" s="394"/>
      <c r="AE790" s="394"/>
      <c r="AF790" s="394"/>
      <c r="AG790" s="394"/>
      <c r="AH790" s="394"/>
      <c r="AI790" s="394"/>
      <c r="AJ790" s="392"/>
      <c r="AK790" s="394"/>
      <c r="AL790" s="394"/>
      <c r="AM790" s="392"/>
      <c r="AN790" s="394"/>
      <c r="AO790" s="394"/>
      <c r="AP790" s="394"/>
      <c r="AQ790" s="394"/>
      <c r="AR790" s="394"/>
      <c r="AS790" s="394"/>
      <c r="AT790" s="394"/>
      <c r="AU790" s="394"/>
      <c r="AV790" s="394"/>
      <c r="AW790" s="394"/>
      <c r="AX790" s="392"/>
      <c r="AY790" s="394"/>
      <c r="AZ790" s="394"/>
      <c r="BA790" s="394"/>
      <c r="BB790" s="394"/>
      <c r="BC790" s="394"/>
      <c r="BD790" s="392"/>
      <c r="BE790" s="394"/>
      <c r="BF790" s="394"/>
      <c r="BG790" s="394"/>
      <c r="BH790" s="394"/>
      <c r="BI790" s="394"/>
      <c r="BJ790" s="394"/>
      <c r="BK790" s="394"/>
      <c r="BL790" s="394"/>
      <c r="BM790" s="392"/>
      <c r="BN790" s="394"/>
      <c r="BO790" s="394"/>
      <c r="BP790" s="394"/>
      <c r="BQ790" s="394"/>
      <c r="BR790" s="394"/>
      <c r="BS790" s="392"/>
      <c r="BT790" s="394"/>
      <c r="BU790" s="394"/>
      <c r="BV790" s="394"/>
      <c r="BW790" s="394"/>
      <c r="BX790" s="394"/>
      <c r="BY790" s="394"/>
      <c r="BZ790" s="394"/>
      <c r="CA790" s="394"/>
      <c r="CB790" s="394"/>
      <c r="CC790" s="394"/>
      <c r="CD790" s="394"/>
      <c r="CE790" s="394"/>
      <c r="CF790" s="392"/>
      <c r="CG790" s="394"/>
      <c r="CH790" s="394"/>
      <c r="CI790" s="394"/>
      <c r="CJ790" s="394"/>
      <c r="CK790" s="394"/>
      <c r="CL790" s="394"/>
      <c r="CM790" s="394"/>
      <c r="CN790" s="394"/>
      <c r="CO790" s="394"/>
      <c r="CP790" s="394"/>
      <c r="CQ790" s="394"/>
      <c r="CR790" s="394"/>
      <c r="CS790" s="394"/>
      <c r="CT790" s="392"/>
      <c r="CU790" s="394"/>
      <c r="CV790" s="394"/>
      <c r="CW790" s="394"/>
      <c r="CX790" s="394"/>
      <c r="CY790" s="394"/>
      <c r="CZ790" s="392"/>
      <c r="DA790" s="394"/>
      <c r="DB790" s="394"/>
      <c r="DC790" s="394"/>
      <c r="DD790" s="394"/>
      <c r="DE790" s="394"/>
      <c r="DF790" s="394"/>
      <c r="DG790" s="392"/>
      <c r="DH790" s="392"/>
      <c r="DI790" s="288"/>
      <c r="DJ790" s="288"/>
      <c r="DK790" s="288"/>
      <c r="DL790" s="392"/>
      <c r="DM790" s="394"/>
      <c r="DN790" s="394"/>
      <c r="DO790" s="392"/>
      <c r="DP790" s="390"/>
      <c r="DQ790" s="390"/>
      <c r="DR790" s="390"/>
      <c r="DS790" s="390"/>
      <c r="DT790" s="390"/>
      <c r="DU790" s="390"/>
      <c r="DV790" s="390"/>
      <c r="DW790" s="390"/>
      <c r="DX790" s="390"/>
      <c r="DY790" s="390"/>
      <c r="DZ790" s="390"/>
      <c r="EA790" s="390"/>
      <c r="EB790" s="390"/>
      <c r="EC790" s="390"/>
    </row>
    <row r="791" spans="1:134" s="128" customFormat="1" ht="16.5" customHeight="1" x14ac:dyDescent="0.2">
      <c r="A791" s="48" t="s">
        <v>353</v>
      </c>
      <c r="B791" s="392">
        <v>10</v>
      </c>
      <c r="C791" s="394" t="s">
        <v>607</v>
      </c>
      <c r="D791" s="394" t="s">
        <v>607</v>
      </c>
      <c r="E791" s="394" t="s">
        <v>607</v>
      </c>
      <c r="F791" s="394" t="s">
        <v>607</v>
      </c>
      <c r="G791" s="394" t="s">
        <v>607</v>
      </c>
      <c r="H791" s="394" t="s">
        <v>607</v>
      </c>
      <c r="I791" s="394" t="s">
        <v>607</v>
      </c>
      <c r="J791" s="394" t="s">
        <v>607</v>
      </c>
      <c r="K791" s="394" t="s">
        <v>607</v>
      </c>
      <c r="L791" s="394" t="s">
        <v>607</v>
      </c>
      <c r="M791" s="394" t="s">
        <v>607</v>
      </c>
      <c r="N791" s="394" t="s">
        <v>607</v>
      </c>
      <c r="O791" s="392">
        <v>1</v>
      </c>
      <c r="P791" s="394" t="s">
        <v>607</v>
      </c>
      <c r="Q791" s="394" t="s">
        <v>607</v>
      </c>
      <c r="R791" s="394" t="s">
        <v>607</v>
      </c>
      <c r="S791" s="394" t="s">
        <v>607</v>
      </c>
      <c r="T791" s="394" t="s">
        <v>607</v>
      </c>
      <c r="U791" s="394" t="s">
        <v>607</v>
      </c>
      <c r="V791" s="394" t="s">
        <v>607</v>
      </c>
      <c r="W791" s="394" t="s">
        <v>607</v>
      </c>
      <c r="X791" s="392">
        <v>3</v>
      </c>
      <c r="Y791" s="394" t="s">
        <v>607</v>
      </c>
      <c r="Z791" s="394" t="s">
        <v>607</v>
      </c>
      <c r="AA791" s="394" t="s">
        <v>607</v>
      </c>
      <c r="AB791" s="394" t="s">
        <v>607</v>
      </c>
      <c r="AC791" s="392">
        <v>0</v>
      </c>
      <c r="AD791" s="394" t="s">
        <v>607</v>
      </c>
      <c r="AE791" s="394" t="s">
        <v>607</v>
      </c>
      <c r="AF791" s="394" t="s">
        <v>607</v>
      </c>
      <c r="AG791" s="394" t="s">
        <v>607</v>
      </c>
      <c r="AH791" s="394" t="s">
        <v>607</v>
      </c>
      <c r="AI791" s="394" t="s">
        <v>607</v>
      </c>
      <c r="AJ791" s="392">
        <v>0</v>
      </c>
      <c r="AK791" s="394" t="s">
        <v>607</v>
      </c>
      <c r="AL791" s="394" t="s">
        <v>607</v>
      </c>
      <c r="AM791" s="392">
        <v>0</v>
      </c>
      <c r="AN791" s="394" t="s">
        <v>607</v>
      </c>
      <c r="AO791" s="394" t="s">
        <v>607</v>
      </c>
      <c r="AP791" s="394" t="s">
        <v>607</v>
      </c>
      <c r="AQ791" s="394" t="s">
        <v>607</v>
      </c>
      <c r="AR791" s="394" t="s">
        <v>607</v>
      </c>
      <c r="AS791" s="394" t="s">
        <v>607</v>
      </c>
      <c r="AT791" s="394" t="s">
        <v>607</v>
      </c>
      <c r="AU791" s="394" t="s">
        <v>607</v>
      </c>
      <c r="AV791" s="394" t="s">
        <v>607</v>
      </c>
      <c r="AW791" s="394" t="s">
        <v>607</v>
      </c>
      <c r="AX791" s="392">
        <v>2</v>
      </c>
      <c r="AY791" s="394" t="s">
        <v>607</v>
      </c>
      <c r="AZ791" s="394" t="s">
        <v>607</v>
      </c>
      <c r="BA791" s="394" t="s">
        <v>607</v>
      </c>
      <c r="BB791" s="394" t="s">
        <v>607</v>
      </c>
      <c r="BC791" s="394" t="s">
        <v>607</v>
      </c>
      <c r="BD791" s="392">
        <v>39</v>
      </c>
      <c r="BE791" s="394" t="s">
        <v>607</v>
      </c>
      <c r="BF791" s="394" t="s">
        <v>607</v>
      </c>
      <c r="BG791" s="394" t="s">
        <v>607</v>
      </c>
      <c r="BH791" s="394" t="s">
        <v>607</v>
      </c>
      <c r="BI791" s="394" t="s">
        <v>607</v>
      </c>
      <c r="BJ791" s="394" t="s">
        <v>607</v>
      </c>
      <c r="BK791" s="394" t="s">
        <v>607</v>
      </c>
      <c r="BL791" s="394" t="s">
        <v>607</v>
      </c>
      <c r="BM791" s="392">
        <v>2</v>
      </c>
      <c r="BN791" s="394" t="s">
        <v>607</v>
      </c>
      <c r="BO791" s="394" t="s">
        <v>607</v>
      </c>
      <c r="BP791" s="394" t="s">
        <v>607</v>
      </c>
      <c r="BQ791" s="394" t="s">
        <v>607</v>
      </c>
      <c r="BR791" s="394" t="s">
        <v>607</v>
      </c>
      <c r="BS791" s="392">
        <v>11</v>
      </c>
      <c r="BT791" s="394" t="s">
        <v>607</v>
      </c>
      <c r="BU791" s="394" t="s">
        <v>607</v>
      </c>
      <c r="BV791" s="394" t="s">
        <v>607</v>
      </c>
      <c r="BW791" s="394" t="s">
        <v>607</v>
      </c>
      <c r="BX791" s="394" t="s">
        <v>607</v>
      </c>
      <c r="BY791" s="394" t="s">
        <v>607</v>
      </c>
      <c r="BZ791" s="394" t="s">
        <v>607</v>
      </c>
      <c r="CA791" s="394" t="s">
        <v>607</v>
      </c>
      <c r="CB791" s="394" t="s">
        <v>607</v>
      </c>
      <c r="CC791" s="394" t="s">
        <v>607</v>
      </c>
      <c r="CD791" s="394" t="s">
        <v>607</v>
      </c>
      <c r="CE791" s="394" t="s">
        <v>607</v>
      </c>
      <c r="CF791" s="392">
        <v>7</v>
      </c>
      <c r="CG791" s="394" t="s">
        <v>607</v>
      </c>
      <c r="CH791" s="394" t="s">
        <v>607</v>
      </c>
      <c r="CI791" s="394" t="s">
        <v>607</v>
      </c>
      <c r="CJ791" s="394" t="s">
        <v>607</v>
      </c>
      <c r="CK791" s="394" t="s">
        <v>607</v>
      </c>
      <c r="CL791" s="394" t="s">
        <v>607</v>
      </c>
      <c r="CM791" s="394" t="s">
        <v>607</v>
      </c>
      <c r="CN791" s="394" t="s">
        <v>607</v>
      </c>
      <c r="CO791" s="394" t="s">
        <v>607</v>
      </c>
      <c r="CP791" s="394" t="s">
        <v>607</v>
      </c>
      <c r="CQ791" s="394" t="s">
        <v>607</v>
      </c>
      <c r="CR791" s="394" t="s">
        <v>607</v>
      </c>
      <c r="CS791" s="394" t="s">
        <v>607</v>
      </c>
      <c r="CT791" s="392">
        <v>12</v>
      </c>
      <c r="CU791" s="394" t="s">
        <v>607</v>
      </c>
      <c r="CV791" s="394" t="s">
        <v>607</v>
      </c>
      <c r="CW791" s="394" t="s">
        <v>607</v>
      </c>
      <c r="CX791" s="394" t="s">
        <v>607</v>
      </c>
      <c r="CY791" s="394" t="s">
        <v>607</v>
      </c>
      <c r="CZ791" s="392">
        <v>18</v>
      </c>
      <c r="DA791" s="394" t="s">
        <v>607</v>
      </c>
      <c r="DB791" s="394" t="s">
        <v>607</v>
      </c>
      <c r="DC791" s="394" t="s">
        <v>607</v>
      </c>
      <c r="DD791" s="394" t="s">
        <v>607</v>
      </c>
      <c r="DE791" s="394" t="s">
        <v>607</v>
      </c>
      <c r="DF791" s="394" t="s">
        <v>607</v>
      </c>
      <c r="DG791" s="392">
        <f t="shared" si="1539"/>
        <v>105</v>
      </c>
      <c r="DH791" s="392">
        <v>0</v>
      </c>
      <c r="DI791" s="288">
        <v>0</v>
      </c>
      <c r="DJ791" s="288">
        <v>0</v>
      </c>
      <c r="DK791" s="288">
        <v>0</v>
      </c>
      <c r="DL791" s="392">
        <v>0</v>
      </c>
      <c r="DM791" s="394">
        <v>0</v>
      </c>
      <c r="DN791" s="394">
        <v>0</v>
      </c>
      <c r="DO791" s="392">
        <f t="shared" si="1540"/>
        <v>105</v>
      </c>
      <c r="DP791" s="390"/>
      <c r="DQ791" s="390"/>
      <c r="DR791" s="390"/>
      <c r="DS791" s="390"/>
      <c r="DT791" s="390"/>
      <c r="DU791" s="390"/>
      <c r="DV791" s="390"/>
      <c r="DW791" s="390"/>
      <c r="DX791" s="390"/>
      <c r="DY791" s="390"/>
      <c r="DZ791" s="390"/>
      <c r="EA791" s="390"/>
      <c r="EB791" s="390"/>
      <c r="EC791" s="390"/>
    </row>
    <row r="792" spans="1:134" s="40" customFormat="1" ht="16.5" customHeight="1" x14ac:dyDescent="0.15">
      <c r="A792" s="90" t="s">
        <v>63</v>
      </c>
      <c r="B792" s="393">
        <v>26</v>
      </c>
      <c r="C792" s="400" t="s">
        <v>607</v>
      </c>
      <c r="D792" s="400" t="s">
        <v>607</v>
      </c>
      <c r="E792" s="400" t="s">
        <v>607</v>
      </c>
      <c r="F792" s="400" t="s">
        <v>607</v>
      </c>
      <c r="G792" s="400" t="s">
        <v>607</v>
      </c>
      <c r="H792" s="400" t="s">
        <v>607</v>
      </c>
      <c r="I792" s="400" t="s">
        <v>607</v>
      </c>
      <c r="J792" s="400" t="s">
        <v>607</v>
      </c>
      <c r="K792" s="400" t="s">
        <v>607</v>
      </c>
      <c r="L792" s="400" t="s">
        <v>607</v>
      </c>
      <c r="M792" s="400" t="s">
        <v>607</v>
      </c>
      <c r="N792" s="400" t="s">
        <v>607</v>
      </c>
      <c r="O792" s="393">
        <v>8</v>
      </c>
      <c r="P792" s="400" t="s">
        <v>607</v>
      </c>
      <c r="Q792" s="400" t="s">
        <v>607</v>
      </c>
      <c r="R792" s="400" t="s">
        <v>607</v>
      </c>
      <c r="S792" s="400" t="s">
        <v>607</v>
      </c>
      <c r="T792" s="400" t="s">
        <v>607</v>
      </c>
      <c r="U792" s="400" t="s">
        <v>607</v>
      </c>
      <c r="V792" s="400" t="s">
        <v>607</v>
      </c>
      <c r="W792" s="400" t="s">
        <v>607</v>
      </c>
      <c r="X792" s="393">
        <v>13</v>
      </c>
      <c r="Y792" s="400" t="s">
        <v>607</v>
      </c>
      <c r="Z792" s="400" t="s">
        <v>607</v>
      </c>
      <c r="AA792" s="400" t="s">
        <v>607</v>
      </c>
      <c r="AB792" s="400" t="s">
        <v>607</v>
      </c>
      <c r="AC792" s="393">
        <v>7</v>
      </c>
      <c r="AD792" s="400" t="s">
        <v>607</v>
      </c>
      <c r="AE792" s="400" t="s">
        <v>607</v>
      </c>
      <c r="AF792" s="400" t="s">
        <v>607</v>
      </c>
      <c r="AG792" s="400" t="s">
        <v>607</v>
      </c>
      <c r="AH792" s="400" t="s">
        <v>607</v>
      </c>
      <c r="AI792" s="400" t="s">
        <v>607</v>
      </c>
      <c r="AJ792" s="393">
        <v>0</v>
      </c>
      <c r="AK792" s="400" t="s">
        <v>607</v>
      </c>
      <c r="AL792" s="400" t="s">
        <v>607</v>
      </c>
      <c r="AM792" s="393">
        <v>18</v>
      </c>
      <c r="AN792" s="400" t="s">
        <v>607</v>
      </c>
      <c r="AO792" s="400" t="s">
        <v>607</v>
      </c>
      <c r="AP792" s="400" t="s">
        <v>607</v>
      </c>
      <c r="AQ792" s="400" t="s">
        <v>607</v>
      </c>
      <c r="AR792" s="400" t="s">
        <v>607</v>
      </c>
      <c r="AS792" s="400" t="s">
        <v>607</v>
      </c>
      <c r="AT792" s="400" t="s">
        <v>607</v>
      </c>
      <c r="AU792" s="400" t="s">
        <v>607</v>
      </c>
      <c r="AV792" s="400" t="s">
        <v>607</v>
      </c>
      <c r="AW792" s="400" t="s">
        <v>607</v>
      </c>
      <c r="AX792" s="393">
        <v>9</v>
      </c>
      <c r="AY792" s="400" t="s">
        <v>607</v>
      </c>
      <c r="AZ792" s="400" t="s">
        <v>607</v>
      </c>
      <c r="BA792" s="400" t="s">
        <v>607</v>
      </c>
      <c r="BB792" s="400" t="s">
        <v>607</v>
      </c>
      <c r="BC792" s="400" t="s">
        <v>607</v>
      </c>
      <c r="BD792" s="393">
        <v>38</v>
      </c>
      <c r="BE792" s="400" t="s">
        <v>607</v>
      </c>
      <c r="BF792" s="400" t="s">
        <v>607</v>
      </c>
      <c r="BG792" s="400" t="s">
        <v>607</v>
      </c>
      <c r="BH792" s="400" t="s">
        <v>607</v>
      </c>
      <c r="BI792" s="400" t="s">
        <v>607</v>
      </c>
      <c r="BJ792" s="400" t="s">
        <v>607</v>
      </c>
      <c r="BK792" s="400" t="s">
        <v>607</v>
      </c>
      <c r="BL792" s="400" t="s">
        <v>607</v>
      </c>
      <c r="BM792" s="393">
        <v>5</v>
      </c>
      <c r="BN792" s="400" t="s">
        <v>607</v>
      </c>
      <c r="BO792" s="400" t="s">
        <v>607</v>
      </c>
      <c r="BP792" s="400" t="s">
        <v>607</v>
      </c>
      <c r="BQ792" s="400" t="s">
        <v>607</v>
      </c>
      <c r="BR792" s="400" t="s">
        <v>607</v>
      </c>
      <c r="BS792" s="393">
        <v>15</v>
      </c>
      <c r="BT792" s="400" t="s">
        <v>607</v>
      </c>
      <c r="BU792" s="400" t="s">
        <v>607</v>
      </c>
      <c r="BV792" s="400" t="s">
        <v>607</v>
      </c>
      <c r="BW792" s="400" t="s">
        <v>607</v>
      </c>
      <c r="BX792" s="400" t="s">
        <v>607</v>
      </c>
      <c r="BY792" s="400" t="s">
        <v>607</v>
      </c>
      <c r="BZ792" s="400" t="s">
        <v>607</v>
      </c>
      <c r="CA792" s="400" t="s">
        <v>607</v>
      </c>
      <c r="CB792" s="400" t="s">
        <v>607</v>
      </c>
      <c r="CC792" s="400" t="s">
        <v>607</v>
      </c>
      <c r="CD792" s="400" t="s">
        <v>607</v>
      </c>
      <c r="CE792" s="400" t="s">
        <v>607</v>
      </c>
      <c r="CF792" s="393">
        <v>32</v>
      </c>
      <c r="CG792" s="400" t="s">
        <v>607</v>
      </c>
      <c r="CH792" s="400" t="s">
        <v>607</v>
      </c>
      <c r="CI792" s="400" t="s">
        <v>607</v>
      </c>
      <c r="CJ792" s="400" t="s">
        <v>607</v>
      </c>
      <c r="CK792" s="400" t="s">
        <v>607</v>
      </c>
      <c r="CL792" s="400" t="s">
        <v>607</v>
      </c>
      <c r="CM792" s="400" t="s">
        <v>607</v>
      </c>
      <c r="CN792" s="400" t="s">
        <v>607</v>
      </c>
      <c r="CO792" s="400" t="s">
        <v>607</v>
      </c>
      <c r="CP792" s="400" t="s">
        <v>607</v>
      </c>
      <c r="CQ792" s="400" t="s">
        <v>607</v>
      </c>
      <c r="CR792" s="400" t="s">
        <v>607</v>
      </c>
      <c r="CS792" s="400" t="s">
        <v>607</v>
      </c>
      <c r="CT792" s="393">
        <v>18</v>
      </c>
      <c r="CU792" s="400" t="s">
        <v>607</v>
      </c>
      <c r="CV792" s="400" t="s">
        <v>607</v>
      </c>
      <c r="CW792" s="400" t="s">
        <v>607</v>
      </c>
      <c r="CX792" s="400" t="s">
        <v>607</v>
      </c>
      <c r="CY792" s="400" t="s">
        <v>607</v>
      </c>
      <c r="CZ792" s="393">
        <v>16</v>
      </c>
      <c r="DA792" s="400" t="s">
        <v>607</v>
      </c>
      <c r="DB792" s="400" t="s">
        <v>607</v>
      </c>
      <c r="DC792" s="400" t="s">
        <v>607</v>
      </c>
      <c r="DD792" s="400" t="s">
        <v>607</v>
      </c>
      <c r="DE792" s="400" t="s">
        <v>607</v>
      </c>
      <c r="DF792" s="400" t="s">
        <v>607</v>
      </c>
      <c r="DG792" s="393">
        <f t="shared" si="1539"/>
        <v>205</v>
      </c>
      <c r="DH792" s="393">
        <v>0</v>
      </c>
      <c r="DI792" s="289">
        <v>0</v>
      </c>
      <c r="DJ792" s="289">
        <v>0</v>
      </c>
      <c r="DK792" s="289">
        <v>0</v>
      </c>
      <c r="DL792" s="393">
        <v>7</v>
      </c>
      <c r="DM792" s="400">
        <v>7</v>
      </c>
      <c r="DN792" s="400">
        <v>0</v>
      </c>
      <c r="DO792" s="393">
        <f t="shared" si="1540"/>
        <v>212</v>
      </c>
      <c r="DP792" s="390"/>
      <c r="DQ792" s="390"/>
      <c r="DR792" s="390"/>
      <c r="DS792" s="390"/>
      <c r="DT792" s="390"/>
      <c r="DU792" s="390"/>
      <c r="DV792" s="390"/>
      <c r="DW792" s="390"/>
      <c r="DX792" s="390"/>
      <c r="DY792" s="390"/>
      <c r="DZ792" s="390"/>
      <c r="EA792" s="390"/>
      <c r="EB792" s="390"/>
      <c r="EC792" s="390"/>
    </row>
    <row r="793" spans="1:134" s="11" customFormat="1" ht="16.5" customHeight="1" x14ac:dyDescent="0.2">
      <c r="A793" s="3"/>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389"/>
      <c r="DP793" s="1"/>
      <c r="DQ793" s="1"/>
      <c r="DR793" s="1"/>
      <c r="DS793" s="1"/>
      <c r="DT793" s="1"/>
      <c r="DU793" s="1"/>
      <c r="DV793" s="1"/>
      <c r="DW793" s="1"/>
      <c r="DX793" s="1"/>
      <c r="DY793" s="1"/>
      <c r="DZ793" s="1"/>
      <c r="EA793" s="1"/>
      <c r="EB793" s="1"/>
      <c r="EC793" s="1"/>
      <c r="ED793" s="1"/>
    </row>
    <row r="794" spans="1:134" s="11" customFormat="1" ht="16.5" customHeight="1" x14ac:dyDescent="0.2">
      <c r="A794" s="26" t="s">
        <v>616</v>
      </c>
      <c r="B794" s="1"/>
    </row>
    <row r="795" spans="1:134" s="11" customFormat="1" ht="16.5" customHeight="1" x14ac:dyDescent="0.2">
      <c r="A795" s="7" t="s">
        <v>769</v>
      </c>
    </row>
    <row r="796" spans="1:134" s="11" customFormat="1" ht="16.5" customHeight="1" x14ac:dyDescent="0.2">
      <c r="A796" s="500" t="s">
        <v>768</v>
      </c>
    </row>
    <row r="797" spans="1:134" s="442" customFormat="1" ht="32.25" customHeight="1" x14ac:dyDescent="0.15">
      <c r="A797" s="437"/>
      <c r="B797" s="438" t="s">
        <v>489</v>
      </c>
      <c r="C797" s="439" t="s">
        <v>490</v>
      </c>
      <c r="D797" s="439" t="s">
        <v>491</v>
      </c>
      <c r="E797" s="439" t="s">
        <v>492</v>
      </c>
      <c r="F797" s="439" t="s">
        <v>493</v>
      </c>
      <c r="G797" s="439" t="s">
        <v>494</v>
      </c>
      <c r="H797" s="439" t="s">
        <v>495</v>
      </c>
      <c r="I797" s="439" t="s">
        <v>496</v>
      </c>
      <c r="J797" s="439" t="s">
        <v>497</v>
      </c>
      <c r="K797" s="439" t="s">
        <v>498</v>
      </c>
      <c r="L797" s="439" t="s">
        <v>499</v>
      </c>
      <c r="M797" s="439" t="s">
        <v>500</v>
      </c>
      <c r="N797" s="439" t="s">
        <v>501</v>
      </c>
      <c r="O797" s="438" t="s">
        <v>502</v>
      </c>
      <c r="P797" s="439" t="s">
        <v>503</v>
      </c>
      <c r="Q797" s="439" t="s">
        <v>504</v>
      </c>
      <c r="R797" s="439" t="s">
        <v>505</v>
      </c>
      <c r="S797" s="439" t="s">
        <v>506</v>
      </c>
      <c r="T797" s="439" t="s">
        <v>507</v>
      </c>
      <c r="U797" s="439" t="s">
        <v>508</v>
      </c>
      <c r="V797" s="439" t="s">
        <v>509</v>
      </c>
      <c r="W797" s="439" t="s">
        <v>510</v>
      </c>
      <c r="X797" s="438" t="s">
        <v>511</v>
      </c>
      <c r="Y797" s="439" t="s">
        <v>512</v>
      </c>
      <c r="Z797" s="439" t="s">
        <v>513</v>
      </c>
      <c r="AA797" s="439" t="s">
        <v>514</v>
      </c>
      <c r="AB797" s="439" t="s">
        <v>515</v>
      </c>
      <c r="AC797" s="438" t="s">
        <v>516</v>
      </c>
      <c r="AD797" s="439" t="s">
        <v>517</v>
      </c>
      <c r="AE797" s="439" t="s">
        <v>518</v>
      </c>
      <c r="AF797" s="439" t="s">
        <v>519</v>
      </c>
      <c r="AG797" s="439" t="s">
        <v>520</v>
      </c>
      <c r="AH797" s="439" t="s">
        <v>521</v>
      </c>
      <c r="AI797" s="439" t="s">
        <v>522</v>
      </c>
      <c r="AJ797" s="438" t="s">
        <v>523</v>
      </c>
      <c r="AK797" s="439" t="s">
        <v>524</v>
      </c>
      <c r="AL797" s="439" t="s">
        <v>525</v>
      </c>
      <c r="AM797" s="438" t="s">
        <v>526</v>
      </c>
      <c r="AN797" s="439" t="s">
        <v>527</v>
      </c>
      <c r="AO797" s="439" t="s">
        <v>528</v>
      </c>
      <c r="AP797" s="439" t="s">
        <v>529</v>
      </c>
      <c r="AQ797" s="439" t="s">
        <v>530</v>
      </c>
      <c r="AR797" s="439" t="s">
        <v>531</v>
      </c>
      <c r="AS797" s="439" t="s">
        <v>532</v>
      </c>
      <c r="AT797" s="439" t="s">
        <v>533</v>
      </c>
      <c r="AU797" s="439" t="s">
        <v>534</v>
      </c>
      <c r="AV797" s="439" t="s">
        <v>535</v>
      </c>
      <c r="AW797" s="439" t="s">
        <v>536</v>
      </c>
      <c r="AX797" s="438" t="s">
        <v>537</v>
      </c>
      <c r="AY797" s="439" t="s">
        <v>538</v>
      </c>
      <c r="AZ797" s="439" t="s">
        <v>539</v>
      </c>
      <c r="BA797" s="439" t="s">
        <v>540</v>
      </c>
      <c r="BB797" s="439" t="s">
        <v>541</v>
      </c>
      <c r="BC797" s="439" t="s">
        <v>542</v>
      </c>
      <c r="BD797" s="440" t="s">
        <v>543</v>
      </c>
      <c r="BE797" s="439" t="s">
        <v>544</v>
      </c>
      <c r="BF797" s="439" t="s">
        <v>545</v>
      </c>
      <c r="BG797" s="439" t="s">
        <v>546</v>
      </c>
      <c r="BH797" s="439" t="s">
        <v>547</v>
      </c>
      <c r="BI797" s="439" t="s">
        <v>548</v>
      </c>
      <c r="BJ797" s="439" t="s">
        <v>549</v>
      </c>
      <c r="BK797" s="439" t="s">
        <v>550</v>
      </c>
      <c r="BL797" s="439" t="s">
        <v>551</v>
      </c>
      <c r="BM797" s="438" t="s">
        <v>552</v>
      </c>
      <c r="BN797" s="439" t="s">
        <v>553</v>
      </c>
      <c r="BO797" s="439" t="s">
        <v>554</v>
      </c>
      <c r="BP797" s="439" t="s">
        <v>555</v>
      </c>
      <c r="BQ797" s="439" t="s">
        <v>556</v>
      </c>
      <c r="BR797" s="439" t="s">
        <v>557</v>
      </c>
      <c r="BS797" s="438" t="s">
        <v>558</v>
      </c>
      <c r="BT797" s="439" t="s">
        <v>559</v>
      </c>
      <c r="BU797" s="439" t="s">
        <v>560</v>
      </c>
      <c r="BV797" s="439" t="s">
        <v>561</v>
      </c>
      <c r="BW797" s="439" t="s">
        <v>562</v>
      </c>
      <c r="BX797" s="439" t="s">
        <v>563</v>
      </c>
      <c r="BY797" s="439" t="s">
        <v>564</v>
      </c>
      <c r="BZ797" s="439" t="s">
        <v>565</v>
      </c>
      <c r="CA797" s="439" t="s">
        <v>566</v>
      </c>
      <c r="CB797" s="439" t="s">
        <v>567</v>
      </c>
      <c r="CC797" s="439" t="s">
        <v>568</v>
      </c>
      <c r="CD797" s="439" t="s">
        <v>569</v>
      </c>
      <c r="CE797" s="439" t="s">
        <v>570</v>
      </c>
      <c r="CF797" s="438" t="s">
        <v>571</v>
      </c>
      <c r="CG797" s="439" t="s">
        <v>572</v>
      </c>
      <c r="CH797" s="439" t="s">
        <v>573</v>
      </c>
      <c r="CI797" s="439" t="s">
        <v>574</v>
      </c>
      <c r="CJ797" s="439" t="s">
        <v>575</v>
      </c>
      <c r="CK797" s="439" t="s">
        <v>576</v>
      </c>
      <c r="CL797" s="439" t="s">
        <v>577</v>
      </c>
      <c r="CM797" s="439" t="s">
        <v>578</v>
      </c>
      <c r="CN797" s="439" t="s">
        <v>579</v>
      </c>
      <c r="CO797" s="439" t="s">
        <v>580</v>
      </c>
      <c r="CP797" s="439" t="s">
        <v>581</v>
      </c>
      <c r="CQ797" s="439" t="s">
        <v>582</v>
      </c>
      <c r="CR797" s="439" t="s">
        <v>583</v>
      </c>
      <c r="CS797" s="439" t="s">
        <v>584</v>
      </c>
      <c r="CT797" s="438" t="s">
        <v>585</v>
      </c>
      <c r="CU797" s="439" t="s">
        <v>586</v>
      </c>
      <c r="CV797" s="439" t="s">
        <v>587</v>
      </c>
      <c r="CW797" s="439" t="s">
        <v>588</v>
      </c>
      <c r="CX797" s="439" t="s">
        <v>589</v>
      </c>
      <c r="CY797" s="439" t="s">
        <v>590</v>
      </c>
      <c r="CZ797" s="438" t="s">
        <v>591</v>
      </c>
      <c r="DA797" s="439" t="s">
        <v>592</v>
      </c>
      <c r="DB797" s="439" t="s">
        <v>593</v>
      </c>
      <c r="DC797" s="439" t="s">
        <v>594</v>
      </c>
      <c r="DD797" s="439" t="s">
        <v>595</v>
      </c>
      <c r="DE797" s="439" t="s">
        <v>596</v>
      </c>
      <c r="DF797" s="439" t="s">
        <v>597</v>
      </c>
      <c r="DG797" s="438" t="s">
        <v>598</v>
      </c>
      <c r="DH797" s="438" t="s">
        <v>599</v>
      </c>
      <c r="DI797" s="439" t="s">
        <v>600</v>
      </c>
      <c r="DJ797" s="439" t="s">
        <v>601</v>
      </c>
      <c r="DK797" s="439" t="s">
        <v>602</v>
      </c>
      <c r="DL797" s="438" t="s">
        <v>603</v>
      </c>
      <c r="DM797" s="439" t="s">
        <v>604</v>
      </c>
      <c r="DN797" s="441" t="s">
        <v>605</v>
      </c>
      <c r="DO797" s="438" t="s">
        <v>606</v>
      </c>
    </row>
    <row r="798" spans="1:134" s="129" customFormat="1" ht="16.5" customHeight="1" x14ac:dyDescent="0.2">
      <c r="A798" s="150" t="s">
        <v>358</v>
      </c>
      <c r="B798" s="395"/>
      <c r="C798" s="396"/>
      <c r="D798" s="396"/>
      <c r="E798" s="396"/>
      <c r="F798" s="396"/>
      <c r="G798" s="396"/>
      <c r="H798" s="396"/>
      <c r="I798" s="396"/>
      <c r="J798" s="396"/>
      <c r="K798" s="396"/>
      <c r="L798" s="396"/>
      <c r="M798" s="396"/>
      <c r="N798" s="396"/>
      <c r="O798" s="395"/>
      <c r="P798" s="396"/>
      <c r="Q798" s="396"/>
      <c r="R798" s="396"/>
      <c r="S798" s="396"/>
      <c r="T798" s="396"/>
      <c r="U798" s="396"/>
      <c r="V798" s="396"/>
      <c r="W798" s="396"/>
      <c r="X798" s="395"/>
      <c r="Y798" s="396"/>
      <c r="Z798" s="396"/>
      <c r="AA798" s="396"/>
      <c r="AB798" s="396"/>
      <c r="AC798" s="395"/>
      <c r="AD798" s="396"/>
      <c r="AE798" s="396"/>
      <c r="AF798" s="396"/>
      <c r="AG798" s="396"/>
      <c r="AH798" s="396"/>
      <c r="AI798" s="396"/>
      <c r="AJ798" s="395"/>
      <c r="AK798" s="396"/>
      <c r="AL798" s="396"/>
      <c r="AM798" s="395"/>
      <c r="AN798" s="396"/>
      <c r="AO798" s="396"/>
      <c r="AP798" s="396"/>
      <c r="AQ798" s="396"/>
      <c r="AR798" s="396"/>
      <c r="AS798" s="396"/>
      <c r="AT798" s="396"/>
      <c r="AU798" s="396"/>
      <c r="AV798" s="396"/>
      <c r="AW798" s="396"/>
      <c r="AX798" s="395"/>
      <c r="AY798" s="397"/>
      <c r="AZ798" s="397"/>
      <c r="BA798" s="397"/>
      <c r="BB798" s="397"/>
      <c r="BC798" s="397"/>
      <c r="BD798" s="395"/>
      <c r="BE798" s="396"/>
      <c r="BF798" s="396"/>
      <c r="BG798" s="396"/>
      <c r="BH798" s="396"/>
      <c r="BI798" s="396"/>
      <c r="BJ798" s="396"/>
      <c r="BK798" s="396"/>
      <c r="BL798" s="396"/>
      <c r="BM798" s="395"/>
      <c r="BN798" s="396"/>
      <c r="BO798" s="396"/>
      <c r="BP798" s="396"/>
      <c r="BQ798" s="396"/>
      <c r="BR798" s="396"/>
      <c r="BS798" s="395"/>
      <c r="BT798" s="397"/>
      <c r="BU798" s="397"/>
      <c r="BV798" s="396"/>
      <c r="BW798" s="396"/>
      <c r="BX798" s="396"/>
      <c r="BY798" s="396"/>
      <c r="BZ798" s="396"/>
      <c r="CA798" s="396"/>
      <c r="CB798" s="396"/>
      <c r="CC798" s="397"/>
      <c r="CD798" s="397"/>
      <c r="CE798" s="396"/>
      <c r="CF798" s="395"/>
      <c r="CG798" s="397"/>
      <c r="CH798" s="396"/>
      <c r="CI798" s="397"/>
      <c r="CJ798" s="396"/>
      <c r="CK798" s="398"/>
      <c r="CL798" s="397"/>
      <c r="CM798" s="396"/>
      <c r="CN798" s="397"/>
      <c r="CO798" s="396"/>
      <c r="CP798" s="397"/>
      <c r="CQ798" s="396"/>
      <c r="CR798" s="397"/>
      <c r="CS798" s="397"/>
      <c r="CT798" s="395"/>
      <c r="CU798" s="397"/>
      <c r="CV798" s="397"/>
      <c r="CW798" s="397"/>
      <c r="CX798" s="397"/>
      <c r="CY798" s="397"/>
      <c r="CZ798" s="395"/>
      <c r="DA798" s="396"/>
      <c r="DB798" s="396"/>
      <c r="DC798" s="396"/>
      <c r="DD798" s="396"/>
      <c r="DE798" s="396"/>
      <c r="DF798" s="396"/>
      <c r="DG798" s="395"/>
      <c r="DH798" s="395"/>
      <c r="DI798" s="360"/>
      <c r="DJ798" s="360"/>
      <c r="DK798" s="360"/>
      <c r="DL798" s="395"/>
      <c r="DM798" s="397"/>
      <c r="DN798" s="399"/>
      <c r="DO798" s="395"/>
      <c r="DP798" s="391"/>
      <c r="DQ798" s="391"/>
      <c r="DR798" s="391"/>
      <c r="DS798" s="391"/>
      <c r="DT798" s="391"/>
      <c r="DU798" s="391"/>
      <c r="DV798" s="391"/>
      <c r="DW798" s="391"/>
      <c r="DX798" s="391"/>
      <c r="DY798" s="391"/>
    </row>
    <row r="799" spans="1:134" s="129" customFormat="1" ht="16.5" customHeight="1" x14ac:dyDescent="0.2">
      <c r="A799" s="48" t="s">
        <v>16</v>
      </c>
      <c r="B799" s="392">
        <v>2842</v>
      </c>
      <c r="C799" s="394" t="s">
        <v>607</v>
      </c>
      <c r="D799" s="394" t="s">
        <v>607</v>
      </c>
      <c r="E799" s="394" t="s">
        <v>607</v>
      </c>
      <c r="F799" s="394" t="s">
        <v>607</v>
      </c>
      <c r="G799" s="394" t="s">
        <v>607</v>
      </c>
      <c r="H799" s="394" t="s">
        <v>607</v>
      </c>
      <c r="I799" s="394" t="s">
        <v>607</v>
      </c>
      <c r="J799" s="394" t="s">
        <v>607</v>
      </c>
      <c r="K799" s="394" t="s">
        <v>607</v>
      </c>
      <c r="L799" s="394" t="s">
        <v>607</v>
      </c>
      <c r="M799" s="394" t="s">
        <v>607</v>
      </c>
      <c r="N799" s="394" t="s">
        <v>607</v>
      </c>
      <c r="O799" s="392">
        <v>1079</v>
      </c>
      <c r="P799" s="394" t="s">
        <v>607</v>
      </c>
      <c r="Q799" s="394" t="s">
        <v>607</v>
      </c>
      <c r="R799" s="394" t="s">
        <v>607</v>
      </c>
      <c r="S799" s="394" t="s">
        <v>607</v>
      </c>
      <c r="T799" s="394" t="s">
        <v>607</v>
      </c>
      <c r="U799" s="394" t="s">
        <v>607</v>
      </c>
      <c r="V799" s="394" t="s">
        <v>607</v>
      </c>
      <c r="W799" s="394" t="s">
        <v>607</v>
      </c>
      <c r="X799" s="392">
        <v>1301</v>
      </c>
      <c r="Y799" s="394" t="s">
        <v>607</v>
      </c>
      <c r="Z799" s="394" t="s">
        <v>607</v>
      </c>
      <c r="AA799" s="394" t="s">
        <v>607</v>
      </c>
      <c r="AB799" s="394" t="s">
        <v>607</v>
      </c>
      <c r="AC799" s="392">
        <v>941</v>
      </c>
      <c r="AD799" s="394" t="s">
        <v>607</v>
      </c>
      <c r="AE799" s="394" t="s">
        <v>607</v>
      </c>
      <c r="AF799" s="394" t="s">
        <v>607</v>
      </c>
      <c r="AG799" s="394" t="s">
        <v>607</v>
      </c>
      <c r="AH799" s="394" t="s">
        <v>607</v>
      </c>
      <c r="AI799" s="394" t="s">
        <v>607</v>
      </c>
      <c r="AJ799" s="392">
        <v>87</v>
      </c>
      <c r="AK799" s="394" t="s">
        <v>607</v>
      </c>
      <c r="AL799" s="394" t="s">
        <v>607</v>
      </c>
      <c r="AM799" s="392">
        <v>2147</v>
      </c>
      <c r="AN799" s="394" t="s">
        <v>607</v>
      </c>
      <c r="AO799" s="394" t="s">
        <v>607</v>
      </c>
      <c r="AP799" s="394" t="s">
        <v>607</v>
      </c>
      <c r="AQ799" s="394" t="s">
        <v>607</v>
      </c>
      <c r="AR799" s="394" t="s">
        <v>607</v>
      </c>
      <c r="AS799" s="394" t="s">
        <v>607</v>
      </c>
      <c r="AT799" s="394" t="s">
        <v>607</v>
      </c>
      <c r="AU799" s="394" t="s">
        <v>607</v>
      </c>
      <c r="AV799" s="394" t="s">
        <v>607</v>
      </c>
      <c r="AW799" s="394" t="s">
        <v>607</v>
      </c>
      <c r="AX799" s="392">
        <v>1630</v>
      </c>
      <c r="AY799" s="394" t="s">
        <v>607</v>
      </c>
      <c r="AZ799" s="394" t="s">
        <v>607</v>
      </c>
      <c r="BA799" s="394" t="s">
        <v>607</v>
      </c>
      <c r="BB799" s="394" t="s">
        <v>607</v>
      </c>
      <c r="BC799" s="394" t="s">
        <v>607</v>
      </c>
      <c r="BD799" s="392">
        <v>3121</v>
      </c>
      <c r="BE799" s="394" t="s">
        <v>607</v>
      </c>
      <c r="BF799" s="394" t="s">
        <v>607</v>
      </c>
      <c r="BG799" s="394" t="s">
        <v>607</v>
      </c>
      <c r="BH799" s="394" t="s">
        <v>607</v>
      </c>
      <c r="BI799" s="394" t="s">
        <v>607</v>
      </c>
      <c r="BJ799" s="394" t="s">
        <v>607</v>
      </c>
      <c r="BK799" s="394" t="s">
        <v>607</v>
      </c>
      <c r="BL799" s="394" t="s">
        <v>607</v>
      </c>
      <c r="BM799" s="392">
        <v>1297</v>
      </c>
      <c r="BN799" s="394" t="s">
        <v>607</v>
      </c>
      <c r="BO799" s="394" t="s">
        <v>607</v>
      </c>
      <c r="BP799" s="394" t="s">
        <v>607</v>
      </c>
      <c r="BQ799" s="394" t="s">
        <v>607</v>
      </c>
      <c r="BR799" s="394" t="s">
        <v>607</v>
      </c>
      <c r="BS799" s="392">
        <v>2170</v>
      </c>
      <c r="BT799" s="394" t="s">
        <v>607</v>
      </c>
      <c r="BU799" s="394" t="s">
        <v>607</v>
      </c>
      <c r="BV799" s="394" t="s">
        <v>607</v>
      </c>
      <c r="BW799" s="394" t="s">
        <v>607</v>
      </c>
      <c r="BX799" s="394" t="s">
        <v>607</v>
      </c>
      <c r="BY799" s="394" t="s">
        <v>607</v>
      </c>
      <c r="BZ799" s="394" t="s">
        <v>607</v>
      </c>
      <c r="CA799" s="394" t="s">
        <v>607</v>
      </c>
      <c r="CB799" s="394" t="s">
        <v>607</v>
      </c>
      <c r="CC799" s="394" t="s">
        <v>607</v>
      </c>
      <c r="CD799" s="394" t="s">
        <v>607</v>
      </c>
      <c r="CE799" s="394" t="s">
        <v>607</v>
      </c>
      <c r="CF799" s="392">
        <v>1668</v>
      </c>
      <c r="CG799" s="394" t="s">
        <v>607</v>
      </c>
      <c r="CH799" s="394" t="s">
        <v>607</v>
      </c>
      <c r="CI799" s="394" t="s">
        <v>607</v>
      </c>
      <c r="CJ799" s="394" t="s">
        <v>607</v>
      </c>
      <c r="CK799" s="394" t="s">
        <v>607</v>
      </c>
      <c r="CL799" s="394" t="s">
        <v>607</v>
      </c>
      <c r="CM799" s="394" t="s">
        <v>607</v>
      </c>
      <c r="CN799" s="394" t="s">
        <v>607</v>
      </c>
      <c r="CO799" s="394" t="s">
        <v>607</v>
      </c>
      <c r="CP799" s="394" t="s">
        <v>607</v>
      </c>
      <c r="CQ799" s="394" t="s">
        <v>607</v>
      </c>
      <c r="CR799" s="394" t="s">
        <v>607</v>
      </c>
      <c r="CS799" s="394" t="s">
        <v>607</v>
      </c>
      <c r="CT799" s="392">
        <v>1413</v>
      </c>
      <c r="CU799" s="394" t="s">
        <v>607</v>
      </c>
      <c r="CV799" s="394" t="s">
        <v>607</v>
      </c>
      <c r="CW799" s="394" t="s">
        <v>607</v>
      </c>
      <c r="CX799" s="394" t="s">
        <v>607</v>
      </c>
      <c r="CY799" s="394" t="s">
        <v>607</v>
      </c>
      <c r="CZ799" s="392">
        <v>1889</v>
      </c>
      <c r="DA799" s="394" t="s">
        <v>607</v>
      </c>
      <c r="DB799" s="394" t="s">
        <v>607</v>
      </c>
      <c r="DC799" s="394" t="s">
        <v>607</v>
      </c>
      <c r="DD799" s="394" t="s">
        <v>607</v>
      </c>
      <c r="DE799" s="394" t="s">
        <v>607</v>
      </c>
      <c r="DF799" s="394" t="s">
        <v>607</v>
      </c>
      <c r="DG799" s="392">
        <v>21585</v>
      </c>
      <c r="DH799" s="392">
        <v>120</v>
      </c>
      <c r="DI799" s="288">
        <v>34</v>
      </c>
      <c r="DJ799" s="288">
        <v>57</v>
      </c>
      <c r="DK799" s="288">
        <v>29</v>
      </c>
      <c r="DL799" s="392">
        <v>66</v>
      </c>
      <c r="DM799" s="394">
        <v>66</v>
      </c>
      <c r="DN799" s="394">
        <v>0</v>
      </c>
      <c r="DO799" s="392">
        <v>21771</v>
      </c>
      <c r="DP799" s="128"/>
      <c r="DQ799" s="128"/>
      <c r="DR799" s="128"/>
      <c r="DS799" s="128"/>
      <c r="DT799" s="128"/>
      <c r="DU799" s="128"/>
      <c r="DV799" s="128"/>
      <c r="DW799" s="128"/>
      <c r="DX799" s="128"/>
      <c r="DY799" s="128"/>
      <c r="DZ799" s="128"/>
      <c r="EA799" s="128"/>
      <c r="EB799" s="128"/>
      <c r="EC799" s="128"/>
    </row>
    <row r="800" spans="1:134" s="129" customFormat="1" ht="16.5" customHeight="1" x14ac:dyDescent="0.2">
      <c r="A800" s="48" t="s">
        <v>74</v>
      </c>
      <c r="B800" s="392">
        <v>407</v>
      </c>
      <c r="C800" s="394" t="s">
        <v>607</v>
      </c>
      <c r="D800" s="394" t="s">
        <v>607</v>
      </c>
      <c r="E800" s="394" t="s">
        <v>607</v>
      </c>
      <c r="F800" s="394" t="s">
        <v>607</v>
      </c>
      <c r="G800" s="394" t="s">
        <v>607</v>
      </c>
      <c r="H800" s="394" t="s">
        <v>607</v>
      </c>
      <c r="I800" s="394" t="s">
        <v>607</v>
      </c>
      <c r="J800" s="394" t="s">
        <v>607</v>
      </c>
      <c r="K800" s="394" t="s">
        <v>607</v>
      </c>
      <c r="L800" s="394" t="s">
        <v>607</v>
      </c>
      <c r="M800" s="394" t="s">
        <v>607</v>
      </c>
      <c r="N800" s="394" t="s">
        <v>607</v>
      </c>
      <c r="O800" s="392">
        <v>123</v>
      </c>
      <c r="P800" s="394" t="s">
        <v>607</v>
      </c>
      <c r="Q800" s="394" t="s">
        <v>607</v>
      </c>
      <c r="R800" s="394" t="s">
        <v>607</v>
      </c>
      <c r="S800" s="394" t="s">
        <v>607</v>
      </c>
      <c r="T800" s="394" t="s">
        <v>607</v>
      </c>
      <c r="U800" s="394" t="s">
        <v>607</v>
      </c>
      <c r="V800" s="394" t="s">
        <v>607</v>
      </c>
      <c r="W800" s="394" t="s">
        <v>607</v>
      </c>
      <c r="X800" s="392">
        <v>287</v>
      </c>
      <c r="Y800" s="394" t="s">
        <v>607</v>
      </c>
      <c r="Z800" s="394" t="s">
        <v>607</v>
      </c>
      <c r="AA800" s="394" t="s">
        <v>607</v>
      </c>
      <c r="AB800" s="394" t="s">
        <v>607</v>
      </c>
      <c r="AC800" s="392">
        <v>84</v>
      </c>
      <c r="AD800" s="394" t="s">
        <v>607</v>
      </c>
      <c r="AE800" s="394" t="s">
        <v>607</v>
      </c>
      <c r="AF800" s="394" t="s">
        <v>607</v>
      </c>
      <c r="AG800" s="394" t="s">
        <v>607</v>
      </c>
      <c r="AH800" s="394" t="s">
        <v>607</v>
      </c>
      <c r="AI800" s="394" t="s">
        <v>607</v>
      </c>
      <c r="AJ800" s="392">
        <v>51</v>
      </c>
      <c r="AK800" s="394" t="s">
        <v>607</v>
      </c>
      <c r="AL800" s="394" t="s">
        <v>607</v>
      </c>
      <c r="AM800" s="392">
        <v>363</v>
      </c>
      <c r="AN800" s="394" t="s">
        <v>607</v>
      </c>
      <c r="AO800" s="394" t="s">
        <v>607</v>
      </c>
      <c r="AP800" s="394" t="s">
        <v>607</v>
      </c>
      <c r="AQ800" s="394" t="s">
        <v>607</v>
      </c>
      <c r="AR800" s="394" t="s">
        <v>607</v>
      </c>
      <c r="AS800" s="394" t="s">
        <v>607</v>
      </c>
      <c r="AT800" s="394" t="s">
        <v>607</v>
      </c>
      <c r="AU800" s="394" t="s">
        <v>607</v>
      </c>
      <c r="AV800" s="394" t="s">
        <v>607</v>
      </c>
      <c r="AW800" s="394" t="s">
        <v>607</v>
      </c>
      <c r="AX800" s="392">
        <v>254</v>
      </c>
      <c r="AY800" s="394" t="s">
        <v>607</v>
      </c>
      <c r="AZ800" s="394" t="s">
        <v>607</v>
      </c>
      <c r="BA800" s="394" t="s">
        <v>607</v>
      </c>
      <c r="BB800" s="394" t="s">
        <v>607</v>
      </c>
      <c r="BC800" s="394" t="s">
        <v>607</v>
      </c>
      <c r="BD800" s="392">
        <v>609</v>
      </c>
      <c r="BE800" s="394" t="s">
        <v>607</v>
      </c>
      <c r="BF800" s="394" t="s">
        <v>607</v>
      </c>
      <c r="BG800" s="394" t="s">
        <v>607</v>
      </c>
      <c r="BH800" s="394" t="s">
        <v>607</v>
      </c>
      <c r="BI800" s="394" t="s">
        <v>607</v>
      </c>
      <c r="BJ800" s="394" t="s">
        <v>607</v>
      </c>
      <c r="BK800" s="394" t="s">
        <v>607</v>
      </c>
      <c r="BL800" s="394" t="s">
        <v>607</v>
      </c>
      <c r="BM800" s="392">
        <v>131</v>
      </c>
      <c r="BN800" s="394" t="s">
        <v>607</v>
      </c>
      <c r="BO800" s="394" t="s">
        <v>607</v>
      </c>
      <c r="BP800" s="394" t="s">
        <v>607</v>
      </c>
      <c r="BQ800" s="394" t="s">
        <v>607</v>
      </c>
      <c r="BR800" s="394" t="s">
        <v>607</v>
      </c>
      <c r="BS800" s="392">
        <v>292</v>
      </c>
      <c r="BT800" s="394" t="s">
        <v>607</v>
      </c>
      <c r="BU800" s="394" t="s">
        <v>607</v>
      </c>
      <c r="BV800" s="394" t="s">
        <v>607</v>
      </c>
      <c r="BW800" s="394" t="s">
        <v>607</v>
      </c>
      <c r="BX800" s="394" t="s">
        <v>607</v>
      </c>
      <c r="BY800" s="394" t="s">
        <v>607</v>
      </c>
      <c r="BZ800" s="394" t="s">
        <v>607</v>
      </c>
      <c r="CA800" s="394" t="s">
        <v>607</v>
      </c>
      <c r="CB800" s="394" t="s">
        <v>607</v>
      </c>
      <c r="CC800" s="394" t="s">
        <v>607</v>
      </c>
      <c r="CD800" s="394" t="s">
        <v>607</v>
      </c>
      <c r="CE800" s="394" t="s">
        <v>607</v>
      </c>
      <c r="CF800" s="392">
        <v>359</v>
      </c>
      <c r="CG800" s="394" t="s">
        <v>607</v>
      </c>
      <c r="CH800" s="394" t="s">
        <v>607</v>
      </c>
      <c r="CI800" s="394" t="s">
        <v>607</v>
      </c>
      <c r="CJ800" s="394" t="s">
        <v>607</v>
      </c>
      <c r="CK800" s="394" t="s">
        <v>607</v>
      </c>
      <c r="CL800" s="394" t="s">
        <v>607</v>
      </c>
      <c r="CM800" s="394" t="s">
        <v>607</v>
      </c>
      <c r="CN800" s="394" t="s">
        <v>607</v>
      </c>
      <c r="CO800" s="394" t="s">
        <v>607</v>
      </c>
      <c r="CP800" s="394" t="s">
        <v>607</v>
      </c>
      <c r="CQ800" s="394" t="s">
        <v>607</v>
      </c>
      <c r="CR800" s="394" t="s">
        <v>607</v>
      </c>
      <c r="CS800" s="394" t="s">
        <v>607</v>
      </c>
      <c r="CT800" s="392">
        <v>125</v>
      </c>
      <c r="CU800" s="394" t="s">
        <v>607</v>
      </c>
      <c r="CV800" s="394" t="s">
        <v>607</v>
      </c>
      <c r="CW800" s="394" t="s">
        <v>607</v>
      </c>
      <c r="CX800" s="394" t="s">
        <v>607</v>
      </c>
      <c r="CY800" s="394" t="s">
        <v>607</v>
      </c>
      <c r="CZ800" s="392">
        <v>284</v>
      </c>
      <c r="DA800" s="394" t="s">
        <v>607</v>
      </c>
      <c r="DB800" s="394" t="s">
        <v>607</v>
      </c>
      <c r="DC800" s="394" t="s">
        <v>607</v>
      </c>
      <c r="DD800" s="394" t="s">
        <v>607</v>
      </c>
      <c r="DE800" s="394" t="s">
        <v>607</v>
      </c>
      <c r="DF800" s="394" t="s">
        <v>607</v>
      </c>
      <c r="DG800" s="392">
        <v>3369</v>
      </c>
      <c r="DH800" s="392">
        <v>30</v>
      </c>
      <c r="DI800" s="288">
        <v>30</v>
      </c>
      <c r="DJ800" s="288">
        <v>0</v>
      </c>
      <c r="DK800" s="288">
        <v>0</v>
      </c>
      <c r="DL800" s="392">
        <v>77</v>
      </c>
      <c r="DM800" s="394">
        <v>77</v>
      </c>
      <c r="DN800" s="394">
        <v>0</v>
      </c>
      <c r="DO800" s="392">
        <v>3476</v>
      </c>
      <c r="DP800" s="128"/>
      <c r="DQ800" s="128"/>
      <c r="DR800" s="128"/>
      <c r="DS800" s="128"/>
      <c r="DT800" s="128"/>
      <c r="DU800" s="128"/>
      <c r="DV800" s="128"/>
      <c r="DW800" s="128"/>
      <c r="DX800" s="128"/>
      <c r="DY800" s="128"/>
      <c r="DZ800" s="128"/>
      <c r="EA800" s="128"/>
      <c r="EB800" s="128"/>
      <c r="EC800" s="128"/>
    </row>
    <row r="801" spans="1:130" s="129" customFormat="1" ht="16.5" customHeight="1" x14ac:dyDescent="0.2">
      <c r="A801" s="48" t="s">
        <v>18</v>
      </c>
      <c r="B801" s="392">
        <v>704</v>
      </c>
      <c r="C801" s="394" t="s">
        <v>607</v>
      </c>
      <c r="D801" s="394" t="s">
        <v>607</v>
      </c>
      <c r="E801" s="394" t="s">
        <v>607</v>
      </c>
      <c r="F801" s="394" t="s">
        <v>607</v>
      </c>
      <c r="G801" s="394" t="s">
        <v>607</v>
      </c>
      <c r="H801" s="394" t="s">
        <v>607</v>
      </c>
      <c r="I801" s="394" t="s">
        <v>607</v>
      </c>
      <c r="J801" s="394" t="s">
        <v>607</v>
      </c>
      <c r="K801" s="394" t="s">
        <v>607</v>
      </c>
      <c r="L801" s="394" t="s">
        <v>607</v>
      </c>
      <c r="M801" s="394" t="s">
        <v>607</v>
      </c>
      <c r="N801" s="394" t="s">
        <v>607</v>
      </c>
      <c r="O801" s="392">
        <v>130</v>
      </c>
      <c r="P801" s="394" t="s">
        <v>607</v>
      </c>
      <c r="Q801" s="394" t="s">
        <v>607</v>
      </c>
      <c r="R801" s="394" t="s">
        <v>607</v>
      </c>
      <c r="S801" s="394" t="s">
        <v>607</v>
      </c>
      <c r="T801" s="394" t="s">
        <v>607</v>
      </c>
      <c r="U801" s="394" t="s">
        <v>607</v>
      </c>
      <c r="V801" s="394" t="s">
        <v>607</v>
      </c>
      <c r="W801" s="394" t="s">
        <v>607</v>
      </c>
      <c r="X801" s="392">
        <v>165</v>
      </c>
      <c r="Y801" s="394" t="s">
        <v>607</v>
      </c>
      <c r="Z801" s="394" t="s">
        <v>607</v>
      </c>
      <c r="AA801" s="394" t="s">
        <v>607</v>
      </c>
      <c r="AB801" s="394" t="s">
        <v>607</v>
      </c>
      <c r="AC801" s="392">
        <v>64</v>
      </c>
      <c r="AD801" s="394" t="s">
        <v>607</v>
      </c>
      <c r="AE801" s="394" t="s">
        <v>607</v>
      </c>
      <c r="AF801" s="394" t="s">
        <v>607</v>
      </c>
      <c r="AG801" s="394" t="s">
        <v>607</v>
      </c>
      <c r="AH801" s="394" t="s">
        <v>607</v>
      </c>
      <c r="AI801" s="394" t="s">
        <v>607</v>
      </c>
      <c r="AJ801" s="392">
        <v>29</v>
      </c>
      <c r="AK801" s="394" t="s">
        <v>607</v>
      </c>
      <c r="AL801" s="394" t="s">
        <v>607</v>
      </c>
      <c r="AM801" s="392">
        <v>373</v>
      </c>
      <c r="AN801" s="394" t="s">
        <v>607</v>
      </c>
      <c r="AO801" s="394" t="s">
        <v>607</v>
      </c>
      <c r="AP801" s="394" t="s">
        <v>607</v>
      </c>
      <c r="AQ801" s="394" t="s">
        <v>607</v>
      </c>
      <c r="AR801" s="394" t="s">
        <v>607</v>
      </c>
      <c r="AS801" s="394" t="s">
        <v>607</v>
      </c>
      <c r="AT801" s="394" t="s">
        <v>607</v>
      </c>
      <c r="AU801" s="394" t="s">
        <v>607</v>
      </c>
      <c r="AV801" s="394" t="s">
        <v>607</v>
      </c>
      <c r="AW801" s="394" t="s">
        <v>607</v>
      </c>
      <c r="AX801" s="392">
        <v>204</v>
      </c>
      <c r="AY801" s="394" t="s">
        <v>607</v>
      </c>
      <c r="AZ801" s="394" t="s">
        <v>607</v>
      </c>
      <c r="BA801" s="394" t="s">
        <v>607</v>
      </c>
      <c r="BB801" s="394" t="s">
        <v>607</v>
      </c>
      <c r="BC801" s="394" t="s">
        <v>607</v>
      </c>
      <c r="BD801" s="392">
        <v>1928</v>
      </c>
      <c r="BE801" s="394" t="s">
        <v>607</v>
      </c>
      <c r="BF801" s="394" t="s">
        <v>607</v>
      </c>
      <c r="BG801" s="394" t="s">
        <v>607</v>
      </c>
      <c r="BH801" s="394" t="s">
        <v>607</v>
      </c>
      <c r="BI801" s="394" t="s">
        <v>607</v>
      </c>
      <c r="BJ801" s="394" t="s">
        <v>607</v>
      </c>
      <c r="BK801" s="394" t="s">
        <v>607</v>
      </c>
      <c r="BL801" s="394" t="s">
        <v>607</v>
      </c>
      <c r="BM801" s="392">
        <v>122</v>
      </c>
      <c r="BN801" s="394" t="s">
        <v>607</v>
      </c>
      <c r="BO801" s="394" t="s">
        <v>607</v>
      </c>
      <c r="BP801" s="394" t="s">
        <v>607</v>
      </c>
      <c r="BQ801" s="394" t="s">
        <v>607</v>
      </c>
      <c r="BR801" s="394" t="s">
        <v>607</v>
      </c>
      <c r="BS801" s="392">
        <v>259</v>
      </c>
      <c r="BT801" s="394" t="s">
        <v>607</v>
      </c>
      <c r="BU801" s="394" t="s">
        <v>607</v>
      </c>
      <c r="BV801" s="394" t="s">
        <v>607</v>
      </c>
      <c r="BW801" s="394" t="s">
        <v>607</v>
      </c>
      <c r="BX801" s="394" t="s">
        <v>607</v>
      </c>
      <c r="BY801" s="394" t="s">
        <v>607</v>
      </c>
      <c r="BZ801" s="394" t="s">
        <v>607</v>
      </c>
      <c r="CA801" s="394" t="s">
        <v>607</v>
      </c>
      <c r="CB801" s="394" t="s">
        <v>607</v>
      </c>
      <c r="CC801" s="394" t="s">
        <v>607</v>
      </c>
      <c r="CD801" s="394" t="s">
        <v>607</v>
      </c>
      <c r="CE801" s="394" t="s">
        <v>607</v>
      </c>
      <c r="CF801" s="392">
        <v>250</v>
      </c>
      <c r="CG801" s="394" t="s">
        <v>607</v>
      </c>
      <c r="CH801" s="394" t="s">
        <v>607</v>
      </c>
      <c r="CI801" s="394" t="s">
        <v>607</v>
      </c>
      <c r="CJ801" s="394" t="s">
        <v>607</v>
      </c>
      <c r="CK801" s="394" t="s">
        <v>607</v>
      </c>
      <c r="CL801" s="394" t="s">
        <v>607</v>
      </c>
      <c r="CM801" s="394" t="s">
        <v>607</v>
      </c>
      <c r="CN801" s="394" t="s">
        <v>607</v>
      </c>
      <c r="CO801" s="394" t="s">
        <v>607</v>
      </c>
      <c r="CP801" s="394" t="s">
        <v>607</v>
      </c>
      <c r="CQ801" s="394" t="s">
        <v>607</v>
      </c>
      <c r="CR801" s="394" t="s">
        <v>607</v>
      </c>
      <c r="CS801" s="394" t="s">
        <v>607</v>
      </c>
      <c r="CT801" s="392">
        <v>80</v>
      </c>
      <c r="CU801" s="394" t="s">
        <v>607</v>
      </c>
      <c r="CV801" s="394" t="s">
        <v>607</v>
      </c>
      <c r="CW801" s="394" t="s">
        <v>607</v>
      </c>
      <c r="CX801" s="394" t="s">
        <v>607</v>
      </c>
      <c r="CY801" s="394" t="s">
        <v>607</v>
      </c>
      <c r="CZ801" s="392">
        <v>630</v>
      </c>
      <c r="DA801" s="394" t="s">
        <v>607</v>
      </c>
      <c r="DB801" s="394" t="s">
        <v>607</v>
      </c>
      <c r="DC801" s="394" t="s">
        <v>607</v>
      </c>
      <c r="DD801" s="394" t="s">
        <v>607</v>
      </c>
      <c r="DE801" s="394" t="s">
        <v>607</v>
      </c>
      <c r="DF801" s="394" t="s">
        <v>607</v>
      </c>
      <c r="DG801" s="392">
        <v>4938</v>
      </c>
      <c r="DH801" s="392">
        <v>93</v>
      </c>
      <c r="DI801" s="288">
        <v>18</v>
      </c>
      <c r="DJ801" s="288">
        <v>21</v>
      </c>
      <c r="DK801" s="288">
        <v>54</v>
      </c>
      <c r="DL801" s="392">
        <v>48</v>
      </c>
      <c r="DM801" s="394">
        <v>48</v>
      </c>
      <c r="DN801" s="394">
        <v>0</v>
      </c>
      <c r="DO801" s="392">
        <v>5079</v>
      </c>
      <c r="DP801" s="128"/>
      <c r="DQ801" s="128"/>
      <c r="DR801" s="128"/>
      <c r="DS801" s="128"/>
      <c r="DT801" s="128"/>
      <c r="DU801" s="128"/>
      <c r="DV801" s="128"/>
      <c r="DW801" s="128"/>
      <c r="DX801" s="128"/>
      <c r="DY801" s="128"/>
      <c r="DZ801" s="128"/>
    </row>
    <row r="802" spans="1:130" s="129" customFormat="1" ht="16.5" customHeight="1" x14ac:dyDescent="0.2">
      <c r="A802" s="211" t="s">
        <v>360</v>
      </c>
      <c r="B802" s="392"/>
      <c r="C802" s="394"/>
      <c r="D802" s="394"/>
      <c r="E802" s="394"/>
      <c r="F802" s="394"/>
      <c r="G802" s="394"/>
      <c r="H802" s="394"/>
      <c r="I802" s="394"/>
      <c r="J802" s="394"/>
      <c r="K802" s="394"/>
      <c r="L802" s="394"/>
      <c r="M802" s="394"/>
      <c r="N802" s="394"/>
      <c r="O802" s="392"/>
      <c r="P802" s="394"/>
      <c r="Q802" s="394"/>
      <c r="R802" s="394"/>
      <c r="S802" s="394"/>
      <c r="T802" s="394"/>
      <c r="U802" s="394"/>
      <c r="V802" s="394"/>
      <c r="W802" s="394"/>
      <c r="X802" s="392"/>
      <c r="Y802" s="394"/>
      <c r="Z802" s="394"/>
      <c r="AA802" s="394"/>
      <c r="AB802" s="394"/>
      <c r="AC802" s="392"/>
      <c r="AD802" s="394"/>
      <c r="AE802" s="394"/>
      <c r="AF802" s="394"/>
      <c r="AG802" s="394"/>
      <c r="AH802" s="394"/>
      <c r="AI802" s="394"/>
      <c r="AJ802" s="392"/>
      <c r="AK802" s="394"/>
      <c r="AL802" s="394"/>
      <c r="AM802" s="392"/>
      <c r="AN802" s="394"/>
      <c r="AO802" s="394"/>
      <c r="AP802" s="394"/>
      <c r="AQ802" s="394"/>
      <c r="AR802" s="394"/>
      <c r="AS802" s="394"/>
      <c r="AT802" s="394"/>
      <c r="AU802" s="394"/>
      <c r="AV802" s="394"/>
      <c r="AW802" s="394"/>
      <c r="AX802" s="392"/>
      <c r="AY802" s="394"/>
      <c r="AZ802" s="394"/>
      <c r="BA802" s="394"/>
      <c r="BB802" s="394"/>
      <c r="BC802" s="394"/>
      <c r="BD802" s="392"/>
      <c r="BE802" s="394"/>
      <c r="BF802" s="394"/>
      <c r="BG802" s="394"/>
      <c r="BH802" s="394"/>
      <c r="BI802" s="394"/>
      <c r="BJ802" s="394"/>
      <c r="BK802" s="394"/>
      <c r="BL802" s="394"/>
      <c r="BM802" s="392"/>
      <c r="BN802" s="394"/>
      <c r="BO802" s="394"/>
      <c r="BP802" s="394"/>
      <c r="BQ802" s="394"/>
      <c r="BR802" s="394"/>
      <c r="BS802" s="392"/>
      <c r="BT802" s="394"/>
      <c r="BU802" s="394"/>
      <c r="BV802" s="394"/>
      <c r="BW802" s="394"/>
      <c r="BX802" s="394"/>
      <c r="BY802" s="394"/>
      <c r="BZ802" s="394"/>
      <c r="CA802" s="394"/>
      <c r="CB802" s="394"/>
      <c r="CC802" s="394"/>
      <c r="CD802" s="394"/>
      <c r="CE802" s="394"/>
      <c r="CF802" s="392"/>
      <c r="CG802" s="394"/>
      <c r="CH802" s="394"/>
      <c r="CI802" s="394"/>
      <c r="CJ802" s="394"/>
      <c r="CK802" s="394"/>
      <c r="CL802" s="394"/>
      <c r="CM802" s="394"/>
      <c r="CN802" s="394"/>
      <c r="CO802" s="394"/>
      <c r="CP802" s="394"/>
      <c r="CQ802" s="394"/>
      <c r="CR802" s="394"/>
      <c r="CS802" s="394"/>
      <c r="CT802" s="392"/>
      <c r="CU802" s="394"/>
      <c r="CV802" s="394"/>
      <c r="CW802" s="394"/>
      <c r="CX802" s="394"/>
      <c r="CY802" s="394"/>
      <c r="CZ802" s="392"/>
      <c r="DA802" s="394"/>
      <c r="DB802" s="394"/>
      <c r="DC802" s="394"/>
      <c r="DD802" s="394"/>
      <c r="DE802" s="394"/>
      <c r="DF802" s="394"/>
      <c r="DG802" s="392"/>
      <c r="DH802" s="392"/>
      <c r="DI802" s="394"/>
      <c r="DJ802" s="394"/>
      <c r="DK802" s="394"/>
      <c r="DL802" s="392"/>
      <c r="DM802" s="394"/>
      <c r="DN802" s="394"/>
      <c r="DO802" s="392"/>
      <c r="DP802" s="128"/>
      <c r="DQ802" s="128"/>
      <c r="DR802" s="128"/>
      <c r="DS802" s="128"/>
      <c r="DT802" s="128"/>
      <c r="DU802" s="128"/>
      <c r="DV802" s="128"/>
      <c r="DW802" s="128"/>
      <c r="DX802" s="128"/>
      <c r="DY802" s="128"/>
      <c r="DZ802" s="128"/>
    </row>
    <row r="803" spans="1:130" s="129" customFormat="1" ht="16.5" customHeight="1" x14ac:dyDescent="0.2">
      <c r="A803" s="48" t="s">
        <v>6</v>
      </c>
      <c r="B803" s="392">
        <v>46</v>
      </c>
      <c r="C803" s="394" t="s">
        <v>607</v>
      </c>
      <c r="D803" s="394" t="s">
        <v>607</v>
      </c>
      <c r="E803" s="394" t="s">
        <v>607</v>
      </c>
      <c r="F803" s="394" t="s">
        <v>607</v>
      </c>
      <c r="G803" s="394" t="s">
        <v>607</v>
      </c>
      <c r="H803" s="394" t="s">
        <v>607</v>
      </c>
      <c r="I803" s="394" t="s">
        <v>607</v>
      </c>
      <c r="J803" s="394" t="s">
        <v>607</v>
      </c>
      <c r="K803" s="394" t="s">
        <v>607</v>
      </c>
      <c r="L803" s="394" t="s">
        <v>607</v>
      </c>
      <c r="M803" s="394" t="s">
        <v>607</v>
      </c>
      <c r="N803" s="394" t="s">
        <v>607</v>
      </c>
      <c r="O803" s="392">
        <v>0</v>
      </c>
      <c r="P803" s="394" t="s">
        <v>607</v>
      </c>
      <c r="Q803" s="394" t="s">
        <v>607</v>
      </c>
      <c r="R803" s="394" t="s">
        <v>607</v>
      </c>
      <c r="S803" s="394" t="s">
        <v>607</v>
      </c>
      <c r="T803" s="394" t="s">
        <v>607</v>
      </c>
      <c r="U803" s="394" t="s">
        <v>607</v>
      </c>
      <c r="V803" s="394" t="s">
        <v>607</v>
      </c>
      <c r="W803" s="394" t="s">
        <v>607</v>
      </c>
      <c r="X803" s="392">
        <v>0</v>
      </c>
      <c r="Y803" s="394" t="s">
        <v>607</v>
      </c>
      <c r="Z803" s="394" t="s">
        <v>607</v>
      </c>
      <c r="AA803" s="394" t="s">
        <v>607</v>
      </c>
      <c r="AB803" s="394" t="s">
        <v>607</v>
      </c>
      <c r="AC803" s="392">
        <v>22</v>
      </c>
      <c r="AD803" s="394" t="s">
        <v>607</v>
      </c>
      <c r="AE803" s="394" t="s">
        <v>607</v>
      </c>
      <c r="AF803" s="394" t="s">
        <v>607</v>
      </c>
      <c r="AG803" s="394" t="s">
        <v>607</v>
      </c>
      <c r="AH803" s="394" t="s">
        <v>607</v>
      </c>
      <c r="AI803" s="394" t="s">
        <v>607</v>
      </c>
      <c r="AJ803" s="392">
        <v>0</v>
      </c>
      <c r="AK803" s="394" t="s">
        <v>607</v>
      </c>
      <c r="AL803" s="394" t="s">
        <v>607</v>
      </c>
      <c r="AM803" s="392">
        <v>0</v>
      </c>
      <c r="AN803" s="394" t="s">
        <v>607</v>
      </c>
      <c r="AO803" s="394" t="s">
        <v>607</v>
      </c>
      <c r="AP803" s="394" t="s">
        <v>607</v>
      </c>
      <c r="AQ803" s="394" t="s">
        <v>607</v>
      </c>
      <c r="AR803" s="394" t="s">
        <v>607</v>
      </c>
      <c r="AS803" s="394" t="s">
        <v>607</v>
      </c>
      <c r="AT803" s="394" t="s">
        <v>607</v>
      </c>
      <c r="AU803" s="394" t="s">
        <v>607</v>
      </c>
      <c r="AV803" s="394" t="s">
        <v>607</v>
      </c>
      <c r="AW803" s="394" t="s">
        <v>607</v>
      </c>
      <c r="AX803" s="392">
        <v>15</v>
      </c>
      <c r="AY803" s="394" t="s">
        <v>607</v>
      </c>
      <c r="AZ803" s="394" t="s">
        <v>607</v>
      </c>
      <c r="BA803" s="394" t="s">
        <v>607</v>
      </c>
      <c r="BB803" s="394" t="s">
        <v>607</v>
      </c>
      <c r="BC803" s="394" t="s">
        <v>607</v>
      </c>
      <c r="BD803" s="392">
        <v>0</v>
      </c>
      <c r="BE803" s="394" t="s">
        <v>607</v>
      </c>
      <c r="BF803" s="394" t="s">
        <v>607</v>
      </c>
      <c r="BG803" s="394" t="s">
        <v>607</v>
      </c>
      <c r="BH803" s="394" t="s">
        <v>607</v>
      </c>
      <c r="BI803" s="394" t="s">
        <v>607</v>
      </c>
      <c r="BJ803" s="394" t="s">
        <v>607</v>
      </c>
      <c r="BK803" s="394" t="s">
        <v>607</v>
      </c>
      <c r="BL803" s="394" t="s">
        <v>607</v>
      </c>
      <c r="BM803" s="392">
        <v>0</v>
      </c>
      <c r="BN803" s="394" t="s">
        <v>607</v>
      </c>
      <c r="BO803" s="394" t="s">
        <v>607</v>
      </c>
      <c r="BP803" s="394" t="s">
        <v>607</v>
      </c>
      <c r="BQ803" s="394" t="s">
        <v>607</v>
      </c>
      <c r="BR803" s="394" t="s">
        <v>607</v>
      </c>
      <c r="BS803" s="392">
        <v>0</v>
      </c>
      <c r="BT803" s="394" t="s">
        <v>607</v>
      </c>
      <c r="BU803" s="394" t="s">
        <v>607</v>
      </c>
      <c r="BV803" s="394" t="s">
        <v>607</v>
      </c>
      <c r="BW803" s="394" t="s">
        <v>607</v>
      </c>
      <c r="BX803" s="394" t="s">
        <v>607</v>
      </c>
      <c r="BY803" s="394" t="s">
        <v>607</v>
      </c>
      <c r="BZ803" s="394" t="s">
        <v>607</v>
      </c>
      <c r="CA803" s="394" t="s">
        <v>607</v>
      </c>
      <c r="CB803" s="394" t="s">
        <v>607</v>
      </c>
      <c r="CC803" s="394" t="s">
        <v>607</v>
      </c>
      <c r="CD803" s="394" t="s">
        <v>607</v>
      </c>
      <c r="CE803" s="394" t="s">
        <v>607</v>
      </c>
      <c r="CF803" s="392">
        <v>0</v>
      </c>
      <c r="CG803" s="394" t="s">
        <v>607</v>
      </c>
      <c r="CH803" s="394" t="s">
        <v>607</v>
      </c>
      <c r="CI803" s="394" t="s">
        <v>607</v>
      </c>
      <c r="CJ803" s="394" t="s">
        <v>607</v>
      </c>
      <c r="CK803" s="394" t="s">
        <v>607</v>
      </c>
      <c r="CL803" s="394" t="s">
        <v>607</v>
      </c>
      <c r="CM803" s="394" t="s">
        <v>607</v>
      </c>
      <c r="CN803" s="394" t="s">
        <v>607</v>
      </c>
      <c r="CO803" s="394" t="s">
        <v>607</v>
      </c>
      <c r="CP803" s="394" t="s">
        <v>607</v>
      </c>
      <c r="CQ803" s="394" t="s">
        <v>607</v>
      </c>
      <c r="CR803" s="394" t="s">
        <v>607</v>
      </c>
      <c r="CS803" s="394" t="s">
        <v>607</v>
      </c>
      <c r="CT803" s="392">
        <v>0</v>
      </c>
      <c r="CU803" s="394" t="s">
        <v>607</v>
      </c>
      <c r="CV803" s="394" t="s">
        <v>607</v>
      </c>
      <c r="CW803" s="394" t="s">
        <v>607</v>
      </c>
      <c r="CX803" s="394" t="s">
        <v>607</v>
      </c>
      <c r="CY803" s="394" t="s">
        <v>607</v>
      </c>
      <c r="CZ803" s="392">
        <v>0</v>
      </c>
      <c r="DA803" s="394" t="s">
        <v>607</v>
      </c>
      <c r="DB803" s="394" t="s">
        <v>607</v>
      </c>
      <c r="DC803" s="394" t="s">
        <v>607</v>
      </c>
      <c r="DD803" s="394" t="s">
        <v>607</v>
      </c>
      <c r="DE803" s="394" t="s">
        <v>607</v>
      </c>
      <c r="DF803" s="394" t="s">
        <v>607</v>
      </c>
      <c r="DG803" s="392">
        <v>83</v>
      </c>
      <c r="DH803" s="392">
        <v>0</v>
      </c>
      <c r="DI803" s="288">
        <v>0</v>
      </c>
      <c r="DJ803" s="288">
        <v>0</v>
      </c>
      <c r="DK803" s="288">
        <v>0</v>
      </c>
      <c r="DL803" s="392">
        <v>0</v>
      </c>
      <c r="DM803" s="394">
        <v>0</v>
      </c>
      <c r="DN803" s="394">
        <v>0</v>
      </c>
      <c r="DO803" s="392">
        <v>83</v>
      </c>
      <c r="DP803" s="128"/>
      <c r="DQ803" s="128"/>
      <c r="DR803" s="128"/>
      <c r="DS803" s="128"/>
      <c r="DT803" s="128"/>
      <c r="DU803" s="128"/>
      <c r="DV803" s="128"/>
      <c r="DW803" s="128"/>
      <c r="DX803" s="128"/>
      <c r="DY803" s="128"/>
      <c r="DZ803" s="128"/>
    </row>
    <row r="804" spans="1:130" s="129" customFormat="1" ht="16.5" customHeight="1" x14ac:dyDescent="0.2">
      <c r="A804" s="48" t="s">
        <v>434</v>
      </c>
      <c r="B804" s="392">
        <v>56</v>
      </c>
      <c r="C804" s="394" t="s">
        <v>607</v>
      </c>
      <c r="D804" s="394" t="s">
        <v>607</v>
      </c>
      <c r="E804" s="394" t="s">
        <v>607</v>
      </c>
      <c r="F804" s="394" t="s">
        <v>607</v>
      </c>
      <c r="G804" s="394" t="s">
        <v>607</v>
      </c>
      <c r="H804" s="394" t="s">
        <v>607</v>
      </c>
      <c r="I804" s="394" t="s">
        <v>607</v>
      </c>
      <c r="J804" s="394" t="s">
        <v>607</v>
      </c>
      <c r="K804" s="394" t="s">
        <v>607</v>
      </c>
      <c r="L804" s="394" t="s">
        <v>607</v>
      </c>
      <c r="M804" s="394" t="s">
        <v>607</v>
      </c>
      <c r="N804" s="394" t="s">
        <v>607</v>
      </c>
      <c r="O804" s="392">
        <v>0</v>
      </c>
      <c r="P804" s="394" t="s">
        <v>607</v>
      </c>
      <c r="Q804" s="394" t="s">
        <v>607</v>
      </c>
      <c r="R804" s="394" t="s">
        <v>607</v>
      </c>
      <c r="S804" s="394" t="s">
        <v>607</v>
      </c>
      <c r="T804" s="394" t="s">
        <v>607</v>
      </c>
      <c r="U804" s="394" t="s">
        <v>607</v>
      </c>
      <c r="V804" s="394" t="s">
        <v>607</v>
      </c>
      <c r="W804" s="394" t="s">
        <v>607</v>
      </c>
      <c r="X804" s="392">
        <v>0</v>
      </c>
      <c r="Y804" s="394" t="s">
        <v>607</v>
      </c>
      <c r="Z804" s="394" t="s">
        <v>607</v>
      </c>
      <c r="AA804" s="394" t="s">
        <v>607</v>
      </c>
      <c r="AB804" s="394" t="s">
        <v>607</v>
      </c>
      <c r="AC804" s="392">
        <v>45</v>
      </c>
      <c r="AD804" s="394" t="s">
        <v>607</v>
      </c>
      <c r="AE804" s="394" t="s">
        <v>607</v>
      </c>
      <c r="AF804" s="394" t="s">
        <v>607</v>
      </c>
      <c r="AG804" s="394" t="s">
        <v>607</v>
      </c>
      <c r="AH804" s="394" t="s">
        <v>607</v>
      </c>
      <c r="AI804" s="394" t="s">
        <v>607</v>
      </c>
      <c r="AJ804" s="392">
        <v>0</v>
      </c>
      <c r="AK804" s="394" t="s">
        <v>607</v>
      </c>
      <c r="AL804" s="394" t="s">
        <v>607</v>
      </c>
      <c r="AM804" s="392">
        <v>62</v>
      </c>
      <c r="AN804" s="394" t="s">
        <v>607</v>
      </c>
      <c r="AO804" s="394" t="s">
        <v>607</v>
      </c>
      <c r="AP804" s="394" t="s">
        <v>607</v>
      </c>
      <c r="AQ804" s="394" t="s">
        <v>607</v>
      </c>
      <c r="AR804" s="394" t="s">
        <v>607</v>
      </c>
      <c r="AS804" s="394" t="s">
        <v>607</v>
      </c>
      <c r="AT804" s="394" t="s">
        <v>607</v>
      </c>
      <c r="AU804" s="394" t="s">
        <v>607</v>
      </c>
      <c r="AV804" s="394" t="s">
        <v>607</v>
      </c>
      <c r="AW804" s="394" t="s">
        <v>607</v>
      </c>
      <c r="AX804" s="392">
        <v>45</v>
      </c>
      <c r="AY804" s="394" t="s">
        <v>607</v>
      </c>
      <c r="AZ804" s="394" t="s">
        <v>607</v>
      </c>
      <c r="BA804" s="394" t="s">
        <v>607</v>
      </c>
      <c r="BB804" s="394" t="s">
        <v>607</v>
      </c>
      <c r="BC804" s="394" t="s">
        <v>607</v>
      </c>
      <c r="BD804" s="392">
        <v>72</v>
      </c>
      <c r="BE804" s="394" t="s">
        <v>607</v>
      </c>
      <c r="BF804" s="394" t="s">
        <v>607</v>
      </c>
      <c r="BG804" s="394" t="s">
        <v>607</v>
      </c>
      <c r="BH804" s="394" t="s">
        <v>607</v>
      </c>
      <c r="BI804" s="394" t="s">
        <v>607</v>
      </c>
      <c r="BJ804" s="394" t="s">
        <v>607</v>
      </c>
      <c r="BK804" s="394" t="s">
        <v>607</v>
      </c>
      <c r="BL804" s="394" t="s">
        <v>607</v>
      </c>
      <c r="BM804" s="392">
        <v>0</v>
      </c>
      <c r="BN804" s="394" t="s">
        <v>607</v>
      </c>
      <c r="BO804" s="394" t="s">
        <v>607</v>
      </c>
      <c r="BP804" s="394" t="s">
        <v>607</v>
      </c>
      <c r="BQ804" s="394" t="s">
        <v>607</v>
      </c>
      <c r="BR804" s="394" t="s">
        <v>607</v>
      </c>
      <c r="BS804" s="392">
        <v>29</v>
      </c>
      <c r="BT804" s="394" t="s">
        <v>607</v>
      </c>
      <c r="BU804" s="394" t="s">
        <v>607</v>
      </c>
      <c r="BV804" s="394" t="s">
        <v>607</v>
      </c>
      <c r="BW804" s="394" t="s">
        <v>607</v>
      </c>
      <c r="BX804" s="394" t="s">
        <v>607</v>
      </c>
      <c r="BY804" s="394" t="s">
        <v>607</v>
      </c>
      <c r="BZ804" s="394" t="s">
        <v>607</v>
      </c>
      <c r="CA804" s="394" t="s">
        <v>607</v>
      </c>
      <c r="CB804" s="394" t="s">
        <v>607</v>
      </c>
      <c r="CC804" s="394" t="s">
        <v>607</v>
      </c>
      <c r="CD804" s="394" t="s">
        <v>607</v>
      </c>
      <c r="CE804" s="394" t="s">
        <v>607</v>
      </c>
      <c r="CF804" s="392">
        <v>41</v>
      </c>
      <c r="CG804" s="394" t="s">
        <v>607</v>
      </c>
      <c r="CH804" s="394" t="s">
        <v>607</v>
      </c>
      <c r="CI804" s="394" t="s">
        <v>607</v>
      </c>
      <c r="CJ804" s="394" t="s">
        <v>607</v>
      </c>
      <c r="CK804" s="394" t="s">
        <v>607</v>
      </c>
      <c r="CL804" s="394" t="s">
        <v>607</v>
      </c>
      <c r="CM804" s="394" t="s">
        <v>607</v>
      </c>
      <c r="CN804" s="394" t="s">
        <v>607</v>
      </c>
      <c r="CO804" s="394" t="s">
        <v>607</v>
      </c>
      <c r="CP804" s="394" t="s">
        <v>607</v>
      </c>
      <c r="CQ804" s="394" t="s">
        <v>607</v>
      </c>
      <c r="CR804" s="394" t="s">
        <v>607</v>
      </c>
      <c r="CS804" s="394" t="s">
        <v>607</v>
      </c>
      <c r="CT804" s="392">
        <v>0</v>
      </c>
      <c r="CU804" s="394" t="s">
        <v>607</v>
      </c>
      <c r="CV804" s="394" t="s">
        <v>607</v>
      </c>
      <c r="CW804" s="394" t="s">
        <v>607</v>
      </c>
      <c r="CX804" s="394" t="s">
        <v>607</v>
      </c>
      <c r="CY804" s="394" t="s">
        <v>607</v>
      </c>
      <c r="CZ804" s="392">
        <v>56</v>
      </c>
      <c r="DA804" s="394" t="s">
        <v>607</v>
      </c>
      <c r="DB804" s="394" t="s">
        <v>607</v>
      </c>
      <c r="DC804" s="394" t="s">
        <v>607</v>
      </c>
      <c r="DD804" s="394" t="s">
        <v>607</v>
      </c>
      <c r="DE804" s="394" t="s">
        <v>607</v>
      </c>
      <c r="DF804" s="394" t="s">
        <v>607</v>
      </c>
      <c r="DG804" s="392">
        <v>406</v>
      </c>
      <c r="DH804" s="392">
        <v>0</v>
      </c>
      <c r="DI804" s="288">
        <v>0</v>
      </c>
      <c r="DJ804" s="288">
        <v>0</v>
      </c>
      <c r="DK804" s="288">
        <v>0</v>
      </c>
      <c r="DL804" s="392">
        <v>0</v>
      </c>
      <c r="DM804" s="394">
        <v>0</v>
      </c>
      <c r="DN804" s="394">
        <v>0</v>
      </c>
      <c r="DO804" s="392">
        <v>406</v>
      </c>
      <c r="DP804" s="128"/>
      <c r="DQ804" s="128"/>
      <c r="DR804" s="128"/>
      <c r="DS804" s="128"/>
      <c r="DT804" s="128"/>
      <c r="DU804" s="128"/>
      <c r="DV804" s="128"/>
      <c r="DW804" s="128"/>
      <c r="DX804" s="128"/>
      <c r="DY804" s="128"/>
      <c r="DZ804" s="128"/>
    </row>
    <row r="805" spans="1:130" s="129" customFormat="1" ht="16.5" customHeight="1" x14ac:dyDescent="0.2">
      <c r="A805" s="48" t="s">
        <v>1</v>
      </c>
      <c r="B805" s="392">
        <v>130</v>
      </c>
      <c r="C805" s="394" t="s">
        <v>607</v>
      </c>
      <c r="D805" s="394" t="s">
        <v>607</v>
      </c>
      <c r="E805" s="394" t="s">
        <v>607</v>
      </c>
      <c r="F805" s="394" t="s">
        <v>607</v>
      </c>
      <c r="G805" s="394" t="s">
        <v>607</v>
      </c>
      <c r="H805" s="394" t="s">
        <v>607</v>
      </c>
      <c r="I805" s="394" t="s">
        <v>607</v>
      </c>
      <c r="J805" s="394" t="s">
        <v>607</v>
      </c>
      <c r="K805" s="394" t="s">
        <v>607</v>
      </c>
      <c r="L805" s="394" t="s">
        <v>607</v>
      </c>
      <c r="M805" s="394" t="s">
        <v>607</v>
      </c>
      <c r="N805" s="394" t="s">
        <v>607</v>
      </c>
      <c r="O805" s="392">
        <v>0</v>
      </c>
      <c r="P805" s="394" t="s">
        <v>607</v>
      </c>
      <c r="Q805" s="394" t="s">
        <v>607</v>
      </c>
      <c r="R805" s="394" t="s">
        <v>607</v>
      </c>
      <c r="S805" s="394" t="s">
        <v>607</v>
      </c>
      <c r="T805" s="394" t="s">
        <v>607</v>
      </c>
      <c r="U805" s="394" t="s">
        <v>607</v>
      </c>
      <c r="V805" s="394" t="s">
        <v>607</v>
      </c>
      <c r="W805" s="394" t="s">
        <v>607</v>
      </c>
      <c r="X805" s="392">
        <v>0</v>
      </c>
      <c r="Y805" s="394" t="s">
        <v>607</v>
      </c>
      <c r="Z805" s="394" t="s">
        <v>607</v>
      </c>
      <c r="AA805" s="394" t="s">
        <v>607</v>
      </c>
      <c r="AB805" s="394" t="s">
        <v>607</v>
      </c>
      <c r="AC805" s="392">
        <v>24</v>
      </c>
      <c r="AD805" s="394" t="s">
        <v>607</v>
      </c>
      <c r="AE805" s="394" t="s">
        <v>607</v>
      </c>
      <c r="AF805" s="394" t="s">
        <v>607</v>
      </c>
      <c r="AG805" s="394" t="s">
        <v>607</v>
      </c>
      <c r="AH805" s="394" t="s">
        <v>607</v>
      </c>
      <c r="AI805" s="394" t="s">
        <v>607</v>
      </c>
      <c r="AJ805" s="392">
        <v>0</v>
      </c>
      <c r="AK805" s="394" t="s">
        <v>607</v>
      </c>
      <c r="AL805" s="394" t="s">
        <v>607</v>
      </c>
      <c r="AM805" s="392">
        <v>25</v>
      </c>
      <c r="AN805" s="394" t="s">
        <v>607</v>
      </c>
      <c r="AO805" s="394" t="s">
        <v>607</v>
      </c>
      <c r="AP805" s="394" t="s">
        <v>607</v>
      </c>
      <c r="AQ805" s="394" t="s">
        <v>607</v>
      </c>
      <c r="AR805" s="394" t="s">
        <v>607</v>
      </c>
      <c r="AS805" s="394" t="s">
        <v>607</v>
      </c>
      <c r="AT805" s="394" t="s">
        <v>607</v>
      </c>
      <c r="AU805" s="394" t="s">
        <v>607</v>
      </c>
      <c r="AV805" s="394" t="s">
        <v>607</v>
      </c>
      <c r="AW805" s="394" t="s">
        <v>607</v>
      </c>
      <c r="AX805" s="392">
        <v>71</v>
      </c>
      <c r="AY805" s="394" t="s">
        <v>607</v>
      </c>
      <c r="AZ805" s="394" t="s">
        <v>607</v>
      </c>
      <c r="BA805" s="394" t="s">
        <v>607</v>
      </c>
      <c r="BB805" s="394" t="s">
        <v>607</v>
      </c>
      <c r="BC805" s="394" t="s">
        <v>607</v>
      </c>
      <c r="BD805" s="392">
        <v>435</v>
      </c>
      <c r="BE805" s="394" t="s">
        <v>607</v>
      </c>
      <c r="BF805" s="394" t="s">
        <v>607</v>
      </c>
      <c r="BG805" s="394" t="s">
        <v>607</v>
      </c>
      <c r="BH805" s="394" t="s">
        <v>607</v>
      </c>
      <c r="BI805" s="394" t="s">
        <v>607</v>
      </c>
      <c r="BJ805" s="394" t="s">
        <v>607</v>
      </c>
      <c r="BK805" s="394" t="s">
        <v>607</v>
      </c>
      <c r="BL805" s="394" t="s">
        <v>607</v>
      </c>
      <c r="BM805" s="392">
        <v>59</v>
      </c>
      <c r="BN805" s="394" t="s">
        <v>607</v>
      </c>
      <c r="BO805" s="394" t="s">
        <v>607</v>
      </c>
      <c r="BP805" s="394" t="s">
        <v>607</v>
      </c>
      <c r="BQ805" s="394" t="s">
        <v>607</v>
      </c>
      <c r="BR805" s="394" t="s">
        <v>607</v>
      </c>
      <c r="BS805" s="392">
        <v>61</v>
      </c>
      <c r="BT805" s="394" t="s">
        <v>607</v>
      </c>
      <c r="BU805" s="394" t="s">
        <v>607</v>
      </c>
      <c r="BV805" s="394" t="s">
        <v>607</v>
      </c>
      <c r="BW805" s="394" t="s">
        <v>607</v>
      </c>
      <c r="BX805" s="394" t="s">
        <v>607</v>
      </c>
      <c r="BY805" s="394" t="s">
        <v>607</v>
      </c>
      <c r="BZ805" s="394" t="s">
        <v>607</v>
      </c>
      <c r="CA805" s="394" t="s">
        <v>607</v>
      </c>
      <c r="CB805" s="394" t="s">
        <v>607</v>
      </c>
      <c r="CC805" s="394" t="s">
        <v>607</v>
      </c>
      <c r="CD805" s="394" t="s">
        <v>607</v>
      </c>
      <c r="CE805" s="394" t="s">
        <v>607</v>
      </c>
      <c r="CF805" s="392">
        <v>52</v>
      </c>
      <c r="CG805" s="394" t="s">
        <v>607</v>
      </c>
      <c r="CH805" s="394" t="s">
        <v>607</v>
      </c>
      <c r="CI805" s="394" t="s">
        <v>607</v>
      </c>
      <c r="CJ805" s="394" t="s">
        <v>607</v>
      </c>
      <c r="CK805" s="394" t="s">
        <v>607</v>
      </c>
      <c r="CL805" s="394" t="s">
        <v>607</v>
      </c>
      <c r="CM805" s="394" t="s">
        <v>607</v>
      </c>
      <c r="CN805" s="394" t="s">
        <v>607</v>
      </c>
      <c r="CO805" s="394" t="s">
        <v>607</v>
      </c>
      <c r="CP805" s="394" t="s">
        <v>607</v>
      </c>
      <c r="CQ805" s="394" t="s">
        <v>607</v>
      </c>
      <c r="CR805" s="394" t="s">
        <v>607</v>
      </c>
      <c r="CS805" s="394" t="s">
        <v>607</v>
      </c>
      <c r="CT805" s="392">
        <v>0</v>
      </c>
      <c r="CU805" s="394" t="s">
        <v>607</v>
      </c>
      <c r="CV805" s="394" t="s">
        <v>607</v>
      </c>
      <c r="CW805" s="394" t="s">
        <v>607</v>
      </c>
      <c r="CX805" s="394" t="s">
        <v>607</v>
      </c>
      <c r="CY805" s="394" t="s">
        <v>607</v>
      </c>
      <c r="CZ805" s="392">
        <v>157</v>
      </c>
      <c r="DA805" s="394" t="s">
        <v>607</v>
      </c>
      <c r="DB805" s="394" t="s">
        <v>607</v>
      </c>
      <c r="DC805" s="394" t="s">
        <v>607</v>
      </c>
      <c r="DD805" s="394" t="s">
        <v>607</v>
      </c>
      <c r="DE805" s="394" t="s">
        <v>607</v>
      </c>
      <c r="DF805" s="394" t="s">
        <v>607</v>
      </c>
      <c r="DG805" s="392">
        <v>1014</v>
      </c>
      <c r="DH805" s="392">
        <v>0</v>
      </c>
      <c r="DI805" s="288">
        <v>0</v>
      </c>
      <c r="DJ805" s="288">
        <v>0</v>
      </c>
      <c r="DK805" s="288">
        <v>0</v>
      </c>
      <c r="DL805" s="392">
        <v>26</v>
      </c>
      <c r="DM805" s="394">
        <v>26</v>
      </c>
      <c r="DN805" s="394">
        <v>0</v>
      </c>
      <c r="DO805" s="392">
        <v>1040</v>
      </c>
      <c r="DP805" s="128"/>
      <c r="DQ805" s="128"/>
      <c r="DR805" s="128"/>
      <c r="DS805" s="128"/>
      <c r="DT805" s="128"/>
      <c r="DU805" s="128"/>
      <c r="DV805" s="128"/>
      <c r="DW805" s="128"/>
      <c r="DX805" s="128"/>
      <c r="DY805" s="128"/>
      <c r="DZ805" s="128"/>
    </row>
    <row r="806" spans="1:130" s="129" customFormat="1" ht="16.5" customHeight="1" x14ac:dyDescent="0.2">
      <c r="A806" s="211" t="s">
        <v>361</v>
      </c>
      <c r="B806" s="392"/>
      <c r="C806" s="394"/>
      <c r="D806" s="394"/>
      <c r="E806" s="394"/>
      <c r="F806" s="394"/>
      <c r="G806" s="394"/>
      <c r="H806" s="394"/>
      <c r="I806" s="394"/>
      <c r="J806" s="394"/>
      <c r="K806" s="394"/>
      <c r="L806" s="394"/>
      <c r="M806" s="394"/>
      <c r="N806" s="394"/>
      <c r="O806" s="392"/>
      <c r="P806" s="394"/>
      <c r="Q806" s="394"/>
      <c r="R806" s="394"/>
      <c r="S806" s="394"/>
      <c r="T806" s="394"/>
      <c r="U806" s="394"/>
      <c r="V806" s="394"/>
      <c r="W806" s="394"/>
      <c r="X806" s="392"/>
      <c r="Y806" s="394"/>
      <c r="Z806" s="394"/>
      <c r="AA806" s="394"/>
      <c r="AB806" s="394"/>
      <c r="AC806" s="392"/>
      <c r="AD806" s="394"/>
      <c r="AE806" s="394"/>
      <c r="AF806" s="394"/>
      <c r="AG806" s="394"/>
      <c r="AH806" s="394"/>
      <c r="AI806" s="394"/>
      <c r="AJ806" s="392"/>
      <c r="AK806" s="394"/>
      <c r="AL806" s="394"/>
      <c r="AM806" s="392"/>
      <c r="AN806" s="394"/>
      <c r="AO806" s="394"/>
      <c r="AP806" s="394"/>
      <c r="AQ806" s="394"/>
      <c r="AR806" s="394"/>
      <c r="AS806" s="394"/>
      <c r="AT806" s="394"/>
      <c r="AU806" s="394"/>
      <c r="AV806" s="394"/>
      <c r="AW806" s="394"/>
      <c r="AX806" s="392"/>
      <c r="AY806" s="394"/>
      <c r="AZ806" s="394"/>
      <c r="BA806" s="394"/>
      <c r="BB806" s="394"/>
      <c r="BC806" s="394"/>
      <c r="BD806" s="392"/>
      <c r="BE806" s="394"/>
      <c r="BF806" s="394"/>
      <c r="BG806" s="394"/>
      <c r="BH806" s="394"/>
      <c r="BI806" s="394"/>
      <c r="BJ806" s="394"/>
      <c r="BK806" s="394"/>
      <c r="BL806" s="394"/>
      <c r="BM806" s="392"/>
      <c r="BN806" s="394"/>
      <c r="BO806" s="394"/>
      <c r="BP806" s="394"/>
      <c r="BQ806" s="394"/>
      <c r="BR806" s="394"/>
      <c r="BS806" s="392"/>
      <c r="BT806" s="394"/>
      <c r="BU806" s="394"/>
      <c r="BV806" s="394"/>
      <c r="BW806" s="394"/>
      <c r="BX806" s="394"/>
      <c r="BY806" s="394"/>
      <c r="BZ806" s="394"/>
      <c r="CA806" s="394"/>
      <c r="CB806" s="394"/>
      <c r="CC806" s="394"/>
      <c r="CD806" s="394"/>
      <c r="CE806" s="394"/>
      <c r="CF806" s="392"/>
      <c r="CG806" s="394"/>
      <c r="CH806" s="394"/>
      <c r="CI806" s="394"/>
      <c r="CJ806" s="394"/>
      <c r="CK806" s="394"/>
      <c r="CL806" s="394"/>
      <c r="CM806" s="394"/>
      <c r="CN806" s="394"/>
      <c r="CO806" s="394"/>
      <c r="CP806" s="394"/>
      <c r="CQ806" s="394"/>
      <c r="CR806" s="394"/>
      <c r="CS806" s="394"/>
      <c r="CT806" s="392"/>
      <c r="CU806" s="394"/>
      <c r="CV806" s="394"/>
      <c r="CW806" s="394"/>
      <c r="CX806" s="394"/>
      <c r="CY806" s="394"/>
      <c r="CZ806" s="392"/>
      <c r="DA806" s="394"/>
      <c r="DB806" s="394"/>
      <c r="DC806" s="394"/>
      <c r="DD806" s="394"/>
      <c r="DE806" s="394"/>
      <c r="DF806" s="394"/>
      <c r="DG806" s="392"/>
      <c r="DH806" s="392"/>
      <c r="DI806" s="394"/>
      <c r="DJ806" s="394"/>
      <c r="DK806" s="394"/>
      <c r="DL806" s="392"/>
      <c r="DM806" s="394"/>
      <c r="DN806" s="394"/>
      <c r="DO806" s="392"/>
      <c r="DP806" s="128"/>
      <c r="DQ806" s="128"/>
      <c r="DR806" s="128"/>
      <c r="DS806" s="128"/>
      <c r="DT806" s="128"/>
      <c r="DU806" s="128"/>
      <c r="DV806" s="128"/>
      <c r="DW806" s="128"/>
      <c r="DX806" s="128"/>
      <c r="DY806" s="128"/>
      <c r="DZ806" s="128"/>
    </row>
    <row r="807" spans="1:130" s="129" customFormat="1" ht="16.5" customHeight="1" x14ac:dyDescent="0.2">
      <c r="A807" s="48" t="s">
        <v>320</v>
      </c>
      <c r="B807" s="392">
        <v>85</v>
      </c>
      <c r="C807" s="394" t="s">
        <v>607</v>
      </c>
      <c r="D807" s="394" t="s">
        <v>607</v>
      </c>
      <c r="E807" s="394" t="s">
        <v>607</v>
      </c>
      <c r="F807" s="394" t="s">
        <v>607</v>
      </c>
      <c r="G807" s="394" t="s">
        <v>607</v>
      </c>
      <c r="H807" s="394" t="s">
        <v>607</v>
      </c>
      <c r="I807" s="394" t="s">
        <v>607</v>
      </c>
      <c r="J807" s="394" t="s">
        <v>607</v>
      </c>
      <c r="K807" s="394" t="s">
        <v>607</v>
      </c>
      <c r="L807" s="394" t="s">
        <v>607</v>
      </c>
      <c r="M807" s="394" t="s">
        <v>607</v>
      </c>
      <c r="N807" s="394" t="s">
        <v>607</v>
      </c>
      <c r="O807" s="392">
        <v>24</v>
      </c>
      <c r="P807" s="394" t="s">
        <v>607</v>
      </c>
      <c r="Q807" s="394" t="s">
        <v>607</v>
      </c>
      <c r="R807" s="394" t="s">
        <v>607</v>
      </c>
      <c r="S807" s="394" t="s">
        <v>607</v>
      </c>
      <c r="T807" s="394" t="s">
        <v>607</v>
      </c>
      <c r="U807" s="394" t="s">
        <v>607</v>
      </c>
      <c r="V807" s="394" t="s">
        <v>607</v>
      </c>
      <c r="W807" s="394" t="s">
        <v>607</v>
      </c>
      <c r="X807" s="392">
        <v>20</v>
      </c>
      <c r="Y807" s="394" t="s">
        <v>607</v>
      </c>
      <c r="Z807" s="394" t="s">
        <v>607</v>
      </c>
      <c r="AA807" s="394" t="s">
        <v>607</v>
      </c>
      <c r="AB807" s="394" t="s">
        <v>607</v>
      </c>
      <c r="AC807" s="392">
        <v>34</v>
      </c>
      <c r="AD807" s="394" t="s">
        <v>607</v>
      </c>
      <c r="AE807" s="394" t="s">
        <v>607</v>
      </c>
      <c r="AF807" s="394" t="s">
        <v>607</v>
      </c>
      <c r="AG807" s="394" t="s">
        <v>607</v>
      </c>
      <c r="AH807" s="394" t="s">
        <v>607</v>
      </c>
      <c r="AI807" s="394" t="s">
        <v>607</v>
      </c>
      <c r="AJ807" s="392">
        <v>0</v>
      </c>
      <c r="AK807" s="394" t="s">
        <v>607</v>
      </c>
      <c r="AL807" s="394" t="s">
        <v>607</v>
      </c>
      <c r="AM807" s="392">
        <v>54</v>
      </c>
      <c r="AN807" s="394" t="s">
        <v>607</v>
      </c>
      <c r="AO807" s="394" t="s">
        <v>607</v>
      </c>
      <c r="AP807" s="394" t="s">
        <v>607</v>
      </c>
      <c r="AQ807" s="394" t="s">
        <v>607</v>
      </c>
      <c r="AR807" s="394" t="s">
        <v>607</v>
      </c>
      <c r="AS807" s="394" t="s">
        <v>607</v>
      </c>
      <c r="AT807" s="394" t="s">
        <v>607</v>
      </c>
      <c r="AU807" s="394" t="s">
        <v>607</v>
      </c>
      <c r="AV807" s="394" t="s">
        <v>607</v>
      </c>
      <c r="AW807" s="394" t="s">
        <v>607</v>
      </c>
      <c r="AX807" s="392">
        <v>28</v>
      </c>
      <c r="AY807" s="394" t="s">
        <v>607</v>
      </c>
      <c r="AZ807" s="394" t="s">
        <v>607</v>
      </c>
      <c r="BA807" s="394" t="s">
        <v>607</v>
      </c>
      <c r="BB807" s="394" t="s">
        <v>607</v>
      </c>
      <c r="BC807" s="394" t="s">
        <v>607</v>
      </c>
      <c r="BD807" s="392">
        <v>123</v>
      </c>
      <c r="BE807" s="394" t="s">
        <v>607</v>
      </c>
      <c r="BF807" s="394" t="s">
        <v>607</v>
      </c>
      <c r="BG807" s="394" t="s">
        <v>607</v>
      </c>
      <c r="BH807" s="394" t="s">
        <v>607</v>
      </c>
      <c r="BI807" s="394" t="s">
        <v>607</v>
      </c>
      <c r="BJ807" s="394" t="s">
        <v>607</v>
      </c>
      <c r="BK807" s="394" t="s">
        <v>607</v>
      </c>
      <c r="BL807" s="394" t="s">
        <v>607</v>
      </c>
      <c r="BM807" s="392">
        <v>20</v>
      </c>
      <c r="BN807" s="394" t="s">
        <v>607</v>
      </c>
      <c r="BO807" s="394" t="s">
        <v>607</v>
      </c>
      <c r="BP807" s="394" t="s">
        <v>607</v>
      </c>
      <c r="BQ807" s="394" t="s">
        <v>607</v>
      </c>
      <c r="BR807" s="394" t="s">
        <v>607</v>
      </c>
      <c r="BS807" s="392">
        <v>62</v>
      </c>
      <c r="BT807" s="394" t="s">
        <v>607</v>
      </c>
      <c r="BU807" s="394" t="s">
        <v>607</v>
      </c>
      <c r="BV807" s="394" t="s">
        <v>607</v>
      </c>
      <c r="BW807" s="394" t="s">
        <v>607</v>
      </c>
      <c r="BX807" s="394" t="s">
        <v>607</v>
      </c>
      <c r="BY807" s="394" t="s">
        <v>607</v>
      </c>
      <c r="BZ807" s="394" t="s">
        <v>607</v>
      </c>
      <c r="CA807" s="394" t="s">
        <v>607</v>
      </c>
      <c r="CB807" s="394" t="s">
        <v>607</v>
      </c>
      <c r="CC807" s="394" t="s">
        <v>607</v>
      </c>
      <c r="CD807" s="394" t="s">
        <v>607</v>
      </c>
      <c r="CE807" s="394" t="s">
        <v>607</v>
      </c>
      <c r="CF807" s="392">
        <v>58</v>
      </c>
      <c r="CG807" s="394" t="s">
        <v>607</v>
      </c>
      <c r="CH807" s="394" t="s">
        <v>607</v>
      </c>
      <c r="CI807" s="394" t="s">
        <v>607</v>
      </c>
      <c r="CJ807" s="394" t="s">
        <v>607</v>
      </c>
      <c r="CK807" s="394" t="s">
        <v>607</v>
      </c>
      <c r="CL807" s="394" t="s">
        <v>607</v>
      </c>
      <c r="CM807" s="394" t="s">
        <v>607</v>
      </c>
      <c r="CN807" s="394" t="s">
        <v>607</v>
      </c>
      <c r="CO807" s="394" t="s">
        <v>607</v>
      </c>
      <c r="CP807" s="394" t="s">
        <v>607</v>
      </c>
      <c r="CQ807" s="394" t="s">
        <v>607</v>
      </c>
      <c r="CR807" s="394" t="s">
        <v>607</v>
      </c>
      <c r="CS807" s="394" t="s">
        <v>607</v>
      </c>
      <c r="CT807" s="392">
        <v>26</v>
      </c>
      <c r="CU807" s="394" t="s">
        <v>607</v>
      </c>
      <c r="CV807" s="394" t="s">
        <v>607</v>
      </c>
      <c r="CW807" s="394" t="s">
        <v>607</v>
      </c>
      <c r="CX807" s="394" t="s">
        <v>607</v>
      </c>
      <c r="CY807" s="394" t="s">
        <v>607</v>
      </c>
      <c r="CZ807" s="392">
        <v>39</v>
      </c>
      <c r="DA807" s="394" t="s">
        <v>607</v>
      </c>
      <c r="DB807" s="394" t="s">
        <v>607</v>
      </c>
      <c r="DC807" s="394" t="s">
        <v>607</v>
      </c>
      <c r="DD807" s="394" t="s">
        <v>607</v>
      </c>
      <c r="DE807" s="394" t="s">
        <v>607</v>
      </c>
      <c r="DF807" s="394" t="s">
        <v>607</v>
      </c>
      <c r="DG807" s="392">
        <v>573</v>
      </c>
      <c r="DH807" s="392">
        <v>0</v>
      </c>
      <c r="DI807" s="288">
        <v>0</v>
      </c>
      <c r="DJ807" s="288">
        <v>0</v>
      </c>
      <c r="DK807" s="288">
        <v>0</v>
      </c>
      <c r="DL807" s="392">
        <v>0</v>
      </c>
      <c r="DM807" s="394">
        <v>0</v>
      </c>
      <c r="DN807" s="394">
        <v>0</v>
      </c>
      <c r="DO807" s="392">
        <v>573</v>
      </c>
      <c r="DP807" s="128"/>
      <c r="DQ807" s="128"/>
      <c r="DR807" s="128"/>
      <c r="DS807" s="128"/>
      <c r="DT807" s="128"/>
      <c r="DU807" s="128"/>
      <c r="DV807" s="128"/>
      <c r="DW807" s="128"/>
      <c r="DX807" s="128"/>
      <c r="DY807" s="128"/>
      <c r="DZ807" s="128"/>
    </row>
    <row r="808" spans="1:130" s="40" customFormat="1" ht="16.5" customHeight="1" x14ac:dyDescent="0.2">
      <c r="A808" s="48" t="s">
        <v>5</v>
      </c>
      <c r="B808" s="392">
        <v>0</v>
      </c>
      <c r="C808" s="394" t="s">
        <v>607</v>
      </c>
      <c r="D808" s="394" t="s">
        <v>607</v>
      </c>
      <c r="E808" s="394" t="s">
        <v>607</v>
      </c>
      <c r="F808" s="394" t="s">
        <v>607</v>
      </c>
      <c r="G808" s="394" t="s">
        <v>607</v>
      </c>
      <c r="H808" s="394" t="s">
        <v>607</v>
      </c>
      <c r="I808" s="394" t="s">
        <v>607</v>
      </c>
      <c r="J808" s="394" t="s">
        <v>607</v>
      </c>
      <c r="K808" s="394" t="s">
        <v>607</v>
      </c>
      <c r="L808" s="394" t="s">
        <v>607</v>
      </c>
      <c r="M808" s="394" t="s">
        <v>607</v>
      </c>
      <c r="N808" s="394" t="s">
        <v>607</v>
      </c>
      <c r="O808" s="392">
        <v>0</v>
      </c>
      <c r="P808" s="394" t="s">
        <v>607</v>
      </c>
      <c r="Q808" s="394" t="s">
        <v>607</v>
      </c>
      <c r="R808" s="394" t="s">
        <v>607</v>
      </c>
      <c r="S808" s="394" t="s">
        <v>607</v>
      </c>
      <c r="T808" s="394" t="s">
        <v>607</v>
      </c>
      <c r="U808" s="394" t="s">
        <v>607</v>
      </c>
      <c r="V808" s="394" t="s">
        <v>607</v>
      </c>
      <c r="W808" s="394" t="s">
        <v>607</v>
      </c>
      <c r="X808" s="392">
        <v>41</v>
      </c>
      <c r="Y808" s="394" t="s">
        <v>607</v>
      </c>
      <c r="Z808" s="394" t="s">
        <v>607</v>
      </c>
      <c r="AA808" s="394" t="s">
        <v>607</v>
      </c>
      <c r="AB808" s="394" t="s">
        <v>607</v>
      </c>
      <c r="AC808" s="392">
        <v>0</v>
      </c>
      <c r="AD808" s="394" t="s">
        <v>607</v>
      </c>
      <c r="AE808" s="394" t="s">
        <v>607</v>
      </c>
      <c r="AF808" s="394" t="s">
        <v>607</v>
      </c>
      <c r="AG808" s="394" t="s">
        <v>607</v>
      </c>
      <c r="AH808" s="394" t="s">
        <v>607</v>
      </c>
      <c r="AI808" s="394" t="s">
        <v>607</v>
      </c>
      <c r="AJ808" s="392">
        <v>0</v>
      </c>
      <c r="AK808" s="394" t="s">
        <v>607</v>
      </c>
      <c r="AL808" s="394" t="s">
        <v>607</v>
      </c>
      <c r="AM808" s="392">
        <v>0</v>
      </c>
      <c r="AN808" s="394" t="s">
        <v>607</v>
      </c>
      <c r="AO808" s="394" t="s">
        <v>607</v>
      </c>
      <c r="AP808" s="394" t="s">
        <v>607</v>
      </c>
      <c r="AQ808" s="394" t="s">
        <v>607</v>
      </c>
      <c r="AR808" s="394" t="s">
        <v>607</v>
      </c>
      <c r="AS808" s="394" t="s">
        <v>607</v>
      </c>
      <c r="AT808" s="394" t="s">
        <v>607</v>
      </c>
      <c r="AU808" s="394" t="s">
        <v>607</v>
      </c>
      <c r="AV808" s="394" t="s">
        <v>607</v>
      </c>
      <c r="AW808" s="394" t="s">
        <v>607</v>
      </c>
      <c r="AX808" s="392">
        <v>53</v>
      </c>
      <c r="AY808" s="394" t="s">
        <v>607</v>
      </c>
      <c r="AZ808" s="394" t="s">
        <v>607</v>
      </c>
      <c r="BA808" s="394" t="s">
        <v>607</v>
      </c>
      <c r="BB808" s="394" t="s">
        <v>607</v>
      </c>
      <c r="BC808" s="394" t="s">
        <v>607</v>
      </c>
      <c r="BD808" s="392">
        <v>201</v>
      </c>
      <c r="BE808" s="394" t="s">
        <v>607</v>
      </c>
      <c r="BF808" s="394" t="s">
        <v>607</v>
      </c>
      <c r="BG808" s="394" t="s">
        <v>607</v>
      </c>
      <c r="BH808" s="394" t="s">
        <v>607</v>
      </c>
      <c r="BI808" s="394" t="s">
        <v>607</v>
      </c>
      <c r="BJ808" s="394" t="s">
        <v>607</v>
      </c>
      <c r="BK808" s="394" t="s">
        <v>607</v>
      </c>
      <c r="BL808" s="394" t="s">
        <v>607</v>
      </c>
      <c r="BM808" s="392">
        <v>20</v>
      </c>
      <c r="BN808" s="394" t="s">
        <v>607</v>
      </c>
      <c r="BO808" s="394" t="s">
        <v>607</v>
      </c>
      <c r="BP808" s="394" t="s">
        <v>607</v>
      </c>
      <c r="BQ808" s="394" t="s">
        <v>607</v>
      </c>
      <c r="BR808" s="394" t="s">
        <v>607</v>
      </c>
      <c r="BS808" s="392">
        <v>29</v>
      </c>
      <c r="BT808" s="394" t="s">
        <v>607</v>
      </c>
      <c r="BU808" s="394" t="s">
        <v>607</v>
      </c>
      <c r="BV808" s="394" t="s">
        <v>607</v>
      </c>
      <c r="BW808" s="394" t="s">
        <v>607</v>
      </c>
      <c r="BX808" s="394" t="s">
        <v>607</v>
      </c>
      <c r="BY808" s="394" t="s">
        <v>607</v>
      </c>
      <c r="BZ808" s="394" t="s">
        <v>607</v>
      </c>
      <c r="CA808" s="394" t="s">
        <v>607</v>
      </c>
      <c r="CB808" s="394" t="s">
        <v>607</v>
      </c>
      <c r="CC808" s="394" t="s">
        <v>607</v>
      </c>
      <c r="CD808" s="394" t="s">
        <v>607</v>
      </c>
      <c r="CE808" s="394" t="s">
        <v>607</v>
      </c>
      <c r="CF808" s="392">
        <v>28</v>
      </c>
      <c r="CG808" s="394" t="s">
        <v>607</v>
      </c>
      <c r="CH808" s="394" t="s">
        <v>607</v>
      </c>
      <c r="CI808" s="394" t="s">
        <v>607</v>
      </c>
      <c r="CJ808" s="394" t="s">
        <v>607</v>
      </c>
      <c r="CK808" s="394" t="s">
        <v>607</v>
      </c>
      <c r="CL808" s="394" t="s">
        <v>607</v>
      </c>
      <c r="CM808" s="394" t="s">
        <v>607</v>
      </c>
      <c r="CN808" s="394" t="s">
        <v>607</v>
      </c>
      <c r="CO808" s="394" t="s">
        <v>607</v>
      </c>
      <c r="CP808" s="394" t="s">
        <v>607</v>
      </c>
      <c r="CQ808" s="394" t="s">
        <v>607</v>
      </c>
      <c r="CR808" s="394" t="s">
        <v>607</v>
      </c>
      <c r="CS808" s="394" t="s">
        <v>607</v>
      </c>
      <c r="CT808" s="392">
        <v>24</v>
      </c>
      <c r="CU808" s="394" t="s">
        <v>607</v>
      </c>
      <c r="CV808" s="394" t="s">
        <v>607</v>
      </c>
      <c r="CW808" s="394" t="s">
        <v>607</v>
      </c>
      <c r="CX808" s="394" t="s">
        <v>607</v>
      </c>
      <c r="CY808" s="394" t="s">
        <v>607</v>
      </c>
      <c r="CZ808" s="392">
        <v>0</v>
      </c>
      <c r="DA808" s="394" t="s">
        <v>607</v>
      </c>
      <c r="DB808" s="394" t="s">
        <v>607</v>
      </c>
      <c r="DC808" s="394" t="s">
        <v>607</v>
      </c>
      <c r="DD808" s="394" t="s">
        <v>607</v>
      </c>
      <c r="DE808" s="394" t="s">
        <v>607</v>
      </c>
      <c r="DF808" s="394" t="s">
        <v>607</v>
      </c>
      <c r="DG808" s="392">
        <v>396</v>
      </c>
      <c r="DH808" s="392">
        <v>0</v>
      </c>
      <c r="DI808" s="288">
        <v>0</v>
      </c>
      <c r="DJ808" s="288">
        <v>0</v>
      </c>
      <c r="DK808" s="288">
        <v>0</v>
      </c>
      <c r="DL808" s="392">
        <v>0</v>
      </c>
      <c r="DM808" s="394">
        <v>0</v>
      </c>
      <c r="DN808" s="394">
        <v>0</v>
      </c>
      <c r="DO808" s="392">
        <v>396</v>
      </c>
      <c r="DP808" s="128"/>
      <c r="DQ808" s="128"/>
      <c r="DR808" s="128"/>
      <c r="DS808" s="128"/>
      <c r="DT808" s="128"/>
      <c r="DU808" s="128"/>
      <c r="DV808" s="128"/>
      <c r="DW808" s="128"/>
      <c r="DX808" s="128"/>
      <c r="DY808" s="128"/>
      <c r="DZ808" s="128"/>
    </row>
    <row r="809" spans="1:130" s="129" customFormat="1" ht="16.5" customHeight="1" x14ac:dyDescent="0.2">
      <c r="A809" s="48" t="s">
        <v>0</v>
      </c>
      <c r="B809" s="392">
        <v>66</v>
      </c>
      <c r="C809" s="394" t="s">
        <v>607</v>
      </c>
      <c r="D809" s="394" t="s">
        <v>607</v>
      </c>
      <c r="E809" s="394" t="s">
        <v>607</v>
      </c>
      <c r="F809" s="394" t="s">
        <v>607</v>
      </c>
      <c r="G809" s="394" t="s">
        <v>607</v>
      </c>
      <c r="H809" s="394" t="s">
        <v>607</v>
      </c>
      <c r="I809" s="394" t="s">
        <v>607</v>
      </c>
      <c r="J809" s="394" t="s">
        <v>607</v>
      </c>
      <c r="K809" s="394" t="s">
        <v>607</v>
      </c>
      <c r="L809" s="394" t="s">
        <v>607</v>
      </c>
      <c r="M809" s="394" t="s">
        <v>607</v>
      </c>
      <c r="N809" s="394" t="s">
        <v>607</v>
      </c>
      <c r="O809" s="392">
        <v>31</v>
      </c>
      <c r="P809" s="394" t="s">
        <v>607</v>
      </c>
      <c r="Q809" s="394" t="s">
        <v>607</v>
      </c>
      <c r="R809" s="394" t="s">
        <v>607</v>
      </c>
      <c r="S809" s="394" t="s">
        <v>607</v>
      </c>
      <c r="T809" s="394" t="s">
        <v>607</v>
      </c>
      <c r="U809" s="394" t="s">
        <v>607</v>
      </c>
      <c r="V809" s="394" t="s">
        <v>607</v>
      </c>
      <c r="W809" s="394" t="s">
        <v>607</v>
      </c>
      <c r="X809" s="392">
        <v>65</v>
      </c>
      <c r="Y809" s="394" t="s">
        <v>607</v>
      </c>
      <c r="Z809" s="394" t="s">
        <v>607</v>
      </c>
      <c r="AA809" s="394" t="s">
        <v>607</v>
      </c>
      <c r="AB809" s="394" t="s">
        <v>607</v>
      </c>
      <c r="AC809" s="392">
        <v>31</v>
      </c>
      <c r="AD809" s="394" t="s">
        <v>607</v>
      </c>
      <c r="AE809" s="394" t="s">
        <v>607</v>
      </c>
      <c r="AF809" s="394" t="s">
        <v>607</v>
      </c>
      <c r="AG809" s="394" t="s">
        <v>607</v>
      </c>
      <c r="AH809" s="394" t="s">
        <v>607</v>
      </c>
      <c r="AI809" s="394" t="s">
        <v>607</v>
      </c>
      <c r="AJ809" s="392">
        <v>0</v>
      </c>
      <c r="AK809" s="394" t="s">
        <v>607</v>
      </c>
      <c r="AL809" s="394" t="s">
        <v>607</v>
      </c>
      <c r="AM809" s="392">
        <v>63</v>
      </c>
      <c r="AN809" s="394" t="s">
        <v>607</v>
      </c>
      <c r="AO809" s="394" t="s">
        <v>607</v>
      </c>
      <c r="AP809" s="394" t="s">
        <v>607</v>
      </c>
      <c r="AQ809" s="394" t="s">
        <v>607</v>
      </c>
      <c r="AR809" s="394" t="s">
        <v>607</v>
      </c>
      <c r="AS809" s="394" t="s">
        <v>607</v>
      </c>
      <c r="AT809" s="394" t="s">
        <v>607</v>
      </c>
      <c r="AU809" s="394" t="s">
        <v>607</v>
      </c>
      <c r="AV809" s="394" t="s">
        <v>607</v>
      </c>
      <c r="AW809" s="394" t="s">
        <v>607</v>
      </c>
      <c r="AX809" s="392">
        <v>99</v>
      </c>
      <c r="AY809" s="394" t="s">
        <v>607</v>
      </c>
      <c r="AZ809" s="394" t="s">
        <v>607</v>
      </c>
      <c r="BA809" s="394" t="s">
        <v>607</v>
      </c>
      <c r="BB809" s="394" t="s">
        <v>607</v>
      </c>
      <c r="BC809" s="394" t="s">
        <v>607</v>
      </c>
      <c r="BD809" s="392">
        <v>159</v>
      </c>
      <c r="BE809" s="394" t="s">
        <v>607</v>
      </c>
      <c r="BF809" s="394" t="s">
        <v>607</v>
      </c>
      <c r="BG809" s="394" t="s">
        <v>607</v>
      </c>
      <c r="BH809" s="394" t="s">
        <v>607</v>
      </c>
      <c r="BI809" s="394" t="s">
        <v>607</v>
      </c>
      <c r="BJ809" s="394" t="s">
        <v>607</v>
      </c>
      <c r="BK809" s="394" t="s">
        <v>607</v>
      </c>
      <c r="BL809" s="394" t="s">
        <v>607</v>
      </c>
      <c r="BM809" s="392">
        <v>94</v>
      </c>
      <c r="BN809" s="394" t="s">
        <v>607</v>
      </c>
      <c r="BO809" s="394" t="s">
        <v>607</v>
      </c>
      <c r="BP809" s="394" t="s">
        <v>607</v>
      </c>
      <c r="BQ809" s="394" t="s">
        <v>607</v>
      </c>
      <c r="BR809" s="394" t="s">
        <v>607</v>
      </c>
      <c r="BS809" s="392">
        <v>89</v>
      </c>
      <c r="BT809" s="394" t="s">
        <v>607</v>
      </c>
      <c r="BU809" s="394" t="s">
        <v>607</v>
      </c>
      <c r="BV809" s="394" t="s">
        <v>607</v>
      </c>
      <c r="BW809" s="394" t="s">
        <v>607</v>
      </c>
      <c r="BX809" s="394" t="s">
        <v>607</v>
      </c>
      <c r="BY809" s="394" t="s">
        <v>607</v>
      </c>
      <c r="BZ809" s="394" t="s">
        <v>607</v>
      </c>
      <c r="CA809" s="394" t="s">
        <v>607</v>
      </c>
      <c r="CB809" s="394" t="s">
        <v>607</v>
      </c>
      <c r="CC809" s="394" t="s">
        <v>607</v>
      </c>
      <c r="CD809" s="394" t="s">
        <v>607</v>
      </c>
      <c r="CE809" s="394" t="s">
        <v>607</v>
      </c>
      <c r="CF809" s="392">
        <v>106</v>
      </c>
      <c r="CG809" s="394" t="s">
        <v>607</v>
      </c>
      <c r="CH809" s="394" t="s">
        <v>607</v>
      </c>
      <c r="CI809" s="394" t="s">
        <v>607</v>
      </c>
      <c r="CJ809" s="394" t="s">
        <v>607</v>
      </c>
      <c r="CK809" s="394" t="s">
        <v>607</v>
      </c>
      <c r="CL809" s="394" t="s">
        <v>607</v>
      </c>
      <c r="CM809" s="394" t="s">
        <v>607</v>
      </c>
      <c r="CN809" s="394" t="s">
        <v>607</v>
      </c>
      <c r="CO809" s="394" t="s">
        <v>607</v>
      </c>
      <c r="CP809" s="394" t="s">
        <v>607</v>
      </c>
      <c r="CQ809" s="394" t="s">
        <v>607</v>
      </c>
      <c r="CR809" s="394" t="s">
        <v>607</v>
      </c>
      <c r="CS809" s="394" t="s">
        <v>607</v>
      </c>
      <c r="CT809" s="392">
        <v>21</v>
      </c>
      <c r="CU809" s="394" t="s">
        <v>607</v>
      </c>
      <c r="CV809" s="394" t="s">
        <v>607</v>
      </c>
      <c r="CW809" s="394" t="s">
        <v>607</v>
      </c>
      <c r="CX809" s="394" t="s">
        <v>607</v>
      </c>
      <c r="CY809" s="394" t="s">
        <v>607</v>
      </c>
      <c r="CZ809" s="392">
        <v>46</v>
      </c>
      <c r="DA809" s="394" t="s">
        <v>607</v>
      </c>
      <c r="DB809" s="394" t="s">
        <v>607</v>
      </c>
      <c r="DC809" s="394" t="s">
        <v>607</v>
      </c>
      <c r="DD809" s="394" t="s">
        <v>607</v>
      </c>
      <c r="DE809" s="394" t="s">
        <v>607</v>
      </c>
      <c r="DF809" s="394" t="s">
        <v>607</v>
      </c>
      <c r="DG809" s="392">
        <v>870</v>
      </c>
      <c r="DH809" s="392">
        <v>0</v>
      </c>
      <c r="DI809" s="288">
        <v>0</v>
      </c>
      <c r="DJ809" s="288">
        <v>0</v>
      </c>
      <c r="DK809" s="288">
        <v>0</v>
      </c>
      <c r="DL809" s="392">
        <v>9</v>
      </c>
      <c r="DM809" s="394">
        <v>9</v>
      </c>
      <c r="DN809" s="394">
        <v>0</v>
      </c>
      <c r="DO809" s="392">
        <v>879</v>
      </c>
      <c r="DP809" s="128"/>
      <c r="DQ809" s="128"/>
      <c r="DR809" s="128"/>
      <c r="DS809" s="128"/>
      <c r="DT809" s="128"/>
      <c r="DU809" s="128"/>
      <c r="DV809" s="128"/>
      <c r="DW809" s="128"/>
      <c r="DX809" s="128"/>
      <c r="DY809" s="128"/>
      <c r="DZ809" s="128"/>
    </row>
    <row r="810" spans="1:130" s="129" customFormat="1" ht="16.5" customHeight="1" x14ac:dyDescent="0.2">
      <c r="A810" s="48" t="s">
        <v>129</v>
      </c>
      <c r="B810" s="392">
        <v>3275</v>
      </c>
      <c r="C810" s="394" t="s">
        <v>607</v>
      </c>
      <c r="D810" s="394" t="s">
        <v>607</v>
      </c>
      <c r="E810" s="394" t="s">
        <v>607</v>
      </c>
      <c r="F810" s="394" t="s">
        <v>607</v>
      </c>
      <c r="G810" s="394" t="s">
        <v>607</v>
      </c>
      <c r="H810" s="394" t="s">
        <v>607</v>
      </c>
      <c r="I810" s="394" t="s">
        <v>607</v>
      </c>
      <c r="J810" s="394" t="s">
        <v>607</v>
      </c>
      <c r="K810" s="394" t="s">
        <v>607</v>
      </c>
      <c r="L810" s="394" t="s">
        <v>607</v>
      </c>
      <c r="M810" s="394" t="s">
        <v>607</v>
      </c>
      <c r="N810" s="394" t="s">
        <v>607</v>
      </c>
      <c r="O810" s="392">
        <v>1084</v>
      </c>
      <c r="P810" s="394" t="s">
        <v>607</v>
      </c>
      <c r="Q810" s="394" t="s">
        <v>607</v>
      </c>
      <c r="R810" s="394" t="s">
        <v>607</v>
      </c>
      <c r="S810" s="394" t="s">
        <v>607</v>
      </c>
      <c r="T810" s="394" t="s">
        <v>607</v>
      </c>
      <c r="U810" s="394" t="s">
        <v>607</v>
      </c>
      <c r="V810" s="394" t="s">
        <v>607</v>
      </c>
      <c r="W810" s="394" t="s">
        <v>607</v>
      </c>
      <c r="X810" s="392">
        <v>1072</v>
      </c>
      <c r="Y810" s="394" t="s">
        <v>607</v>
      </c>
      <c r="Z810" s="394" t="s">
        <v>607</v>
      </c>
      <c r="AA810" s="394" t="s">
        <v>607</v>
      </c>
      <c r="AB810" s="394" t="s">
        <v>607</v>
      </c>
      <c r="AC810" s="392">
        <v>898</v>
      </c>
      <c r="AD810" s="394" t="s">
        <v>607</v>
      </c>
      <c r="AE810" s="394" t="s">
        <v>607</v>
      </c>
      <c r="AF810" s="394" t="s">
        <v>607</v>
      </c>
      <c r="AG810" s="394" t="s">
        <v>607</v>
      </c>
      <c r="AH810" s="394" t="s">
        <v>607</v>
      </c>
      <c r="AI810" s="394" t="s">
        <v>607</v>
      </c>
      <c r="AJ810" s="392">
        <v>113</v>
      </c>
      <c r="AK810" s="394" t="s">
        <v>607</v>
      </c>
      <c r="AL810" s="394" t="s">
        <v>607</v>
      </c>
      <c r="AM810" s="392">
        <v>2174</v>
      </c>
      <c r="AN810" s="394" t="s">
        <v>607</v>
      </c>
      <c r="AO810" s="394" t="s">
        <v>607</v>
      </c>
      <c r="AP810" s="394" t="s">
        <v>607</v>
      </c>
      <c r="AQ810" s="394" t="s">
        <v>607</v>
      </c>
      <c r="AR810" s="394" t="s">
        <v>607</v>
      </c>
      <c r="AS810" s="394" t="s">
        <v>607</v>
      </c>
      <c r="AT810" s="394" t="s">
        <v>607</v>
      </c>
      <c r="AU810" s="394" t="s">
        <v>607</v>
      </c>
      <c r="AV810" s="394" t="s">
        <v>607</v>
      </c>
      <c r="AW810" s="394" t="s">
        <v>607</v>
      </c>
      <c r="AX810" s="392">
        <v>2531</v>
      </c>
      <c r="AY810" s="394" t="s">
        <v>607</v>
      </c>
      <c r="AZ810" s="394" t="s">
        <v>607</v>
      </c>
      <c r="BA810" s="394" t="s">
        <v>607</v>
      </c>
      <c r="BB810" s="394" t="s">
        <v>607</v>
      </c>
      <c r="BC810" s="394" t="s">
        <v>607</v>
      </c>
      <c r="BD810" s="392">
        <v>4371</v>
      </c>
      <c r="BE810" s="394" t="s">
        <v>607</v>
      </c>
      <c r="BF810" s="394" t="s">
        <v>607</v>
      </c>
      <c r="BG810" s="394" t="s">
        <v>607</v>
      </c>
      <c r="BH810" s="394" t="s">
        <v>607</v>
      </c>
      <c r="BI810" s="394" t="s">
        <v>607</v>
      </c>
      <c r="BJ810" s="394" t="s">
        <v>607</v>
      </c>
      <c r="BK810" s="394" t="s">
        <v>607</v>
      </c>
      <c r="BL810" s="394" t="s">
        <v>607</v>
      </c>
      <c r="BM810" s="392">
        <v>1087</v>
      </c>
      <c r="BN810" s="394" t="s">
        <v>607</v>
      </c>
      <c r="BO810" s="394" t="s">
        <v>607</v>
      </c>
      <c r="BP810" s="394" t="s">
        <v>607</v>
      </c>
      <c r="BQ810" s="394" t="s">
        <v>607</v>
      </c>
      <c r="BR810" s="394" t="s">
        <v>607</v>
      </c>
      <c r="BS810" s="392">
        <v>2258</v>
      </c>
      <c r="BT810" s="394" t="s">
        <v>607</v>
      </c>
      <c r="BU810" s="394" t="s">
        <v>607</v>
      </c>
      <c r="BV810" s="394" t="s">
        <v>607</v>
      </c>
      <c r="BW810" s="394" t="s">
        <v>607</v>
      </c>
      <c r="BX810" s="394" t="s">
        <v>607</v>
      </c>
      <c r="BY810" s="394" t="s">
        <v>607</v>
      </c>
      <c r="BZ810" s="394" t="s">
        <v>607</v>
      </c>
      <c r="CA810" s="394" t="s">
        <v>607</v>
      </c>
      <c r="CB810" s="394" t="s">
        <v>607</v>
      </c>
      <c r="CC810" s="394" t="s">
        <v>607</v>
      </c>
      <c r="CD810" s="394" t="s">
        <v>607</v>
      </c>
      <c r="CE810" s="394" t="s">
        <v>607</v>
      </c>
      <c r="CF810" s="392">
        <v>1979</v>
      </c>
      <c r="CG810" s="394" t="s">
        <v>607</v>
      </c>
      <c r="CH810" s="394" t="s">
        <v>607</v>
      </c>
      <c r="CI810" s="394" t="s">
        <v>607</v>
      </c>
      <c r="CJ810" s="394" t="s">
        <v>607</v>
      </c>
      <c r="CK810" s="394" t="s">
        <v>607</v>
      </c>
      <c r="CL810" s="394" t="s">
        <v>607</v>
      </c>
      <c r="CM810" s="394" t="s">
        <v>607</v>
      </c>
      <c r="CN810" s="394" t="s">
        <v>607</v>
      </c>
      <c r="CO810" s="394" t="s">
        <v>607</v>
      </c>
      <c r="CP810" s="394" t="s">
        <v>607</v>
      </c>
      <c r="CQ810" s="394" t="s">
        <v>607</v>
      </c>
      <c r="CR810" s="394" t="s">
        <v>607</v>
      </c>
      <c r="CS810" s="394" t="s">
        <v>607</v>
      </c>
      <c r="CT810" s="392">
        <v>1077</v>
      </c>
      <c r="CU810" s="394" t="s">
        <v>607</v>
      </c>
      <c r="CV810" s="394" t="s">
        <v>607</v>
      </c>
      <c r="CW810" s="394" t="s">
        <v>607</v>
      </c>
      <c r="CX810" s="394" t="s">
        <v>607</v>
      </c>
      <c r="CY810" s="394" t="s">
        <v>607</v>
      </c>
      <c r="CZ810" s="392">
        <v>2199</v>
      </c>
      <c r="DA810" s="394" t="s">
        <v>607</v>
      </c>
      <c r="DB810" s="394" t="s">
        <v>607</v>
      </c>
      <c r="DC810" s="394" t="s">
        <v>607</v>
      </c>
      <c r="DD810" s="394" t="s">
        <v>607</v>
      </c>
      <c r="DE810" s="394" t="s">
        <v>607</v>
      </c>
      <c r="DF810" s="394" t="s">
        <v>607</v>
      </c>
      <c r="DG810" s="392">
        <v>24118</v>
      </c>
      <c r="DH810" s="392">
        <v>230</v>
      </c>
      <c r="DI810" s="288">
        <v>107</v>
      </c>
      <c r="DJ810" s="288">
        <v>65</v>
      </c>
      <c r="DK810" s="288">
        <v>58</v>
      </c>
      <c r="DL810" s="392">
        <v>209</v>
      </c>
      <c r="DM810" s="394">
        <v>184</v>
      </c>
      <c r="DN810" s="394">
        <v>25</v>
      </c>
      <c r="DO810" s="392">
        <v>24557</v>
      </c>
      <c r="DP810" s="128"/>
      <c r="DQ810" s="128"/>
      <c r="DR810" s="128"/>
      <c r="DS810" s="128"/>
      <c r="DT810" s="128"/>
      <c r="DU810" s="128"/>
      <c r="DV810" s="128"/>
      <c r="DW810" s="128"/>
      <c r="DX810" s="128"/>
      <c r="DY810" s="128"/>
      <c r="DZ810" s="128"/>
    </row>
    <row r="811" spans="1:130" s="129" customFormat="1" ht="16.5" customHeight="1" x14ac:dyDescent="0.2">
      <c r="A811" s="211" t="s">
        <v>362</v>
      </c>
      <c r="B811" s="392"/>
      <c r="C811" s="394"/>
      <c r="D811" s="394"/>
      <c r="E811" s="394"/>
      <c r="F811" s="394"/>
      <c r="G811" s="394"/>
      <c r="H811" s="394"/>
      <c r="I811" s="394"/>
      <c r="J811" s="394"/>
      <c r="K811" s="394"/>
      <c r="L811" s="394"/>
      <c r="M811" s="394"/>
      <c r="N811" s="394"/>
      <c r="O811" s="392"/>
      <c r="P811" s="394"/>
      <c r="Q811" s="394"/>
      <c r="R811" s="394"/>
      <c r="S811" s="394"/>
      <c r="T811" s="394"/>
      <c r="U811" s="394"/>
      <c r="V811" s="394"/>
      <c r="W811" s="394"/>
      <c r="X811" s="392"/>
      <c r="Y811" s="394"/>
      <c r="Z811" s="394"/>
      <c r="AA811" s="394"/>
      <c r="AB811" s="394"/>
      <c r="AC811" s="392"/>
      <c r="AD811" s="394"/>
      <c r="AE811" s="394"/>
      <c r="AF811" s="394"/>
      <c r="AG811" s="394"/>
      <c r="AH811" s="394"/>
      <c r="AI811" s="394"/>
      <c r="AJ811" s="392"/>
      <c r="AK811" s="394"/>
      <c r="AL811" s="394"/>
      <c r="AM811" s="392"/>
      <c r="AN811" s="394"/>
      <c r="AO811" s="394"/>
      <c r="AP811" s="394"/>
      <c r="AQ811" s="394"/>
      <c r="AR811" s="394"/>
      <c r="AS811" s="394"/>
      <c r="AT811" s="394"/>
      <c r="AU811" s="394"/>
      <c r="AV811" s="394"/>
      <c r="AW811" s="394"/>
      <c r="AX811" s="392"/>
      <c r="AY811" s="394"/>
      <c r="AZ811" s="394"/>
      <c r="BA811" s="394"/>
      <c r="BB811" s="394"/>
      <c r="BC811" s="394"/>
      <c r="BD811" s="392"/>
      <c r="BE811" s="394"/>
      <c r="BF811" s="394"/>
      <c r="BG811" s="394"/>
      <c r="BH811" s="394"/>
      <c r="BI811" s="394"/>
      <c r="BJ811" s="394"/>
      <c r="BK811" s="394"/>
      <c r="BL811" s="394"/>
      <c r="BM811" s="392"/>
      <c r="BN811" s="394"/>
      <c r="BO811" s="394"/>
      <c r="BP811" s="394"/>
      <c r="BQ811" s="394"/>
      <c r="BR811" s="394"/>
      <c r="BS811" s="392"/>
      <c r="BT811" s="394"/>
      <c r="BU811" s="394"/>
      <c r="BV811" s="394"/>
      <c r="BW811" s="394"/>
      <c r="BX811" s="394"/>
      <c r="BY811" s="394"/>
      <c r="BZ811" s="394"/>
      <c r="CA811" s="394"/>
      <c r="CB811" s="394"/>
      <c r="CC811" s="394"/>
      <c r="CD811" s="394"/>
      <c r="CE811" s="394"/>
      <c r="CF811" s="392"/>
      <c r="CG811" s="394"/>
      <c r="CH811" s="394"/>
      <c r="CI811" s="394"/>
      <c r="CJ811" s="394"/>
      <c r="CK811" s="394"/>
      <c r="CL811" s="394"/>
      <c r="CM811" s="394"/>
      <c r="CN811" s="394"/>
      <c r="CO811" s="394"/>
      <c r="CP811" s="394"/>
      <c r="CQ811" s="394"/>
      <c r="CR811" s="394"/>
      <c r="CS811" s="394"/>
      <c r="CT811" s="392"/>
      <c r="CU811" s="394"/>
      <c r="CV811" s="394"/>
      <c r="CW811" s="394"/>
      <c r="CX811" s="394"/>
      <c r="CY811" s="394"/>
      <c r="CZ811" s="392"/>
      <c r="DA811" s="394"/>
      <c r="DB811" s="394"/>
      <c r="DC811" s="394"/>
      <c r="DD811" s="394"/>
      <c r="DE811" s="394"/>
      <c r="DF811" s="394"/>
      <c r="DG811" s="392"/>
      <c r="DH811" s="392"/>
      <c r="DI811" s="288"/>
      <c r="DJ811" s="288"/>
      <c r="DK811" s="288"/>
      <c r="DL811" s="392"/>
      <c r="DM811" s="394"/>
      <c r="DN811" s="394"/>
      <c r="DO811" s="392"/>
      <c r="DP811" s="128"/>
      <c r="DQ811" s="128"/>
      <c r="DR811" s="128"/>
      <c r="DS811" s="128"/>
      <c r="DT811" s="128"/>
      <c r="DU811" s="128"/>
      <c r="DV811" s="128"/>
      <c r="DW811" s="128"/>
      <c r="DX811" s="128"/>
      <c r="DY811" s="128"/>
      <c r="DZ811" s="128"/>
    </row>
    <row r="812" spans="1:130" s="129" customFormat="1" ht="16.5" customHeight="1" x14ac:dyDescent="0.2">
      <c r="A812" s="48" t="s">
        <v>364</v>
      </c>
      <c r="B812" s="392">
        <v>296</v>
      </c>
      <c r="C812" s="394" t="s">
        <v>607</v>
      </c>
      <c r="D812" s="394" t="s">
        <v>607</v>
      </c>
      <c r="E812" s="394" t="s">
        <v>607</v>
      </c>
      <c r="F812" s="394" t="s">
        <v>607</v>
      </c>
      <c r="G812" s="394" t="s">
        <v>607</v>
      </c>
      <c r="H812" s="394" t="s">
        <v>607</v>
      </c>
      <c r="I812" s="394" t="s">
        <v>607</v>
      </c>
      <c r="J812" s="394" t="s">
        <v>607</v>
      </c>
      <c r="K812" s="394" t="s">
        <v>607</v>
      </c>
      <c r="L812" s="394" t="s">
        <v>607</v>
      </c>
      <c r="M812" s="394" t="s">
        <v>607</v>
      </c>
      <c r="N812" s="394" t="s">
        <v>607</v>
      </c>
      <c r="O812" s="392">
        <v>159</v>
      </c>
      <c r="P812" s="394" t="s">
        <v>607</v>
      </c>
      <c r="Q812" s="394" t="s">
        <v>607</v>
      </c>
      <c r="R812" s="394" t="s">
        <v>607</v>
      </c>
      <c r="S812" s="394" t="s">
        <v>607</v>
      </c>
      <c r="T812" s="394" t="s">
        <v>607</v>
      </c>
      <c r="U812" s="394" t="s">
        <v>607</v>
      </c>
      <c r="V812" s="394" t="s">
        <v>607</v>
      </c>
      <c r="W812" s="394" t="s">
        <v>607</v>
      </c>
      <c r="X812" s="392">
        <v>121</v>
      </c>
      <c r="Y812" s="394" t="s">
        <v>607</v>
      </c>
      <c r="Z812" s="394" t="s">
        <v>607</v>
      </c>
      <c r="AA812" s="394" t="s">
        <v>607</v>
      </c>
      <c r="AB812" s="394" t="s">
        <v>607</v>
      </c>
      <c r="AC812" s="392">
        <v>91</v>
      </c>
      <c r="AD812" s="394" t="s">
        <v>607</v>
      </c>
      <c r="AE812" s="394" t="s">
        <v>607</v>
      </c>
      <c r="AF812" s="394" t="s">
        <v>607</v>
      </c>
      <c r="AG812" s="394" t="s">
        <v>607</v>
      </c>
      <c r="AH812" s="394" t="s">
        <v>607</v>
      </c>
      <c r="AI812" s="394" t="s">
        <v>607</v>
      </c>
      <c r="AJ812" s="392">
        <v>0</v>
      </c>
      <c r="AK812" s="394" t="s">
        <v>607</v>
      </c>
      <c r="AL812" s="394" t="s">
        <v>607</v>
      </c>
      <c r="AM812" s="392">
        <v>205</v>
      </c>
      <c r="AN812" s="394" t="s">
        <v>607</v>
      </c>
      <c r="AO812" s="394" t="s">
        <v>607</v>
      </c>
      <c r="AP812" s="394" t="s">
        <v>607</v>
      </c>
      <c r="AQ812" s="394" t="s">
        <v>607</v>
      </c>
      <c r="AR812" s="394" t="s">
        <v>607</v>
      </c>
      <c r="AS812" s="394" t="s">
        <v>607</v>
      </c>
      <c r="AT812" s="394" t="s">
        <v>607</v>
      </c>
      <c r="AU812" s="394" t="s">
        <v>607</v>
      </c>
      <c r="AV812" s="394" t="s">
        <v>607</v>
      </c>
      <c r="AW812" s="394" t="s">
        <v>607</v>
      </c>
      <c r="AX812" s="392">
        <v>303</v>
      </c>
      <c r="AY812" s="394" t="s">
        <v>607</v>
      </c>
      <c r="AZ812" s="394" t="s">
        <v>607</v>
      </c>
      <c r="BA812" s="394" t="s">
        <v>607</v>
      </c>
      <c r="BB812" s="394" t="s">
        <v>607</v>
      </c>
      <c r="BC812" s="394" t="s">
        <v>607</v>
      </c>
      <c r="BD812" s="392">
        <v>673</v>
      </c>
      <c r="BE812" s="394" t="s">
        <v>607</v>
      </c>
      <c r="BF812" s="394" t="s">
        <v>607</v>
      </c>
      <c r="BG812" s="394" t="s">
        <v>607</v>
      </c>
      <c r="BH812" s="394" t="s">
        <v>607</v>
      </c>
      <c r="BI812" s="394" t="s">
        <v>607</v>
      </c>
      <c r="BJ812" s="394" t="s">
        <v>607</v>
      </c>
      <c r="BK812" s="394" t="s">
        <v>607</v>
      </c>
      <c r="BL812" s="394" t="s">
        <v>607</v>
      </c>
      <c r="BM812" s="392">
        <v>197</v>
      </c>
      <c r="BN812" s="394" t="s">
        <v>607</v>
      </c>
      <c r="BO812" s="394" t="s">
        <v>607</v>
      </c>
      <c r="BP812" s="394" t="s">
        <v>607</v>
      </c>
      <c r="BQ812" s="394" t="s">
        <v>607</v>
      </c>
      <c r="BR812" s="394" t="s">
        <v>607</v>
      </c>
      <c r="BS812" s="392">
        <v>265</v>
      </c>
      <c r="BT812" s="394" t="s">
        <v>607</v>
      </c>
      <c r="BU812" s="394" t="s">
        <v>607</v>
      </c>
      <c r="BV812" s="394" t="s">
        <v>607</v>
      </c>
      <c r="BW812" s="394" t="s">
        <v>607</v>
      </c>
      <c r="BX812" s="394" t="s">
        <v>607</v>
      </c>
      <c r="BY812" s="394" t="s">
        <v>607</v>
      </c>
      <c r="BZ812" s="394" t="s">
        <v>607</v>
      </c>
      <c r="CA812" s="394" t="s">
        <v>607</v>
      </c>
      <c r="CB812" s="394" t="s">
        <v>607</v>
      </c>
      <c r="CC812" s="394" t="s">
        <v>607</v>
      </c>
      <c r="CD812" s="394" t="s">
        <v>607</v>
      </c>
      <c r="CE812" s="394" t="s">
        <v>607</v>
      </c>
      <c r="CF812" s="392">
        <v>176</v>
      </c>
      <c r="CG812" s="394" t="s">
        <v>607</v>
      </c>
      <c r="CH812" s="394" t="s">
        <v>607</v>
      </c>
      <c r="CI812" s="394" t="s">
        <v>607</v>
      </c>
      <c r="CJ812" s="394" t="s">
        <v>607</v>
      </c>
      <c r="CK812" s="394" t="s">
        <v>607</v>
      </c>
      <c r="CL812" s="394" t="s">
        <v>607</v>
      </c>
      <c r="CM812" s="394" t="s">
        <v>607</v>
      </c>
      <c r="CN812" s="394" t="s">
        <v>607</v>
      </c>
      <c r="CO812" s="394" t="s">
        <v>607</v>
      </c>
      <c r="CP812" s="394" t="s">
        <v>607</v>
      </c>
      <c r="CQ812" s="394" t="s">
        <v>607</v>
      </c>
      <c r="CR812" s="394" t="s">
        <v>607</v>
      </c>
      <c r="CS812" s="394" t="s">
        <v>607</v>
      </c>
      <c r="CT812" s="392">
        <v>130</v>
      </c>
      <c r="CU812" s="394" t="s">
        <v>607</v>
      </c>
      <c r="CV812" s="394" t="s">
        <v>607</v>
      </c>
      <c r="CW812" s="394" t="s">
        <v>607</v>
      </c>
      <c r="CX812" s="394" t="s">
        <v>607</v>
      </c>
      <c r="CY812" s="394" t="s">
        <v>607</v>
      </c>
      <c r="CZ812" s="392">
        <v>203</v>
      </c>
      <c r="DA812" s="394" t="s">
        <v>607</v>
      </c>
      <c r="DB812" s="394" t="s">
        <v>607</v>
      </c>
      <c r="DC812" s="394" t="s">
        <v>607</v>
      </c>
      <c r="DD812" s="394" t="s">
        <v>607</v>
      </c>
      <c r="DE812" s="394" t="s">
        <v>607</v>
      </c>
      <c r="DF812" s="394" t="s">
        <v>607</v>
      </c>
      <c r="DG812" s="392">
        <v>2819</v>
      </c>
      <c r="DH812" s="392">
        <v>23</v>
      </c>
      <c r="DI812" s="288">
        <v>0</v>
      </c>
      <c r="DJ812" s="288">
        <v>23</v>
      </c>
      <c r="DK812" s="288">
        <v>0</v>
      </c>
      <c r="DL812" s="392">
        <v>22</v>
      </c>
      <c r="DM812" s="394">
        <v>22</v>
      </c>
      <c r="DN812" s="394">
        <v>0</v>
      </c>
      <c r="DO812" s="392">
        <v>2864</v>
      </c>
      <c r="DP812" s="128"/>
      <c r="DQ812" s="128"/>
      <c r="DR812" s="128"/>
      <c r="DS812" s="128"/>
      <c r="DT812" s="128"/>
      <c r="DU812" s="128"/>
      <c r="DV812" s="128"/>
      <c r="DW812" s="128"/>
      <c r="DX812" s="128"/>
      <c r="DY812" s="128"/>
      <c r="DZ812" s="128"/>
    </row>
    <row r="813" spans="1:130" s="129" customFormat="1" ht="16.5" customHeight="1" x14ac:dyDescent="0.2">
      <c r="A813" s="48" t="s">
        <v>277</v>
      </c>
      <c r="B813" s="392">
        <v>132</v>
      </c>
      <c r="C813" s="394" t="s">
        <v>607</v>
      </c>
      <c r="D813" s="394" t="s">
        <v>607</v>
      </c>
      <c r="E813" s="394" t="s">
        <v>607</v>
      </c>
      <c r="F813" s="394" t="s">
        <v>607</v>
      </c>
      <c r="G813" s="394" t="s">
        <v>607</v>
      </c>
      <c r="H813" s="394" t="s">
        <v>607</v>
      </c>
      <c r="I813" s="394" t="s">
        <v>607</v>
      </c>
      <c r="J813" s="394" t="s">
        <v>607</v>
      </c>
      <c r="K813" s="394" t="s">
        <v>607</v>
      </c>
      <c r="L813" s="394" t="s">
        <v>607</v>
      </c>
      <c r="M813" s="394" t="s">
        <v>607</v>
      </c>
      <c r="N813" s="394" t="s">
        <v>607</v>
      </c>
      <c r="O813" s="392">
        <v>46</v>
      </c>
      <c r="P813" s="394" t="s">
        <v>607</v>
      </c>
      <c r="Q813" s="394" t="s">
        <v>607</v>
      </c>
      <c r="R813" s="394" t="s">
        <v>607</v>
      </c>
      <c r="S813" s="394" t="s">
        <v>607</v>
      </c>
      <c r="T813" s="394" t="s">
        <v>607</v>
      </c>
      <c r="U813" s="394" t="s">
        <v>607</v>
      </c>
      <c r="V813" s="394" t="s">
        <v>607</v>
      </c>
      <c r="W813" s="394" t="s">
        <v>607</v>
      </c>
      <c r="X813" s="392">
        <v>51</v>
      </c>
      <c r="Y813" s="394" t="s">
        <v>607</v>
      </c>
      <c r="Z813" s="394" t="s">
        <v>607</v>
      </c>
      <c r="AA813" s="394" t="s">
        <v>607</v>
      </c>
      <c r="AB813" s="394" t="s">
        <v>607</v>
      </c>
      <c r="AC813" s="392">
        <v>29</v>
      </c>
      <c r="AD813" s="394" t="s">
        <v>607</v>
      </c>
      <c r="AE813" s="394" t="s">
        <v>607</v>
      </c>
      <c r="AF813" s="394" t="s">
        <v>607</v>
      </c>
      <c r="AG813" s="394" t="s">
        <v>607</v>
      </c>
      <c r="AH813" s="394" t="s">
        <v>607</v>
      </c>
      <c r="AI813" s="394" t="s">
        <v>607</v>
      </c>
      <c r="AJ813" s="392">
        <v>0</v>
      </c>
      <c r="AK813" s="394" t="s">
        <v>607</v>
      </c>
      <c r="AL813" s="394" t="s">
        <v>607</v>
      </c>
      <c r="AM813" s="392">
        <v>104</v>
      </c>
      <c r="AN813" s="394" t="s">
        <v>607</v>
      </c>
      <c r="AO813" s="394" t="s">
        <v>607</v>
      </c>
      <c r="AP813" s="394" t="s">
        <v>607</v>
      </c>
      <c r="AQ813" s="394" t="s">
        <v>607</v>
      </c>
      <c r="AR813" s="394" t="s">
        <v>607</v>
      </c>
      <c r="AS813" s="394" t="s">
        <v>607</v>
      </c>
      <c r="AT813" s="394" t="s">
        <v>607</v>
      </c>
      <c r="AU813" s="394" t="s">
        <v>607</v>
      </c>
      <c r="AV813" s="394" t="s">
        <v>607</v>
      </c>
      <c r="AW813" s="394" t="s">
        <v>607</v>
      </c>
      <c r="AX813" s="392">
        <v>99</v>
      </c>
      <c r="AY813" s="394" t="s">
        <v>607</v>
      </c>
      <c r="AZ813" s="394" t="s">
        <v>607</v>
      </c>
      <c r="BA813" s="394" t="s">
        <v>607</v>
      </c>
      <c r="BB813" s="394" t="s">
        <v>607</v>
      </c>
      <c r="BC813" s="394" t="s">
        <v>607</v>
      </c>
      <c r="BD813" s="392">
        <v>136</v>
      </c>
      <c r="BE813" s="394" t="s">
        <v>607</v>
      </c>
      <c r="BF813" s="394" t="s">
        <v>607</v>
      </c>
      <c r="BG813" s="394" t="s">
        <v>607</v>
      </c>
      <c r="BH813" s="394" t="s">
        <v>607</v>
      </c>
      <c r="BI813" s="394" t="s">
        <v>607</v>
      </c>
      <c r="BJ813" s="394" t="s">
        <v>607</v>
      </c>
      <c r="BK813" s="394" t="s">
        <v>607</v>
      </c>
      <c r="BL813" s="394" t="s">
        <v>607</v>
      </c>
      <c r="BM813" s="392">
        <v>48</v>
      </c>
      <c r="BN813" s="394" t="s">
        <v>607</v>
      </c>
      <c r="BO813" s="394" t="s">
        <v>607</v>
      </c>
      <c r="BP813" s="394" t="s">
        <v>607</v>
      </c>
      <c r="BQ813" s="394" t="s">
        <v>607</v>
      </c>
      <c r="BR813" s="394" t="s">
        <v>607</v>
      </c>
      <c r="BS813" s="392">
        <v>72</v>
      </c>
      <c r="BT813" s="394" t="s">
        <v>607</v>
      </c>
      <c r="BU813" s="394" t="s">
        <v>607</v>
      </c>
      <c r="BV813" s="394" t="s">
        <v>607</v>
      </c>
      <c r="BW813" s="394" t="s">
        <v>607</v>
      </c>
      <c r="BX813" s="394" t="s">
        <v>607</v>
      </c>
      <c r="BY813" s="394" t="s">
        <v>607</v>
      </c>
      <c r="BZ813" s="394" t="s">
        <v>607</v>
      </c>
      <c r="CA813" s="394" t="s">
        <v>607</v>
      </c>
      <c r="CB813" s="394" t="s">
        <v>607</v>
      </c>
      <c r="CC813" s="394" t="s">
        <v>607</v>
      </c>
      <c r="CD813" s="394" t="s">
        <v>607</v>
      </c>
      <c r="CE813" s="394" t="s">
        <v>607</v>
      </c>
      <c r="CF813" s="392">
        <v>85</v>
      </c>
      <c r="CG813" s="394" t="s">
        <v>607</v>
      </c>
      <c r="CH813" s="394" t="s">
        <v>607</v>
      </c>
      <c r="CI813" s="394" t="s">
        <v>607</v>
      </c>
      <c r="CJ813" s="394" t="s">
        <v>607</v>
      </c>
      <c r="CK813" s="394" t="s">
        <v>607</v>
      </c>
      <c r="CL813" s="394" t="s">
        <v>607</v>
      </c>
      <c r="CM813" s="394" t="s">
        <v>607</v>
      </c>
      <c r="CN813" s="394" t="s">
        <v>607</v>
      </c>
      <c r="CO813" s="394" t="s">
        <v>607</v>
      </c>
      <c r="CP813" s="394" t="s">
        <v>607</v>
      </c>
      <c r="CQ813" s="394" t="s">
        <v>607</v>
      </c>
      <c r="CR813" s="394" t="s">
        <v>607</v>
      </c>
      <c r="CS813" s="394" t="s">
        <v>607</v>
      </c>
      <c r="CT813" s="392">
        <v>50</v>
      </c>
      <c r="CU813" s="394" t="s">
        <v>607</v>
      </c>
      <c r="CV813" s="394" t="s">
        <v>607</v>
      </c>
      <c r="CW813" s="394" t="s">
        <v>607</v>
      </c>
      <c r="CX813" s="394" t="s">
        <v>607</v>
      </c>
      <c r="CY813" s="394" t="s">
        <v>607</v>
      </c>
      <c r="CZ813" s="392">
        <v>50</v>
      </c>
      <c r="DA813" s="394" t="s">
        <v>607</v>
      </c>
      <c r="DB813" s="394" t="s">
        <v>607</v>
      </c>
      <c r="DC813" s="394" t="s">
        <v>607</v>
      </c>
      <c r="DD813" s="394" t="s">
        <v>607</v>
      </c>
      <c r="DE813" s="394" t="s">
        <v>607</v>
      </c>
      <c r="DF813" s="394" t="s">
        <v>607</v>
      </c>
      <c r="DG813" s="392">
        <v>902</v>
      </c>
      <c r="DH813" s="392">
        <v>14</v>
      </c>
      <c r="DI813" s="288">
        <v>0</v>
      </c>
      <c r="DJ813" s="288">
        <v>14</v>
      </c>
      <c r="DK813" s="288">
        <v>0</v>
      </c>
      <c r="DL813" s="392">
        <v>18</v>
      </c>
      <c r="DM813" s="394">
        <v>18</v>
      </c>
      <c r="DN813" s="394">
        <v>0</v>
      </c>
      <c r="DO813" s="392">
        <v>934</v>
      </c>
      <c r="DP813" s="128"/>
      <c r="DQ813" s="128"/>
      <c r="DR813" s="128"/>
      <c r="DS813" s="128"/>
      <c r="DT813" s="128"/>
      <c r="DU813" s="128"/>
      <c r="DV813" s="128"/>
      <c r="DW813" s="128"/>
      <c r="DX813" s="128"/>
      <c r="DY813" s="128"/>
      <c r="DZ813" s="128"/>
    </row>
    <row r="814" spans="1:130" s="40" customFormat="1" ht="16.5" customHeight="1" x14ac:dyDescent="0.2">
      <c r="A814" s="211" t="s">
        <v>7</v>
      </c>
      <c r="B814" s="392"/>
      <c r="C814" s="394"/>
      <c r="D814" s="394"/>
      <c r="E814" s="394"/>
      <c r="F814" s="394"/>
      <c r="G814" s="394"/>
      <c r="H814" s="394"/>
      <c r="I814" s="394"/>
      <c r="J814" s="394"/>
      <c r="K814" s="394"/>
      <c r="L814" s="394"/>
      <c r="M814" s="394"/>
      <c r="N814" s="394"/>
      <c r="O814" s="392"/>
      <c r="P814" s="394"/>
      <c r="Q814" s="394"/>
      <c r="R814" s="394"/>
      <c r="S814" s="394"/>
      <c r="T814" s="394"/>
      <c r="U814" s="394"/>
      <c r="V814" s="394"/>
      <c r="W814" s="394"/>
      <c r="X814" s="392"/>
      <c r="Y814" s="394"/>
      <c r="Z814" s="394"/>
      <c r="AA814" s="394"/>
      <c r="AB814" s="394"/>
      <c r="AC814" s="392"/>
      <c r="AD814" s="394"/>
      <c r="AE814" s="394"/>
      <c r="AF814" s="394"/>
      <c r="AG814" s="394"/>
      <c r="AH814" s="394"/>
      <c r="AI814" s="394"/>
      <c r="AJ814" s="392"/>
      <c r="AK814" s="394"/>
      <c r="AL814" s="394"/>
      <c r="AM814" s="392"/>
      <c r="AN814" s="394"/>
      <c r="AO814" s="394"/>
      <c r="AP814" s="394"/>
      <c r="AQ814" s="394"/>
      <c r="AR814" s="394"/>
      <c r="AS814" s="394"/>
      <c r="AT814" s="394"/>
      <c r="AU814" s="394"/>
      <c r="AV814" s="394"/>
      <c r="AW814" s="394"/>
      <c r="AX814" s="392"/>
      <c r="AY814" s="394"/>
      <c r="AZ814" s="394"/>
      <c r="BA814" s="394"/>
      <c r="BB814" s="394"/>
      <c r="BC814" s="394"/>
      <c r="BD814" s="392"/>
      <c r="BE814" s="394"/>
      <c r="BF814" s="394"/>
      <c r="BG814" s="394"/>
      <c r="BH814" s="394"/>
      <c r="BI814" s="394"/>
      <c r="BJ814" s="394"/>
      <c r="BK814" s="394"/>
      <c r="BL814" s="394"/>
      <c r="BM814" s="392"/>
      <c r="BN814" s="394"/>
      <c r="BO814" s="394"/>
      <c r="BP814" s="394"/>
      <c r="BQ814" s="394"/>
      <c r="BR814" s="394"/>
      <c r="BS814" s="392"/>
      <c r="BT814" s="394"/>
      <c r="BU814" s="394"/>
      <c r="BV814" s="394"/>
      <c r="BW814" s="394"/>
      <c r="BX814" s="394"/>
      <c r="BY814" s="394"/>
      <c r="BZ814" s="394"/>
      <c r="CA814" s="394"/>
      <c r="CB814" s="394"/>
      <c r="CC814" s="394"/>
      <c r="CD814" s="394"/>
      <c r="CE814" s="394"/>
      <c r="CF814" s="392"/>
      <c r="CG814" s="394"/>
      <c r="CH814" s="394"/>
      <c r="CI814" s="394"/>
      <c r="CJ814" s="394"/>
      <c r="CK814" s="394"/>
      <c r="CL814" s="394"/>
      <c r="CM814" s="394"/>
      <c r="CN814" s="394"/>
      <c r="CO814" s="394"/>
      <c r="CP814" s="394"/>
      <c r="CQ814" s="394"/>
      <c r="CR814" s="394"/>
      <c r="CS814" s="394"/>
      <c r="CT814" s="392"/>
      <c r="CU814" s="394"/>
      <c r="CV814" s="394"/>
      <c r="CW814" s="394"/>
      <c r="CX814" s="394"/>
      <c r="CY814" s="394"/>
      <c r="CZ814" s="392"/>
      <c r="DA814" s="394"/>
      <c r="DB814" s="394"/>
      <c r="DC814" s="394"/>
      <c r="DD814" s="394"/>
      <c r="DE814" s="394"/>
      <c r="DF814" s="394"/>
      <c r="DG814" s="392"/>
      <c r="DH814" s="392"/>
      <c r="DI814" s="288"/>
      <c r="DJ814" s="288"/>
      <c r="DK814" s="288"/>
      <c r="DL814" s="392"/>
      <c r="DM814" s="394"/>
      <c r="DN814" s="394"/>
      <c r="DO814" s="392"/>
      <c r="DP814" s="128"/>
      <c r="DQ814" s="128"/>
      <c r="DR814" s="128"/>
      <c r="DS814" s="128"/>
      <c r="DT814" s="128"/>
      <c r="DU814" s="128"/>
      <c r="DV814" s="128"/>
      <c r="DW814" s="128"/>
      <c r="DX814" s="128"/>
      <c r="DY814" s="128"/>
      <c r="DZ814" s="128"/>
    </row>
    <row r="815" spans="1:130" s="40" customFormat="1" ht="16.5" customHeight="1" x14ac:dyDescent="0.2">
      <c r="A815" s="48" t="s">
        <v>13</v>
      </c>
      <c r="B815" s="392">
        <v>101</v>
      </c>
      <c r="C815" s="394" t="s">
        <v>607</v>
      </c>
      <c r="D815" s="394" t="s">
        <v>607</v>
      </c>
      <c r="E815" s="394" t="s">
        <v>607</v>
      </c>
      <c r="F815" s="394" t="s">
        <v>607</v>
      </c>
      <c r="G815" s="394" t="s">
        <v>607</v>
      </c>
      <c r="H815" s="394" t="s">
        <v>607</v>
      </c>
      <c r="I815" s="394" t="s">
        <v>607</v>
      </c>
      <c r="J815" s="394" t="s">
        <v>607</v>
      </c>
      <c r="K815" s="394" t="s">
        <v>607</v>
      </c>
      <c r="L815" s="394" t="s">
        <v>607</v>
      </c>
      <c r="M815" s="394" t="s">
        <v>607</v>
      </c>
      <c r="N815" s="394" t="s">
        <v>607</v>
      </c>
      <c r="O815" s="392">
        <v>19</v>
      </c>
      <c r="P815" s="394" t="s">
        <v>607</v>
      </c>
      <c r="Q815" s="394" t="s">
        <v>607</v>
      </c>
      <c r="R815" s="394" t="s">
        <v>607</v>
      </c>
      <c r="S815" s="394" t="s">
        <v>607</v>
      </c>
      <c r="T815" s="394" t="s">
        <v>607</v>
      </c>
      <c r="U815" s="394" t="s">
        <v>607</v>
      </c>
      <c r="V815" s="394" t="s">
        <v>607</v>
      </c>
      <c r="W815" s="394" t="s">
        <v>607</v>
      </c>
      <c r="X815" s="392">
        <v>40</v>
      </c>
      <c r="Y815" s="394" t="s">
        <v>607</v>
      </c>
      <c r="Z815" s="394" t="s">
        <v>607</v>
      </c>
      <c r="AA815" s="394" t="s">
        <v>607</v>
      </c>
      <c r="AB815" s="394" t="s">
        <v>607</v>
      </c>
      <c r="AC815" s="392">
        <v>0</v>
      </c>
      <c r="AD815" s="394" t="s">
        <v>607</v>
      </c>
      <c r="AE815" s="394" t="s">
        <v>607</v>
      </c>
      <c r="AF815" s="394" t="s">
        <v>607</v>
      </c>
      <c r="AG815" s="394" t="s">
        <v>607</v>
      </c>
      <c r="AH815" s="394" t="s">
        <v>607</v>
      </c>
      <c r="AI815" s="394" t="s">
        <v>607</v>
      </c>
      <c r="AJ815" s="392">
        <v>0</v>
      </c>
      <c r="AK815" s="394" t="s">
        <v>607</v>
      </c>
      <c r="AL815" s="394" t="s">
        <v>607</v>
      </c>
      <c r="AM815" s="392">
        <v>59</v>
      </c>
      <c r="AN815" s="394" t="s">
        <v>607</v>
      </c>
      <c r="AO815" s="394" t="s">
        <v>607</v>
      </c>
      <c r="AP815" s="394" t="s">
        <v>607</v>
      </c>
      <c r="AQ815" s="394" t="s">
        <v>607</v>
      </c>
      <c r="AR815" s="394" t="s">
        <v>607</v>
      </c>
      <c r="AS815" s="394" t="s">
        <v>607</v>
      </c>
      <c r="AT815" s="394" t="s">
        <v>607</v>
      </c>
      <c r="AU815" s="394" t="s">
        <v>607</v>
      </c>
      <c r="AV815" s="394" t="s">
        <v>607</v>
      </c>
      <c r="AW815" s="394" t="s">
        <v>607</v>
      </c>
      <c r="AX815" s="392">
        <v>53</v>
      </c>
      <c r="AY815" s="394" t="s">
        <v>607</v>
      </c>
      <c r="AZ815" s="394" t="s">
        <v>607</v>
      </c>
      <c r="BA815" s="394" t="s">
        <v>607</v>
      </c>
      <c r="BB815" s="394" t="s">
        <v>607</v>
      </c>
      <c r="BC815" s="394" t="s">
        <v>607</v>
      </c>
      <c r="BD815" s="392">
        <v>77</v>
      </c>
      <c r="BE815" s="394" t="s">
        <v>607</v>
      </c>
      <c r="BF815" s="394" t="s">
        <v>607</v>
      </c>
      <c r="BG815" s="394" t="s">
        <v>607</v>
      </c>
      <c r="BH815" s="394" t="s">
        <v>607</v>
      </c>
      <c r="BI815" s="394" t="s">
        <v>607</v>
      </c>
      <c r="BJ815" s="394" t="s">
        <v>607</v>
      </c>
      <c r="BK815" s="394" t="s">
        <v>607</v>
      </c>
      <c r="BL815" s="394" t="s">
        <v>607</v>
      </c>
      <c r="BM815" s="392">
        <v>29</v>
      </c>
      <c r="BN815" s="394" t="s">
        <v>607</v>
      </c>
      <c r="BO815" s="394" t="s">
        <v>607</v>
      </c>
      <c r="BP815" s="394" t="s">
        <v>607</v>
      </c>
      <c r="BQ815" s="394" t="s">
        <v>607</v>
      </c>
      <c r="BR815" s="394" t="s">
        <v>607</v>
      </c>
      <c r="BS815" s="392">
        <v>40</v>
      </c>
      <c r="BT815" s="394" t="s">
        <v>607</v>
      </c>
      <c r="BU815" s="394" t="s">
        <v>607</v>
      </c>
      <c r="BV815" s="394" t="s">
        <v>607</v>
      </c>
      <c r="BW815" s="394" t="s">
        <v>607</v>
      </c>
      <c r="BX815" s="394" t="s">
        <v>607</v>
      </c>
      <c r="BY815" s="394" t="s">
        <v>607</v>
      </c>
      <c r="BZ815" s="394" t="s">
        <v>607</v>
      </c>
      <c r="CA815" s="394" t="s">
        <v>607</v>
      </c>
      <c r="CB815" s="394" t="s">
        <v>607</v>
      </c>
      <c r="CC815" s="394" t="s">
        <v>607</v>
      </c>
      <c r="CD815" s="394" t="s">
        <v>607</v>
      </c>
      <c r="CE815" s="394" t="s">
        <v>607</v>
      </c>
      <c r="CF815" s="392">
        <v>54</v>
      </c>
      <c r="CG815" s="394" t="s">
        <v>607</v>
      </c>
      <c r="CH815" s="394" t="s">
        <v>607</v>
      </c>
      <c r="CI815" s="394" t="s">
        <v>607</v>
      </c>
      <c r="CJ815" s="394" t="s">
        <v>607</v>
      </c>
      <c r="CK815" s="394" t="s">
        <v>607</v>
      </c>
      <c r="CL815" s="394" t="s">
        <v>607</v>
      </c>
      <c r="CM815" s="394" t="s">
        <v>607</v>
      </c>
      <c r="CN815" s="394" t="s">
        <v>607</v>
      </c>
      <c r="CO815" s="394" t="s">
        <v>607</v>
      </c>
      <c r="CP815" s="394" t="s">
        <v>607</v>
      </c>
      <c r="CQ815" s="394" t="s">
        <v>607</v>
      </c>
      <c r="CR815" s="394" t="s">
        <v>607</v>
      </c>
      <c r="CS815" s="394" t="s">
        <v>607</v>
      </c>
      <c r="CT815" s="392">
        <v>24</v>
      </c>
      <c r="CU815" s="394" t="s">
        <v>607</v>
      </c>
      <c r="CV815" s="394" t="s">
        <v>607</v>
      </c>
      <c r="CW815" s="394" t="s">
        <v>607</v>
      </c>
      <c r="CX815" s="394" t="s">
        <v>607</v>
      </c>
      <c r="CY815" s="394" t="s">
        <v>607</v>
      </c>
      <c r="CZ815" s="392">
        <v>36</v>
      </c>
      <c r="DA815" s="394" t="s">
        <v>607</v>
      </c>
      <c r="DB815" s="394" t="s">
        <v>607</v>
      </c>
      <c r="DC815" s="394" t="s">
        <v>607</v>
      </c>
      <c r="DD815" s="394" t="s">
        <v>607</v>
      </c>
      <c r="DE815" s="394" t="s">
        <v>607</v>
      </c>
      <c r="DF815" s="394" t="s">
        <v>607</v>
      </c>
      <c r="DG815" s="392">
        <v>532</v>
      </c>
      <c r="DH815" s="392">
        <v>0</v>
      </c>
      <c r="DI815" s="288">
        <v>0</v>
      </c>
      <c r="DJ815" s="288">
        <v>0</v>
      </c>
      <c r="DK815" s="288">
        <v>0</v>
      </c>
      <c r="DL815" s="392">
        <v>9</v>
      </c>
      <c r="DM815" s="394">
        <v>9</v>
      </c>
      <c r="DN815" s="394">
        <v>0</v>
      </c>
      <c r="DO815" s="392">
        <v>541</v>
      </c>
      <c r="DP815" s="128"/>
      <c r="DQ815" s="128"/>
      <c r="DR815" s="128"/>
      <c r="DS815" s="128"/>
      <c r="DT815" s="128"/>
      <c r="DU815" s="128"/>
      <c r="DV815" s="128"/>
      <c r="DW815" s="128"/>
      <c r="DX815" s="128"/>
      <c r="DY815" s="128"/>
      <c r="DZ815" s="128"/>
    </row>
    <row r="816" spans="1:130" s="40" customFormat="1" ht="16.5" customHeight="1" x14ac:dyDescent="0.2">
      <c r="A816" s="48" t="s">
        <v>14</v>
      </c>
      <c r="B816" s="392">
        <v>73</v>
      </c>
      <c r="C816" s="394" t="s">
        <v>607</v>
      </c>
      <c r="D816" s="394" t="s">
        <v>607</v>
      </c>
      <c r="E816" s="394" t="s">
        <v>607</v>
      </c>
      <c r="F816" s="394" t="s">
        <v>607</v>
      </c>
      <c r="G816" s="394" t="s">
        <v>607</v>
      </c>
      <c r="H816" s="394" t="s">
        <v>607</v>
      </c>
      <c r="I816" s="394" t="s">
        <v>607</v>
      </c>
      <c r="J816" s="394" t="s">
        <v>607</v>
      </c>
      <c r="K816" s="394" t="s">
        <v>607</v>
      </c>
      <c r="L816" s="394" t="s">
        <v>607</v>
      </c>
      <c r="M816" s="394" t="s">
        <v>607</v>
      </c>
      <c r="N816" s="394" t="s">
        <v>607</v>
      </c>
      <c r="O816" s="392">
        <v>28</v>
      </c>
      <c r="P816" s="394" t="s">
        <v>607</v>
      </c>
      <c r="Q816" s="394" t="s">
        <v>607</v>
      </c>
      <c r="R816" s="394" t="s">
        <v>607</v>
      </c>
      <c r="S816" s="394" t="s">
        <v>607</v>
      </c>
      <c r="T816" s="394" t="s">
        <v>607</v>
      </c>
      <c r="U816" s="394" t="s">
        <v>607</v>
      </c>
      <c r="V816" s="394" t="s">
        <v>607</v>
      </c>
      <c r="W816" s="394" t="s">
        <v>607</v>
      </c>
      <c r="X816" s="392">
        <v>32</v>
      </c>
      <c r="Y816" s="394" t="s">
        <v>607</v>
      </c>
      <c r="Z816" s="394" t="s">
        <v>607</v>
      </c>
      <c r="AA816" s="394" t="s">
        <v>607</v>
      </c>
      <c r="AB816" s="394" t="s">
        <v>607</v>
      </c>
      <c r="AC816" s="392">
        <v>0</v>
      </c>
      <c r="AD816" s="394" t="s">
        <v>607</v>
      </c>
      <c r="AE816" s="394" t="s">
        <v>607</v>
      </c>
      <c r="AF816" s="394" t="s">
        <v>607</v>
      </c>
      <c r="AG816" s="394" t="s">
        <v>607</v>
      </c>
      <c r="AH816" s="394" t="s">
        <v>607</v>
      </c>
      <c r="AI816" s="394" t="s">
        <v>607</v>
      </c>
      <c r="AJ816" s="392">
        <v>0</v>
      </c>
      <c r="AK816" s="394" t="s">
        <v>607</v>
      </c>
      <c r="AL816" s="394" t="s">
        <v>607</v>
      </c>
      <c r="AM816" s="392">
        <v>62</v>
      </c>
      <c r="AN816" s="394" t="s">
        <v>607</v>
      </c>
      <c r="AO816" s="394" t="s">
        <v>607</v>
      </c>
      <c r="AP816" s="394" t="s">
        <v>607</v>
      </c>
      <c r="AQ816" s="394" t="s">
        <v>607</v>
      </c>
      <c r="AR816" s="394" t="s">
        <v>607</v>
      </c>
      <c r="AS816" s="394" t="s">
        <v>607</v>
      </c>
      <c r="AT816" s="394" t="s">
        <v>607</v>
      </c>
      <c r="AU816" s="394" t="s">
        <v>607</v>
      </c>
      <c r="AV816" s="394" t="s">
        <v>607</v>
      </c>
      <c r="AW816" s="394" t="s">
        <v>607</v>
      </c>
      <c r="AX816" s="392">
        <v>49</v>
      </c>
      <c r="AY816" s="394" t="s">
        <v>607</v>
      </c>
      <c r="AZ816" s="394" t="s">
        <v>607</v>
      </c>
      <c r="BA816" s="394" t="s">
        <v>607</v>
      </c>
      <c r="BB816" s="394" t="s">
        <v>607</v>
      </c>
      <c r="BC816" s="394" t="s">
        <v>607</v>
      </c>
      <c r="BD816" s="392">
        <v>140</v>
      </c>
      <c r="BE816" s="394" t="s">
        <v>607</v>
      </c>
      <c r="BF816" s="394" t="s">
        <v>607</v>
      </c>
      <c r="BG816" s="394" t="s">
        <v>607</v>
      </c>
      <c r="BH816" s="394" t="s">
        <v>607</v>
      </c>
      <c r="BI816" s="394" t="s">
        <v>607</v>
      </c>
      <c r="BJ816" s="394" t="s">
        <v>607</v>
      </c>
      <c r="BK816" s="394" t="s">
        <v>607</v>
      </c>
      <c r="BL816" s="394" t="s">
        <v>607</v>
      </c>
      <c r="BM816" s="392">
        <v>20</v>
      </c>
      <c r="BN816" s="394" t="s">
        <v>607</v>
      </c>
      <c r="BO816" s="394" t="s">
        <v>607</v>
      </c>
      <c r="BP816" s="394" t="s">
        <v>607</v>
      </c>
      <c r="BQ816" s="394" t="s">
        <v>607</v>
      </c>
      <c r="BR816" s="394" t="s">
        <v>607</v>
      </c>
      <c r="BS816" s="392">
        <v>62</v>
      </c>
      <c r="BT816" s="394" t="s">
        <v>607</v>
      </c>
      <c r="BU816" s="394" t="s">
        <v>607</v>
      </c>
      <c r="BV816" s="394" t="s">
        <v>607</v>
      </c>
      <c r="BW816" s="394" t="s">
        <v>607</v>
      </c>
      <c r="BX816" s="394" t="s">
        <v>607</v>
      </c>
      <c r="BY816" s="394" t="s">
        <v>607</v>
      </c>
      <c r="BZ816" s="394" t="s">
        <v>607</v>
      </c>
      <c r="CA816" s="394" t="s">
        <v>607</v>
      </c>
      <c r="CB816" s="394" t="s">
        <v>607</v>
      </c>
      <c r="CC816" s="394" t="s">
        <v>607</v>
      </c>
      <c r="CD816" s="394" t="s">
        <v>607</v>
      </c>
      <c r="CE816" s="394" t="s">
        <v>607</v>
      </c>
      <c r="CF816" s="392">
        <v>45</v>
      </c>
      <c r="CG816" s="394" t="s">
        <v>607</v>
      </c>
      <c r="CH816" s="394" t="s">
        <v>607</v>
      </c>
      <c r="CI816" s="394" t="s">
        <v>607</v>
      </c>
      <c r="CJ816" s="394" t="s">
        <v>607</v>
      </c>
      <c r="CK816" s="394" t="s">
        <v>607</v>
      </c>
      <c r="CL816" s="394" t="s">
        <v>607</v>
      </c>
      <c r="CM816" s="394" t="s">
        <v>607</v>
      </c>
      <c r="CN816" s="394" t="s">
        <v>607</v>
      </c>
      <c r="CO816" s="394" t="s">
        <v>607</v>
      </c>
      <c r="CP816" s="394" t="s">
        <v>607</v>
      </c>
      <c r="CQ816" s="394" t="s">
        <v>607</v>
      </c>
      <c r="CR816" s="394" t="s">
        <v>607</v>
      </c>
      <c r="CS816" s="394" t="s">
        <v>607</v>
      </c>
      <c r="CT816" s="392">
        <v>20</v>
      </c>
      <c r="CU816" s="394" t="s">
        <v>607</v>
      </c>
      <c r="CV816" s="394" t="s">
        <v>607</v>
      </c>
      <c r="CW816" s="394" t="s">
        <v>607</v>
      </c>
      <c r="CX816" s="394" t="s">
        <v>607</v>
      </c>
      <c r="CY816" s="394" t="s">
        <v>607</v>
      </c>
      <c r="CZ816" s="392">
        <v>47</v>
      </c>
      <c r="DA816" s="394" t="s">
        <v>607</v>
      </c>
      <c r="DB816" s="394" t="s">
        <v>607</v>
      </c>
      <c r="DC816" s="394" t="s">
        <v>607</v>
      </c>
      <c r="DD816" s="394" t="s">
        <v>607</v>
      </c>
      <c r="DE816" s="394" t="s">
        <v>607</v>
      </c>
      <c r="DF816" s="394" t="s">
        <v>607</v>
      </c>
      <c r="DG816" s="392">
        <v>578</v>
      </c>
      <c r="DH816" s="392">
        <v>15</v>
      </c>
      <c r="DI816" s="288">
        <v>15</v>
      </c>
      <c r="DJ816" s="288">
        <v>0</v>
      </c>
      <c r="DK816" s="288">
        <v>0</v>
      </c>
      <c r="DL816" s="392">
        <v>14</v>
      </c>
      <c r="DM816" s="394">
        <v>14</v>
      </c>
      <c r="DN816" s="394">
        <v>0</v>
      </c>
      <c r="DO816" s="392">
        <v>607</v>
      </c>
      <c r="DP816" s="128"/>
      <c r="DQ816" s="128"/>
      <c r="DR816" s="128"/>
      <c r="DS816" s="128"/>
      <c r="DT816" s="128"/>
      <c r="DU816" s="128"/>
      <c r="DV816" s="128"/>
      <c r="DW816" s="128"/>
      <c r="DX816" s="128"/>
      <c r="DY816" s="128"/>
      <c r="DZ816" s="128"/>
    </row>
    <row r="817" spans="1:138" s="40" customFormat="1" ht="16.5" customHeight="1" x14ac:dyDescent="0.2">
      <c r="A817" s="89" t="s">
        <v>17</v>
      </c>
      <c r="B817" s="392">
        <v>131</v>
      </c>
      <c r="C817" s="394" t="s">
        <v>607</v>
      </c>
      <c r="D817" s="394" t="s">
        <v>607</v>
      </c>
      <c r="E817" s="394" t="s">
        <v>607</v>
      </c>
      <c r="F817" s="394" t="s">
        <v>607</v>
      </c>
      <c r="G817" s="394" t="s">
        <v>607</v>
      </c>
      <c r="H817" s="394" t="s">
        <v>607</v>
      </c>
      <c r="I817" s="394" t="s">
        <v>607</v>
      </c>
      <c r="J817" s="394" t="s">
        <v>607</v>
      </c>
      <c r="K817" s="394" t="s">
        <v>607</v>
      </c>
      <c r="L817" s="394" t="s">
        <v>607</v>
      </c>
      <c r="M817" s="394" t="s">
        <v>607</v>
      </c>
      <c r="N817" s="394" t="s">
        <v>607</v>
      </c>
      <c r="O817" s="392">
        <v>40</v>
      </c>
      <c r="P817" s="394" t="s">
        <v>607</v>
      </c>
      <c r="Q817" s="394" t="s">
        <v>607</v>
      </c>
      <c r="R817" s="394" t="s">
        <v>607</v>
      </c>
      <c r="S817" s="394" t="s">
        <v>607</v>
      </c>
      <c r="T817" s="394" t="s">
        <v>607</v>
      </c>
      <c r="U817" s="394" t="s">
        <v>607</v>
      </c>
      <c r="V817" s="394" t="s">
        <v>607</v>
      </c>
      <c r="W817" s="394" t="s">
        <v>607</v>
      </c>
      <c r="X817" s="392">
        <v>29</v>
      </c>
      <c r="Y817" s="394" t="s">
        <v>607</v>
      </c>
      <c r="Z817" s="394" t="s">
        <v>607</v>
      </c>
      <c r="AA817" s="394" t="s">
        <v>607</v>
      </c>
      <c r="AB817" s="394" t="s">
        <v>607</v>
      </c>
      <c r="AC817" s="392">
        <v>38</v>
      </c>
      <c r="AD817" s="394" t="s">
        <v>607</v>
      </c>
      <c r="AE817" s="394" t="s">
        <v>607</v>
      </c>
      <c r="AF817" s="394" t="s">
        <v>607</v>
      </c>
      <c r="AG817" s="394" t="s">
        <v>607</v>
      </c>
      <c r="AH817" s="394" t="s">
        <v>607</v>
      </c>
      <c r="AI817" s="394" t="s">
        <v>607</v>
      </c>
      <c r="AJ817" s="392">
        <v>0</v>
      </c>
      <c r="AK817" s="394" t="s">
        <v>607</v>
      </c>
      <c r="AL817" s="394" t="s">
        <v>607</v>
      </c>
      <c r="AM817" s="392">
        <v>91</v>
      </c>
      <c r="AN817" s="394" t="s">
        <v>607</v>
      </c>
      <c r="AO817" s="394" t="s">
        <v>607</v>
      </c>
      <c r="AP817" s="394" t="s">
        <v>607</v>
      </c>
      <c r="AQ817" s="394" t="s">
        <v>607</v>
      </c>
      <c r="AR817" s="394" t="s">
        <v>607</v>
      </c>
      <c r="AS817" s="394" t="s">
        <v>607</v>
      </c>
      <c r="AT817" s="394" t="s">
        <v>607</v>
      </c>
      <c r="AU817" s="394" t="s">
        <v>607</v>
      </c>
      <c r="AV817" s="394" t="s">
        <v>607</v>
      </c>
      <c r="AW817" s="394" t="s">
        <v>607</v>
      </c>
      <c r="AX817" s="392">
        <v>109</v>
      </c>
      <c r="AY817" s="394" t="s">
        <v>607</v>
      </c>
      <c r="AZ817" s="394" t="s">
        <v>607</v>
      </c>
      <c r="BA817" s="394" t="s">
        <v>607</v>
      </c>
      <c r="BB817" s="394" t="s">
        <v>607</v>
      </c>
      <c r="BC817" s="394" t="s">
        <v>607</v>
      </c>
      <c r="BD817" s="392">
        <v>231</v>
      </c>
      <c r="BE817" s="394" t="s">
        <v>607</v>
      </c>
      <c r="BF817" s="394" t="s">
        <v>607</v>
      </c>
      <c r="BG817" s="394" t="s">
        <v>607</v>
      </c>
      <c r="BH817" s="394" t="s">
        <v>607</v>
      </c>
      <c r="BI817" s="394" t="s">
        <v>607</v>
      </c>
      <c r="BJ817" s="394" t="s">
        <v>607</v>
      </c>
      <c r="BK817" s="394" t="s">
        <v>607</v>
      </c>
      <c r="BL817" s="394" t="s">
        <v>607</v>
      </c>
      <c r="BM817" s="392">
        <v>46</v>
      </c>
      <c r="BN817" s="394" t="s">
        <v>607</v>
      </c>
      <c r="BO817" s="394" t="s">
        <v>607</v>
      </c>
      <c r="BP817" s="394" t="s">
        <v>607</v>
      </c>
      <c r="BQ817" s="394" t="s">
        <v>607</v>
      </c>
      <c r="BR817" s="394" t="s">
        <v>607</v>
      </c>
      <c r="BS817" s="392">
        <v>32</v>
      </c>
      <c r="BT817" s="394" t="s">
        <v>607</v>
      </c>
      <c r="BU817" s="394" t="s">
        <v>607</v>
      </c>
      <c r="BV817" s="394" t="s">
        <v>607</v>
      </c>
      <c r="BW817" s="394" t="s">
        <v>607</v>
      </c>
      <c r="BX817" s="394" t="s">
        <v>607</v>
      </c>
      <c r="BY817" s="394" t="s">
        <v>607</v>
      </c>
      <c r="BZ817" s="394" t="s">
        <v>607</v>
      </c>
      <c r="CA817" s="394" t="s">
        <v>607</v>
      </c>
      <c r="CB817" s="394" t="s">
        <v>607</v>
      </c>
      <c r="CC817" s="394" t="s">
        <v>607</v>
      </c>
      <c r="CD817" s="394" t="s">
        <v>607</v>
      </c>
      <c r="CE817" s="394" t="s">
        <v>607</v>
      </c>
      <c r="CF817" s="392">
        <v>118</v>
      </c>
      <c r="CG817" s="394" t="s">
        <v>607</v>
      </c>
      <c r="CH817" s="394" t="s">
        <v>607</v>
      </c>
      <c r="CI817" s="394" t="s">
        <v>607</v>
      </c>
      <c r="CJ817" s="394" t="s">
        <v>607</v>
      </c>
      <c r="CK817" s="394" t="s">
        <v>607</v>
      </c>
      <c r="CL817" s="394" t="s">
        <v>607</v>
      </c>
      <c r="CM817" s="394" t="s">
        <v>607</v>
      </c>
      <c r="CN817" s="394" t="s">
        <v>607</v>
      </c>
      <c r="CO817" s="394" t="s">
        <v>607</v>
      </c>
      <c r="CP817" s="394" t="s">
        <v>607</v>
      </c>
      <c r="CQ817" s="394" t="s">
        <v>607</v>
      </c>
      <c r="CR817" s="394" t="s">
        <v>607</v>
      </c>
      <c r="CS817" s="394" t="s">
        <v>607</v>
      </c>
      <c r="CT817" s="392">
        <v>57</v>
      </c>
      <c r="CU817" s="394" t="s">
        <v>607</v>
      </c>
      <c r="CV817" s="394" t="s">
        <v>607</v>
      </c>
      <c r="CW817" s="394" t="s">
        <v>607</v>
      </c>
      <c r="CX817" s="394" t="s">
        <v>607</v>
      </c>
      <c r="CY817" s="394" t="s">
        <v>607</v>
      </c>
      <c r="CZ817" s="392">
        <v>78</v>
      </c>
      <c r="DA817" s="394" t="s">
        <v>607</v>
      </c>
      <c r="DB817" s="394" t="s">
        <v>607</v>
      </c>
      <c r="DC817" s="394" t="s">
        <v>607</v>
      </c>
      <c r="DD817" s="394" t="s">
        <v>607</v>
      </c>
      <c r="DE817" s="394" t="s">
        <v>607</v>
      </c>
      <c r="DF817" s="394" t="s">
        <v>607</v>
      </c>
      <c r="DG817" s="392">
        <v>1000</v>
      </c>
      <c r="DH817" s="392">
        <v>27</v>
      </c>
      <c r="DI817" s="288">
        <v>18</v>
      </c>
      <c r="DJ817" s="288">
        <v>0</v>
      </c>
      <c r="DK817" s="288">
        <v>9</v>
      </c>
      <c r="DL817" s="392">
        <v>30</v>
      </c>
      <c r="DM817" s="394">
        <v>16</v>
      </c>
      <c r="DN817" s="394">
        <v>14</v>
      </c>
      <c r="DO817" s="392">
        <v>1057</v>
      </c>
      <c r="DP817" s="128"/>
      <c r="DQ817" s="128"/>
      <c r="DR817" s="128"/>
      <c r="DS817" s="128"/>
      <c r="DT817" s="128"/>
      <c r="DU817" s="128"/>
      <c r="DV817" s="128"/>
      <c r="DW817" s="128"/>
      <c r="DX817" s="128"/>
      <c r="DY817" s="128"/>
      <c r="DZ817" s="128"/>
      <c r="EA817" s="390"/>
      <c r="EB817" s="390"/>
    </row>
    <row r="818" spans="1:138" s="40" customFormat="1" ht="16.5" customHeight="1" x14ac:dyDescent="0.2">
      <c r="A818" s="49" t="s">
        <v>15</v>
      </c>
      <c r="B818" s="393">
        <v>179</v>
      </c>
      <c r="C818" s="400" t="s">
        <v>607</v>
      </c>
      <c r="D818" s="400" t="s">
        <v>607</v>
      </c>
      <c r="E818" s="400" t="s">
        <v>607</v>
      </c>
      <c r="F818" s="400" t="s">
        <v>607</v>
      </c>
      <c r="G818" s="400" t="s">
        <v>607</v>
      </c>
      <c r="H818" s="400" t="s">
        <v>607</v>
      </c>
      <c r="I818" s="400" t="s">
        <v>607</v>
      </c>
      <c r="J818" s="400" t="s">
        <v>607</v>
      </c>
      <c r="K818" s="400" t="s">
        <v>607</v>
      </c>
      <c r="L818" s="400" t="s">
        <v>607</v>
      </c>
      <c r="M818" s="400" t="s">
        <v>607</v>
      </c>
      <c r="N818" s="400" t="s">
        <v>607</v>
      </c>
      <c r="O818" s="393">
        <v>53</v>
      </c>
      <c r="P818" s="400" t="s">
        <v>607</v>
      </c>
      <c r="Q818" s="400" t="s">
        <v>607</v>
      </c>
      <c r="R818" s="400" t="s">
        <v>607</v>
      </c>
      <c r="S818" s="400" t="s">
        <v>607</v>
      </c>
      <c r="T818" s="400" t="s">
        <v>607</v>
      </c>
      <c r="U818" s="400" t="s">
        <v>607</v>
      </c>
      <c r="V818" s="400" t="s">
        <v>607</v>
      </c>
      <c r="W818" s="400" t="s">
        <v>607</v>
      </c>
      <c r="X818" s="393">
        <v>55</v>
      </c>
      <c r="Y818" s="400" t="s">
        <v>607</v>
      </c>
      <c r="Z818" s="400" t="s">
        <v>607</v>
      </c>
      <c r="AA818" s="400" t="s">
        <v>607</v>
      </c>
      <c r="AB818" s="400" t="s">
        <v>607</v>
      </c>
      <c r="AC818" s="393">
        <v>46</v>
      </c>
      <c r="AD818" s="400" t="s">
        <v>607</v>
      </c>
      <c r="AE818" s="400" t="s">
        <v>607</v>
      </c>
      <c r="AF818" s="400" t="s">
        <v>607</v>
      </c>
      <c r="AG818" s="400" t="s">
        <v>607</v>
      </c>
      <c r="AH818" s="400" t="s">
        <v>607</v>
      </c>
      <c r="AI818" s="400" t="s">
        <v>607</v>
      </c>
      <c r="AJ818" s="393">
        <v>0</v>
      </c>
      <c r="AK818" s="400" t="s">
        <v>607</v>
      </c>
      <c r="AL818" s="400" t="s">
        <v>607</v>
      </c>
      <c r="AM818" s="393">
        <v>110</v>
      </c>
      <c r="AN818" s="400" t="s">
        <v>607</v>
      </c>
      <c r="AO818" s="400" t="s">
        <v>607</v>
      </c>
      <c r="AP818" s="400" t="s">
        <v>607</v>
      </c>
      <c r="AQ818" s="400" t="s">
        <v>607</v>
      </c>
      <c r="AR818" s="400" t="s">
        <v>607</v>
      </c>
      <c r="AS818" s="400" t="s">
        <v>607</v>
      </c>
      <c r="AT818" s="400" t="s">
        <v>607</v>
      </c>
      <c r="AU818" s="400" t="s">
        <v>607</v>
      </c>
      <c r="AV818" s="400" t="s">
        <v>607</v>
      </c>
      <c r="AW818" s="400" t="s">
        <v>607</v>
      </c>
      <c r="AX818" s="393">
        <v>181</v>
      </c>
      <c r="AY818" s="400" t="s">
        <v>607</v>
      </c>
      <c r="AZ818" s="400" t="s">
        <v>607</v>
      </c>
      <c r="BA818" s="400" t="s">
        <v>607</v>
      </c>
      <c r="BB818" s="400" t="s">
        <v>607</v>
      </c>
      <c r="BC818" s="400" t="s">
        <v>607</v>
      </c>
      <c r="BD818" s="393">
        <v>244</v>
      </c>
      <c r="BE818" s="400" t="s">
        <v>607</v>
      </c>
      <c r="BF818" s="400" t="s">
        <v>607</v>
      </c>
      <c r="BG818" s="400" t="s">
        <v>607</v>
      </c>
      <c r="BH818" s="400" t="s">
        <v>607</v>
      </c>
      <c r="BI818" s="400" t="s">
        <v>607</v>
      </c>
      <c r="BJ818" s="400" t="s">
        <v>607</v>
      </c>
      <c r="BK818" s="400" t="s">
        <v>607</v>
      </c>
      <c r="BL818" s="400" t="s">
        <v>607</v>
      </c>
      <c r="BM818" s="393">
        <v>66</v>
      </c>
      <c r="BN818" s="400" t="s">
        <v>607</v>
      </c>
      <c r="BO818" s="400" t="s">
        <v>607</v>
      </c>
      <c r="BP818" s="400" t="s">
        <v>607</v>
      </c>
      <c r="BQ818" s="400" t="s">
        <v>607</v>
      </c>
      <c r="BR818" s="400" t="s">
        <v>607</v>
      </c>
      <c r="BS818" s="393">
        <v>102</v>
      </c>
      <c r="BT818" s="400" t="s">
        <v>607</v>
      </c>
      <c r="BU818" s="400" t="s">
        <v>607</v>
      </c>
      <c r="BV818" s="400" t="s">
        <v>607</v>
      </c>
      <c r="BW818" s="400" t="s">
        <v>607</v>
      </c>
      <c r="BX818" s="400" t="s">
        <v>607</v>
      </c>
      <c r="BY818" s="400" t="s">
        <v>607</v>
      </c>
      <c r="BZ818" s="400" t="s">
        <v>607</v>
      </c>
      <c r="CA818" s="400" t="s">
        <v>607</v>
      </c>
      <c r="CB818" s="400" t="s">
        <v>607</v>
      </c>
      <c r="CC818" s="400" t="s">
        <v>607</v>
      </c>
      <c r="CD818" s="400" t="s">
        <v>607</v>
      </c>
      <c r="CE818" s="400" t="s">
        <v>607</v>
      </c>
      <c r="CF818" s="393">
        <v>77</v>
      </c>
      <c r="CG818" s="400" t="s">
        <v>607</v>
      </c>
      <c r="CH818" s="400" t="s">
        <v>607</v>
      </c>
      <c r="CI818" s="400" t="s">
        <v>607</v>
      </c>
      <c r="CJ818" s="400" t="s">
        <v>607</v>
      </c>
      <c r="CK818" s="400" t="s">
        <v>607</v>
      </c>
      <c r="CL818" s="400" t="s">
        <v>607</v>
      </c>
      <c r="CM818" s="400" t="s">
        <v>607</v>
      </c>
      <c r="CN818" s="400" t="s">
        <v>607</v>
      </c>
      <c r="CO818" s="400" t="s">
        <v>607</v>
      </c>
      <c r="CP818" s="400" t="s">
        <v>607</v>
      </c>
      <c r="CQ818" s="400" t="s">
        <v>607</v>
      </c>
      <c r="CR818" s="400" t="s">
        <v>607</v>
      </c>
      <c r="CS818" s="400" t="s">
        <v>607</v>
      </c>
      <c r="CT818" s="393">
        <v>67</v>
      </c>
      <c r="CU818" s="400" t="s">
        <v>607</v>
      </c>
      <c r="CV818" s="400" t="s">
        <v>607</v>
      </c>
      <c r="CW818" s="400" t="s">
        <v>607</v>
      </c>
      <c r="CX818" s="400" t="s">
        <v>607</v>
      </c>
      <c r="CY818" s="400" t="s">
        <v>607</v>
      </c>
      <c r="CZ818" s="393">
        <v>169</v>
      </c>
      <c r="DA818" s="400" t="s">
        <v>607</v>
      </c>
      <c r="DB818" s="400" t="s">
        <v>607</v>
      </c>
      <c r="DC818" s="400" t="s">
        <v>607</v>
      </c>
      <c r="DD818" s="400" t="s">
        <v>607</v>
      </c>
      <c r="DE818" s="400" t="s">
        <v>607</v>
      </c>
      <c r="DF818" s="400" t="s">
        <v>607</v>
      </c>
      <c r="DG818" s="393">
        <v>1349</v>
      </c>
      <c r="DH818" s="393">
        <v>15</v>
      </c>
      <c r="DI818" s="471">
        <v>0</v>
      </c>
      <c r="DJ818" s="289">
        <v>0</v>
      </c>
      <c r="DK818" s="478">
        <v>15</v>
      </c>
      <c r="DL818" s="393">
        <v>0</v>
      </c>
      <c r="DM818" s="479">
        <v>0</v>
      </c>
      <c r="DN818" s="480">
        <v>0</v>
      </c>
      <c r="DO818" s="393">
        <v>1364</v>
      </c>
      <c r="DP818" s="128"/>
      <c r="DQ818" s="128"/>
      <c r="DR818" s="128"/>
      <c r="DS818" s="128"/>
      <c r="DT818" s="128"/>
      <c r="DU818" s="128"/>
      <c r="DV818" s="128"/>
      <c r="DW818" s="128"/>
      <c r="DX818" s="128"/>
      <c r="DY818" s="128"/>
      <c r="DZ818" s="128"/>
      <c r="EA818" s="390"/>
      <c r="EB818" s="390"/>
    </row>
    <row r="819" spans="1:138" ht="16.5" customHeight="1" x14ac:dyDescent="0.2">
      <c r="A819" s="152"/>
      <c r="DO819" s="389"/>
    </row>
    <row r="820" spans="1:138" ht="16.5" customHeight="1" x14ac:dyDescent="0.2">
      <c r="A820" s="26" t="s">
        <v>630</v>
      </c>
    </row>
    <row r="821" spans="1:138" ht="16.5" customHeight="1" x14ac:dyDescent="0.2">
      <c r="A821" s="31" t="s">
        <v>392</v>
      </c>
      <c r="C821" s="128"/>
      <c r="D821" s="128"/>
      <c r="E821" s="128"/>
    </row>
    <row r="822" spans="1:138" s="5" customFormat="1" ht="16.5" customHeight="1" x14ac:dyDescent="0.2">
      <c r="A822" s="427" t="s">
        <v>784</v>
      </c>
    </row>
    <row r="823" spans="1:138" s="442" customFormat="1" ht="32.25" customHeight="1" x14ac:dyDescent="0.15">
      <c r="A823" s="437"/>
      <c r="B823" s="438" t="s">
        <v>489</v>
      </c>
      <c r="C823" s="439" t="s">
        <v>490</v>
      </c>
      <c r="D823" s="439" t="s">
        <v>491</v>
      </c>
      <c r="E823" s="439" t="s">
        <v>492</v>
      </c>
      <c r="F823" s="439" t="s">
        <v>493</v>
      </c>
      <c r="G823" s="439" t="s">
        <v>494</v>
      </c>
      <c r="H823" s="439" t="s">
        <v>495</v>
      </c>
      <c r="I823" s="439" t="s">
        <v>496</v>
      </c>
      <c r="J823" s="439" t="s">
        <v>497</v>
      </c>
      <c r="K823" s="439" t="s">
        <v>498</v>
      </c>
      <c r="L823" s="439" t="s">
        <v>499</v>
      </c>
      <c r="M823" s="439" t="s">
        <v>500</v>
      </c>
      <c r="N823" s="439" t="s">
        <v>501</v>
      </c>
      <c r="O823" s="438" t="s">
        <v>502</v>
      </c>
      <c r="P823" s="439" t="s">
        <v>503</v>
      </c>
      <c r="Q823" s="439" t="s">
        <v>504</v>
      </c>
      <c r="R823" s="439" t="s">
        <v>505</v>
      </c>
      <c r="S823" s="439" t="s">
        <v>506</v>
      </c>
      <c r="T823" s="439" t="s">
        <v>507</v>
      </c>
      <c r="U823" s="439" t="s">
        <v>508</v>
      </c>
      <c r="V823" s="439" t="s">
        <v>509</v>
      </c>
      <c r="W823" s="439" t="s">
        <v>510</v>
      </c>
      <c r="X823" s="438" t="s">
        <v>511</v>
      </c>
      <c r="Y823" s="439" t="s">
        <v>512</v>
      </c>
      <c r="Z823" s="439" t="s">
        <v>513</v>
      </c>
      <c r="AA823" s="439" t="s">
        <v>514</v>
      </c>
      <c r="AB823" s="439" t="s">
        <v>515</v>
      </c>
      <c r="AC823" s="438" t="s">
        <v>516</v>
      </c>
      <c r="AD823" s="439" t="s">
        <v>517</v>
      </c>
      <c r="AE823" s="439" t="s">
        <v>518</v>
      </c>
      <c r="AF823" s="439" t="s">
        <v>519</v>
      </c>
      <c r="AG823" s="439" t="s">
        <v>520</v>
      </c>
      <c r="AH823" s="439" t="s">
        <v>521</v>
      </c>
      <c r="AI823" s="439" t="s">
        <v>522</v>
      </c>
      <c r="AJ823" s="438" t="s">
        <v>523</v>
      </c>
      <c r="AK823" s="439" t="s">
        <v>524</v>
      </c>
      <c r="AL823" s="439" t="s">
        <v>525</v>
      </c>
      <c r="AM823" s="438" t="s">
        <v>526</v>
      </c>
      <c r="AN823" s="439" t="s">
        <v>527</v>
      </c>
      <c r="AO823" s="439" t="s">
        <v>528</v>
      </c>
      <c r="AP823" s="439" t="s">
        <v>529</v>
      </c>
      <c r="AQ823" s="439" t="s">
        <v>530</v>
      </c>
      <c r="AR823" s="439" t="s">
        <v>531</v>
      </c>
      <c r="AS823" s="439" t="s">
        <v>532</v>
      </c>
      <c r="AT823" s="439" t="s">
        <v>533</v>
      </c>
      <c r="AU823" s="439" t="s">
        <v>534</v>
      </c>
      <c r="AV823" s="439" t="s">
        <v>535</v>
      </c>
      <c r="AW823" s="439" t="s">
        <v>536</v>
      </c>
      <c r="AX823" s="438" t="s">
        <v>537</v>
      </c>
      <c r="AY823" s="439" t="s">
        <v>538</v>
      </c>
      <c r="AZ823" s="439" t="s">
        <v>539</v>
      </c>
      <c r="BA823" s="439" t="s">
        <v>540</v>
      </c>
      <c r="BB823" s="439" t="s">
        <v>541</v>
      </c>
      <c r="BC823" s="439" t="s">
        <v>542</v>
      </c>
      <c r="BD823" s="440" t="s">
        <v>543</v>
      </c>
      <c r="BE823" s="439" t="s">
        <v>544</v>
      </c>
      <c r="BF823" s="439" t="s">
        <v>545</v>
      </c>
      <c r="BG823" s="439" t="s">
        <v>546</v>
      </c>
      <c r="BH823" s="439" t="s">
        <v>547</v>
      </c>
      <c r="BI823" s="439" t="s">
        <v>548</v>
      </c>
      <c r="BJ823" s="439" t="s">
        <v>549</v>
      </c>
      <c r="BK823" s="439" t="s">
        <v>550</v>
      </c>
      <c r="BL823" s="439" t="s">
        <v>551</v>
      </c>
      <c r="BM823" s="438" t="s">
        <v>552</v>
      </c>
      <c r="BN823" s="439" t="s">
        <v>553</v>
      </c>
      <c r="BO823" s="439" t="s">
        <v>554</v>
      </c>
      <c r="BP823" s="439" t="s">
        <v>555</v>
      </c>
      <c r="BQ823" s="439" t="s">
        <v>556</v>
      </c>
      <c r="BR823" s="439" t="s">
        <v>557</v>
      </c>
      <c r="BS823" s="438" t="s">
        <v>558</v>
      </c>
      <c r="BT823" s="439" t="s">
        <v>559</v>
      </c>
      <c r="BU823" s="439" t="s">
        <v>560</v>
      </c>
      <c r="BV823" s="439" t="s">
        <v>561</v>
      </c>
      <c r="BW823" s="439" t="s">
        <v>562</v>
      </c>
      <c r="BX823" s="439" t="s">
        <v>563</v>
      </c>
      <c r="BY823" s="439" t="s">
        <v>564</v>
      </c>
      <c r="BZ823" s="439" t="s">
        <v>565</v>
      </c>
      <c r="CA823" s="439" t="s">
        <v>566</v>
      </c>
      <c r="CB823" s="439" t="s">
        <v>567</v>
      </c>
      <c r="CC823" s="439" t="s">
        <v>568</v>
      </c>
      <c r="CD823" s="439" t="s">
        <v>569</v>
      </c>
      <c r="CE823" s="439" t="s">
        <v>570</v>
      </c>
      <c r="CF823" s="438" t="s">
        <v>571</v>
      </c>
      <c r="CG823" s="439" t="s">
        <v>572</v>
      </c>
      <c r="CH823" s="439" t="s">
        <v>573</v>
      </c>
      <c r="CI823" s="439" t="s">
        <v>574</v>
      </c>
      <c r="CJ823" s="439" t="s">
        <v>575</v>
      </c>
      <c r="CK823" s="439" t="s">
        <v>576</v>
      </c>
      <c r="CL823" s="439" t="s">
        <v>577</v>
      </c>
      <c r="CM823" s="439" t="s">
        <v>578</v>
      </c>
      <c r="CN823" s="439" t="s">
        <v>579</v>
      </c>
      <c r="CO823" s="439" t="s">
        <v>580</v>
      </c>
      <c r="CP823" s="439" t="s">
        <v>581</v>
      </c>
      <c r="CQ823" s="439" t="s">
        <v>582</v>
      </c>
      <c r="CR823" s="439" t="s">
        <v>583</v>
      </c>
      <c r="CS823" s="439" t="s">
        <v>584</v>
      </c>
      <c r="CT823" s="438" t="s">
        <v>585</v>
      </c>
      <c r="CU823" s="439" t="s">
        <v>586</v>
      </c>
      <c r="CV823" s="439" t="s">
        <v>587</v>
      </c>
      <c r="CW823" s="439" t="s">
        <v>588</v>
      </c>
      <c r="CX823" s="439" t="s">
        <v>589</v>
      </c>
      <c r="CY823" s="439" t="s">
        <v>590</v>
      </c>
      <c r="CZ823" s="438" t="s">
        <v>591</v>
      </c>
      <c r="DA823" s="439" t="s">
        <v>592</v>
      </c>
      <c r="DB823" s="439" t="s">
        <v>593</v>
      </c>
      <c r="DC823" s="439" t="s">
        <v>594</v>
      </c>
      <c r="DD823" s="439" t="s">
        <v>595</v>
      </c>
      <c r="DE823" s="439" t="s">
        <v>596</v>
      </c>
      <c r="DF823" s="439" t="s">
        <v>597</v>
      </c>
      <c r="DG823" s="438" t="s">
        <v>598</v>
      </c>
      <c r="DH823" s="438" t="s">
        <v>599</v>
      </c>
      <c r="DI823" s="439" t="s">
        <v>600</v>
      </c>
      <c r="DJ823" s="439" t="s">
        <v>601</v>
      </c>
      <c r="DK823" s="439" t="s">
        <v>602</v>
      </c>
      <c r="DL823" s="438" t="s">
        <v>603</v>
      </c>
      <c r="DM823" s="439" t="s">
        <v>604</v>
      </c>
      <c r="DN823" s="441" t="s">
        <v>605</v>
      </c>
      <c r="DO823" s="438" t="s">
        <v>606</v>
      </c>
    </row>
    <row r="824" spans="1:138" s="40" customFormat="1" ht="16.5" customHeight="1" x14ac:dyDescent="0.15">
      <c r="A824" s="187" t="s">
        <v>821</v>
      </c>
      <c r="B824" s="261">
        <f>SUM(B825:B830)</f>
        <v>22884</v>
      </c>
      <c r="C824" s="277">
        <f t="shared" ref="C824:BN824" si="1541">SUM(C825:C830)</f>
        <v>1605</v>
      </c>
      <c r="D824" s="277">
        <f t="shared" si="1541"/>
        <v>806</v>
      </c>
      <c r="E824" s="277">
        <f t="shared" si="1541"/>
        <v>1155</v>
      </c>
      <c r="F824" s="277">
        <f t="shared" si="1541"/>
        <v>516</v>
      </c>
      <c r="G824" s="277">
        <f t="shared" si="1541"/>
        <v>1743</v>
      </c>
      <c r="H824" s="277">
        <f t="shared" si="1541"/>
        <v>3343</v>
      </c>
      <c r="I824" s="277">
        <f t="shared" si="1541"/>
        <v>2162</v>
      </c>
      <c r="J824" s="277">
        <f t="shared" si="1541"/>
        <v>918</v>
      </c>
      <c r="K824" s="277">
        <f t="shared" si="1541"/>
        <v>1747</v>
      </c>
      <c r="L824" s="277">
        <f t="shared" si="1541"/>
        <v>5618</v>
      </c>
      <c r="M824" s="277">
        <f t="shared" si="1541"/>
        <v>1343</v>
      </c>
      <c r="N824" s="277">
        <f t="shared" si="1541"/>
        <v>1928</v>
      </c>
      <c r="O824" s="261">
        <f t="shared" si="1541"/>
        <v>7535</v>
      </c>
      <c r="P824" s="277">
        <f t="shared" si="1541"/>
        <v>1471</v>
      </c>
      <c r="Q824" s="277">
        <f t="shared" si="1541"/>
        <v>1639</v>
      </c>
      <c r="R824" s="277">
        <f t="shared" si="1541"/>
        <v>710</v>
      </c>
      <c r="S824" s="277">
        <f t="shared" si="1541"/>
        <v>589</v>
      </c>
      <c r="T824" s="277">
        <f t="shared" si="1541"/>
        <v>512</v>
      </c>
      <c r="U824" s="277">
        <f t="shared" si="1541"/>
        <v>1465</v>
      </c>
      <c r="V824" s="277">
        <f t="shared" si="1541"/>
        <v>840</v>
      </c>
      <c r="W824" s="277">
        <f t="shared" si="1541"/>
        <v>309</v>
      </c>
      <c r="X824" s="261">
        <f t="shared" si="1541"/>
        <v>10429</v>
      </c>
      <c r="Y824" s="277">
        <f t="shared" si="1541"/>
        <v>1879</v>
      </c>
      <c r="Z824" s="277">
        <f t="shared" si="1541"/>
        <v>2740</v>
      </c>
      <c r="AA824" s="277">
        <f t="shared" si="1541"/>
        <v>3533</v>
      </c>
      <c r="AB824" s="277">
        <f t="shared" si="1541"/>
        <v>2277</v>
      </c>
      <c r="AC824" s="261">
        <f t="shared" si="1541"/>
        <v>7185</v>
      </c>
      <c r="AD824" s="277">
        <f t="shared" si="1541"/>
        <v>739</v>
      </c>
      <c r="AE824" s="277">
        <f t="shared" si="1541"/>
        <v>1098</v>
      </c>
      <c r="AF824" s="277">
        <f t="shared" si="1541"/>
        <v>757</v>
      </c>
      <c r="AG824" s="277">
        <f t="shared" si="1541"/>
        <v>1785</v>
      </c>
      <c r="AH824" s="277">
        <f t="shared" si="1541"/>
        <v>986</v>
      </c>
      <c r="AI824" s="277">
        <f t="shared" si="1541"/>
        <v>1820</v>
      </c>
      <c r="AJ824" s="261">
        <f t="shared" si="1541"/>
        <v>887</v>
      </c>
      <c r="AK824" s="278">
        <f t="shared" si="1541"/>
        <v>378</v>
      </c>
      <c r="AL824" s="278">
        <f t="shared" si="1541"/>
        <v>509</v>
      </c>
      <c r="AM824" s="261">
        <f t="shared" si="1541"/>
        <v>12313</v>
      </c>
      <c r="AN824" s="277">
        <f t="shared" si="1541"/>
        <v>589</v>
      </c>
      <c r="AO824" s="277">
        <f t="shared" si="1541"/>
        <v>762</v>
      </c>
      <c r="AP824" s="277">
        <f t="shared" si="1541"/>
        <v>1473</v>
      </c>
      <c r="AQ824" s="277">
        <f t="shared" si="1541"/>
        <v>426</v>
      </c>
      <c r="AR824" s="277">
        <f t="shared" si="1541"/>
        <v>1774</v>
      </c>
      <c r="AS824" s="277">
        <f t="shared" si="1541"/>
        <v>468</v>
      </c>
      <c r="AT824" s="277">
        <f t="shared" si="1541"/>
        <v>1786</v>
      </c>
      <c r="AU824" s="277">
        <f t="shared" si="1541"/>
        <v>2635</v>
      </c>
      <c r="AV824" s="277">
        <f t="shared" si="1541"/>
        <v>1570</v>
      </c>
      <c r="AW824" s="277">
        <f t="shared" si="1541"/>
        <v>830</v>
      </c>
      <c r="AX824" s="261">
        <f t="shared" si="1541"/>
        <v>12247</v>
      </c>
      <c r="AY824" s="277">
        <f t="shared" si="1541"/>
        <v>1099</v>
      </c>
      <c r="AZ824" s="277">
        <f t="shared" si="1541"/>
        <v>5650</v>
      </c>
      <c r="BA824" s="277">
        <f t="shared" si="1541"/>
        <v>1602</v>
      </c>
      <c r="BB824" s="277">
        <f t="shared" si="1541"/>
        <v>2544</v>
      </c>
      <c r="BC824" s="277">
        <f t="shared" si="1541"/>
        <v>1352</v>
      </c>
      <c r="BD824" s="261">
        <f t="shared" si="1541"/>
        <v>29856</v>
      </c>
      <c r="BE824" s="277">
        <f t="shared" si="1541"/>
        <v>12188</v>
      </c>
      <c r="BF824" s="277">
        <f t="shared" si="1541"/>
        <v>2475</v>
      </c>
      <c r="BG824" s="277">
        <f t="shared" si="1541"/>
        <v>2589</v>
      </c>
      <c r="BH824" s="277">
        <f t="shared" si="1541"/>
        <v>2294</v>
      </c>
      <c r="BI824" s="277">
        <f t="shared" si="1541"/>
        <v>3020</v>
      </c>
      <c r="BJ824" s="277">
        <f t="shared" si="1541"/>
        <v>2814</v>
      </c>
      <c r="BK824" s="277">
        <f t="shared" si="1541"/>
        <v>2515</v>
      </c>
      <c r="BL824" s="277">
        <f t="shared" si="1541"/>
        <v>1961</v>
      </c>
      <c r="BM824" s="261">
        <f t="shared" si="1541"/>
        <v>8068</v>
      </c>
      <c r="BN824" s="277">
        <f t="shared" si="1541"/>
        <v>1985</v>
      </c>
      <c r="BO824" s="277">
        <f t="shared" ref="BO824:DO824" si="1542">SUM(BO825:BO830)</f>
        <v>1174</v>
      </c>
      <c r="BP824" s="277">
        <f t="shared" si="1542"/>
        <v>1158</v>
      </c>
      <c r="BQ824" s="277">
        <f t="shared" si="1542"/>
        <v>843</v>
      </c>
      <c r="BR824" s="277">
        <f t="shared" si="1542"/>
        <v>2908</v>
      </c>
      <c r="BS824" s="261">
        <f t="shared" si="1542"/>
        <v>17067</v>
      </c>
      <c r="BT824" s="277">
        <f t="shared" si="1542"/>
        <v>896</v>
      </c>
      <c r="BU824" s="277">
        <f t="shared" si="1542"/>
        <v>1698</v>
      </c>
      <c r="BV824" s="277">
        <f t="shared" si="1542"/>
        <v>663</v>
      </c>
      <c r="BW824" s="277">
        <f t="shared" si="1542"/>
        <v>392</v>
      </c>
      <c r="BX824" s="277">
        <f t="shared" si="1542"/>
        <v>1056</v>
      </c>
      <c r="BY824" s="277">
        <f t="shared" si="1542"/>
        <v>4372</v>
      </c>
      <c r="BZ824" s="277">
        <f t="shared" si="1542"/>
        <v>1110</v>
      </c>
      <c r="CA824" s="277">
        <f t="shared" si="1542"/>
        <v>1055</v>
      </c>
      <c r="CB824" s="277">
        <f t="shared" si="1542"/>
        <v>2249</v>
      </c>
      <c r="CC824" s="277">
        <f t="shared" si="1542"/>
        <v>1135</v>
      </c>
      <c r="CD824" s="277">
        <f t="shared" si="1542"/>
        <v>1428</v>
      </c>
      <c r="CE824" s="277">
        <f t="shared" si="1542"/>
        <v>1013</v>
      </c>
      <c r="CF824" s="261">
        <f t="shared" si="1542"/>
        <v>17799</v>
      </c>
      <c r="CG824" s="277">
        <f t="shared" si="1542"/>
        <v>611</v>
      </c>
      <c r="CH824" s="277">
        <f t="shared" si="1542"/>
        <v>1045</v>
      </c>
      <c r="CI824" s="277">
        <f t="shared" si="1542"/>
        <v>1080</v>
      </c>
      <c r="CJ824" s="277">
        <f t="shared" si="1542"/>
        <v>2019</v>
      </c>
      <c r="CK824" s="277">
        <f t="shared" si="1542"/>
        <v>3892</v>
      </c>
      <c r="CL824" s="277">
        <f t="shared" si="1542"/>
        <v>655</v>
      </c>
      <c r="CM824" s="277">
        <f t="shared" si="1542"/>
        <v>3569</v>
      </c>
      <c r="CN824" s="277">
        <f t="shared" si="1542"/>
        <v>590</v>
      </c>
      <c r="CO824" s="277">
        <f t="shared" si="1542"/>
        <v>504</v>
      </c>
      <c r="CP824" s="277">
        <f t="shared" si="1542"/>
        <v>750</v>
      </c>
      <c r="CQ824" s="277">
        <f t="shared" si="1542"/>
        <v>1241</v>
      </c>
      <c r="CR824" s="277">
        <f t="shared" si="1542"/>
        <v>1180</v>
      </c>
      <c r="CS824" s="277">
        <f t="shared" si="1542"/>
        <v>663</v>
      </c>
      <c r="CT824" s="261">
        <f t="shared" si="1542"/>
        <v>12453</v>
      </c>
      <c r="CU824" s="277">
        <f t="shared" si="1542"/>
        <v>4838</v>
      </c>
      <c r="CV824" s="277">
        <f t="shared" si="1542"/>
        <v>2866</v>
      </c>
      <c r="CW824" s="277">
        <f t="shared" si="1542"/>
        <v>984</v>
      </c>
      <c r="CX824" s="277">
        <f t="shared" si="1542"/>
        <v>1559</v>
      </c>
      <c r="CY824" s="277">
        <f t="shared" si="1542"/>
        <v>2206</v>
      </c>
      <c r="CZ824" s="261">
        <f t="shared" si="1542"/>
        <v>13160</v>
      </c>
      <c r="DA824" s="277">
        <f t="shared" si="1542"/>
        <v>737</v>
      </c>
      <c r="DB824" s="277">
        <f t="shared" si="1542"/>
        <v>717</v>
      </c>
      <c r="DC824" s="277">
        <f t="shared" si="1542"/>
        <v>2166</v>
      </c>
      <c r="DD824" s="277">
        <f t="shared" si="1542"/>
        <v>5567</v>
      </c>
      <c r="DE824" s="277">
        <f t="shared" si="1542"/>
        <v>2256</v>
      </c>
      <c r="DF824" s="277">
        <f t="shared" si="1542"/>
        <v>1717</v>
      </c>
      <c r="DG824" s="261">
        <f t="shared" si="1542"/>
        <v>171883</v>
      </c>
      <c r="DH824" s="297">
        <f t="shared" si="1542"/>
        <v>2176</v>
      </c>
      <c r="DI824" s="298">
        <f t="shared" si="1542"/>
        <v>899</v>
      </c>
      <c r="DJ824" s="278">
        <f t="shared" si="1542"/>
        <v>822</v>
      </c>
      <c r="DK824" s="278">
        <f t="shared" si="1542"/>
        <v>455</v>
      </c>
      <c r="DL824" s="297">
        <f t="shared" si="1542"/>
        <v>1644</v>
      </c>
      <c r="DM824" s="298">
        <f t="shared" si="1542"/>
        <v>1644</v>
      </c>
      <c r="DN824" s="371">
        <f t="shared" si="1542"/>
        <v>0</v>
      </c>
      <c r="DO824" s="297">
        <f t="shared" si="1542"/>
        <v>175703</v>
      </c>
      <c r="DP824" s="4"/>
      <c r="DQ824" s="4"/>
      <c r="DR824" s="4"/>
      <c r="DS824" s="4"/>
      <c r="DT824" s="4"/>
      <c r="DU824" s="4"/>
      <c r="DV824" s="4"/>
      <c r="DW824" s="4"/>
      <c r="DX824" s="4"/>
      <c r="DY824" s="4"/>
      <c r="DZ824" s="4"/>
      <c r="EA824" s="4"/>
      <c r="EB824" s="4"/>
      <c r="EC824" s="4"/>
    </row>
    <row r="825" spans="1:138" s="40" customFormat="1" ht="16.5" customHeight="1" x14ac:dyDescent="0.2">
      <c r="A825" s="85" t="s">
        <v>8</v>
      </c>
      <c r="B825" s="392">
        <f t="shared" ref="B825" si="1543">SUM(C825:N825)</f>
        <v>4241</v>
      </c>
      <c r="C825" s="394">
        <v>291</v>
      </c>
      <c r="D825" s="394">
        <v>206</v>
      </c>
      <c r="E825" s="394">
        <v>207</v>
      </c>
      <c r="F825" s="394">
        <v>142</v>
      </c>
      <c r="G825" s="394">
        <v>302</v>
      </c>
      <c r="H825" s="394">
        <v>539</v>
      </c>
      <c r="I825" s="394">
        <v>465</v>
      </c>
      <c r="J825" s="394">
        <v>241</v>
      </c>
      <c r="K825" s="394">
        <v>308</v>
      </c>
      <c r="L825" s="394">
        <v>982</v>
      </c>
      <c r="M825" s="394">
        <v>225</v>
      </c>
      <c r="N825" s="394">
        <v>333</v>
      </c>
      <c r="O825" s="392">
        <f t="shared" ref="O825" si="1544">SUM(P825:W825)</f>
        <v>1660</v>
      </c>
      <c r="P825" s="394">
        <v>245</v>
      </c>
      <c r="Q825" s="394">
        <v>385</v>
      </c>
      <c r="R825" s="394">
        <v>152</v>
      </c>
      <c r="S825" s="394">
        <v>155</v>
      </c>
      <c r="T825" s="394">
        <v>151</v>
      </c>
      <c r="U825" s="394">
        <v>288</v>
      </c>
      <c r="V825" s="394">
        <v>193</v>
      </c>
      <c r="W825" s="394">
        <v>91</v>
      </c>
      <c r="X825" s="392">
        <f t="shared" ref="X825" si="1545">SUM(Y825:AB825)</f>
        <v>1313</v>
      </c>
      <c r="Y825" s="394">
        <v>202</v>
      </c>
      <c r="Z825" s="394">
        <v>373</v>
      </c>
      <c r="AA825" s="394">
        <v>469</v>
      </c>
      <c r="AB825" s="394">
        <v>269</v>
      </c>
      <c r="AC825" s="392">
        <f t="shared" ref="AC825" si="1546">SUM(AD825:AI825)</f>
        <v>1216</v>
      </c>
      <c r="AD825" s="394">
        <v>162</v>
      </c>
      <c r="AE825" s="394">
        <v>163</v>
      </c>
      <c r="AF825" s="394">
        <v>168</v>
      </c>
      <c r="AG825" s="394">
        <v>295</v>
      </c>
      <c r="AH825" s="394">
        <v>169</v>
      </c>
      <c r="AI825" s="394">
        <v>259</v>
      </c>
      <c r="AJ825" s="392">
        <f t="shared" ref="AJ825" si="1547">SUM(AK825:AL825)</f>
        <v>216</v>
      </c>
      <c r="AK825" s="394">
        <v>110</v>
      </c>
      <c r="AL825" s="394">
        <v>106</v>
      </c>
      <c r="AM825" s="392">
        <f t="shared" ref="AM825" si="1548">SUM(AN825:AW825)</f>
        <v>3077</v>
      </c>
      <c r="AN825" s="394">
        <v>150</v>
      </c>
      <c r="AO825" s="394">
        <v>201</v>
      </c>
      <c r="AP825" s="394">
        <v>362</v>
      </c>
      <c r="AQ825" s="394">
        <v>98</v>
      </c>
      <c r="AR825" s="394">
        <v>385</v>
      </c>
      <c r="AS825" s="394">
        <v>142</v>
      </c>
      <c r="AT825" s="394">
        <v>540</v>
      </c>
      <c r="AU825" s="394">
        <v>598</v>
      </c>
      <c r="AV825" s="394">
        <v>369</v>
      </c>
      <c r="AW825" s="394">
        <v>232</v>
      </c>
      <c r="AX825" s="392">
        <f t="shared" ref="AX825" si="1549">SUM(AY825:BC825)</f>
        <v>2766</v>
      </c>
      <c r="AY825" s="394">
        <v>223</v>
      </c>
      <c r="AZ825" s="394">
        <v>1321</v>
      </c>
      <c r="BA825" s="394">
        <v>310</v>
      </c>
      <c r="BB825" s="394">
        <v>644</v>
      </c>
      <c r="BC825" s="394">
        <v>268</v>
      </c>
      <c r="BD825" s="392">
        <f t="shared" ref="BD825" si="1550">SUM(BE825:BL825)</f>
        <v>4497</v>
      </c>
      <c r="BE825" s="394">
        <v>1273</v>
      </c>
      <c r="BF825" s="394">
        <v>447</v>
      </c>
      <c r="BG825" s="394">
        <v>456</v>
      </c>
      <c r="BH825" s="394">
        <v>428</v>
      </c>
      <c r="BI825" s="394">
        <v>564</v>
      </c>
      <c r="BJ825" s="394">
        <v>515</v>
      </c>
      <c r="BK825" s="394">
        <v>441</v>
      </c>
      <c r="BL825" s="394">
        <v>373</v>
      </c>
      <c r="BM825" s="392">
        <f t="shared" ref="BM825" si="1551">SUM(BN825:BR825)</f>
        <v>1457</v>
      </c>
      <c r="BN825" s="394">
        <v>338</v>
      </c>
      <c r="BO825" s="394">
        <v>195</v>
      </c>
      <c r="BP825" s="394">
        <v>197</v>
      </c>
      <c r="BQ825" s="394">
        <v>193</v>
      </c>
      <c r="BR825" s="394">
        <v>534</v>
      </c>
      <c r="BS825" s="392">
        <f t="shared" ref="BS825" si="1552">SUM(BT825:CE825)</f>
        <v>3210</v>
      </c>
      <c r="BT825" s="394">
        <v>204</v>
      </c>
      <c r="BU825" s="394">
        <v>296</v>
      </c>
      <c r="BV825" s="394">
        <v>153</v>
      </c>
      <c r="BW825" s="394">
        <v>92</v>
      </c>
      <c r="BX825" s="394">
        <v>219</v>
      </c>
      <c r="BY825" s="394">
        <v>758</v>
      </c>
      <c r="BZ825" s="394">
        <v>172</v>
      </c>
      <c r="CA825" s="394">
        <v>255</v>
      </c>
      <c r="CB825" s="394">
        <v>432</v>
      </c>
      <c r="CC825" s="394">
        <v>172</v>
      </c>
      <c r="CD825" s="394">
        <v>255</v>
      </c>
      <c r="CE825" s="394">
        <v>202</v>
      </c>
      <c r="CF825" s="392">
        <f t="shared" ref="CF825" si="1553">SUM(CG825:CS825)</f>
        <v>3066</v>
      </c>
      <c r="CG825" s="394">
        <v>108</v>
      </c>
      <c r="CH825" s="394">
        <v>185</v>
      </c>
      <c r="CI825" s="394">
        <v>230</v>
      </c>
      <c r="CJ825" s="394">
        <v>343</v>
      </c>
      <c r="CK825" s="394">
        <v>560</v>
      </c>
      <c r="CL825" s="394">
        <v>103</v>
      </c>
      <c r="CM825" s="394">
        <v>522</v>
      </c>
      <c r="CN825" s="394">
        <v>114</v>
      </c>
      <c r="CO825" s="394">
        <v>99</v>
      </c>
      <c r="CP825" s="394">
        <v>159</v>
      </c>
      <c r="CQ825" s="394">
        <v>222</v>
      </c>
      <c r="CR825" s="394">
        <v>273</v>
      </c>
      <c r="CS825" s="394">
        <v>148</v>
      </c>
      <c r="CT825" s="392">
        <f t="shared" ref="CT825" si="1554">SUM(CU825:CY825)</f>
        <v>1949</v>
      </c>
      <c r="CU825" s="394">
        <v>668</v>
      </c>
      <c r="CV825" s="394">
        <v>480</v>
      </c>
      <c r="CW825" s="394">
        <v>197</v>
      </c>
      <c r="CX825" s="394">
        <v>292</v>
      </c>
      <c r="CY825" s="394">
        <v>312</v>
      </c>
      <c r="CZ825" s="392">
        <f t="shared" ref="CZ825" si="1555">SUM(DA825:DF825)</f>
        <v>2368</v>
      </c>
      <c r="DA825" s="394">
        <v>157</v>
      </c>
      <c r="DB825" s="394">
        <v>133</v>
      </c>
      <c r="DC825" s="394">
        <v>348</v>
      </c>
      <c r="DD825" s="394">
        <v>980</v>
      </c>
      <c r="DE825" s="394">
        <v>477</v>
      </c>
      <c r="DF825" s="394">
        <v>273</v>
      </c>
      <c r="DG825" s="392">
        <f t="shared" ref="DG825" si="1556">AM825+BS825+B825+O825+X825+AC825+AJ825+BD825+CF825+AX825+BM825+CT825+CZ825</f>
        <v>31036</v>
      </c>
      <c r="DH825" s="392">
        <f t="shared" ref="DH825" si="1557">SUM(DI825:DK825)</f>
        <v>623</v>
      </c>
      <c r="DI825" s="394">
        <v>293</v>
      </c>
      <c r="DJ825" s="394">
        <v>214</v>
      </c>
      <c r="DK825" s="394">
        <v>116</v>
      </c>
      <c r="DL825" s="392">
        <f t="shared" ref="DL825" si="1558">DM825+DN825</f>
        <v>399</v>
      </c>
      <c r="DM825" s="394">
        <v>399</v>
      </c>
      <c r="DN825" s="394">
        <v>0</v>
      </c>
      <c r="DO825" s="392">
        <f t="shared" ref="DO825" si="1559">DG825+DH825+DL825</f>
        <v>32058</v>
      </c>
      <c r="DP825" s="1"/>
      <c r="DQ825" s="1"/>
      <c r="DR825" s="1"/>
      <c r="DS825" s="128"/>
      <c r="DT825" s="128"/>
      <c r="DU825" s="128"/>
      <c r="DV825" s="128"/>
      <c r="DW825" s="128"/>
      <c r="DX825" s="128"/>
      <c r="DY825" s="128"/>
      <c r="DZ825" s="128"/>
      <c r="EA825" s="128"/>
      <c r="EB825" s="128"/>
      <c r="EC825" s="390"/>
      <c r="ED825" s="390"/>
      <c r="EE825" s="390"/>
      <c r="EF825" s="390"/>
      <c r="EG825" s="390"/>
      <c r="EH825" s="1"/>
    </row>
    <row r="826" spans="1:138" s="40" customFormat="1" ht="16.5" customHeight="1" x14ac:dyDescent="0.2">
      <c r="A826" s="85" t="s">
        <v>9</v>
      </c>
      <c r="B826" s="392">
        <f t="shared" ref="B826:B830" si="1560">SUM(C826:N826)</f>
        <v>2592</v>
      </c>
      <c r="C826" s="394">
        <v>166</v>
      </c>
      <c r="D826" s="394">
        <v>71</v>
      </c>
      <c r="E826" s="394">
        <v>155</v>
      </c>
      <c r="F826" s="394">
        <v>51</v>
      </c>
      <c r="G826" s="394">
        <v>169</v>
      </c>
      <c r="H826" s="394">
        <v>347</v>
      </c>
      <c r="I826" s="394">
        <v>309</v>
      </c>
      <c r="J826" s="394">
        <v>118</v>
      </c>
      <c r="K826" s="394">
        <v>183</v>
      </c>
      <c r="L826" s="394">
        <v>678</v>
      </c>
      <c r="M826" s="394">
        <v>111</v>
      </c>
      <c r="N826" s="394">
        <v>234</v>
      </c>
      <c r="O826" s="392">
        <f t="shared" ref="O826:O830" si="1561">SUM(P826:W826)</f>
        <v>610</v>
      </c>
      <c r="P826" s="394">
        <v>131</v>
      </c>
      <c r="Q826" s="394">
        <v>150</v>
      </c>
      <c r="R826" s="394">
        <v>68</v>
      </c>
      <c r="S826" s="394">
        <v>39</v>
      </c>
      <c r="T826" s="394">
        <v>39</v>
      </c>
      <c r="U826" s="394">
        <v>105</v>
      </c>
      <c r="V826" s="394">
        <v>56</v>
      </c>
      <c r="W826" s="394">
        <v>22</v>
      </c>
      <c r="X826" s="392">
        <f t="shared" ref="X826:X830" si="1562">SUM(Y826:AB826)</f>
        <v>1859</v>
      </c>
      <c r="Y826" s="394">
        <v>319</v>
      </c>
      <c r="Z826" s="394">
        <v>463</v>
      </c>
      <c r="AA826" s="394">
        <v>587</v>
      </c>
      <c r="AB826" s="394">
        <v>490</v>
      </c>
      <c r="AC826" s="392">
        <f t="shared" ref="AC826:AC830" si="1563">SUM(AD826:AI826)</f>
        <v>697</v>
      </c>
      <c r="AD826" s="394">
        <v>75</v>
      </c>
      <c r="AE826" s="394">
        <v>88</v>
      </c>
      <c r="AF826" s="394">
        <v>44</v>
      </c>
      <c r="AG826" s="394">
        <v>210</v>
      </c>
      <c r="AH826" s="394">
        <v>104</v>
      </c>
      <c r="AI826" s="394">
        <v>176</v>
      </c>
      <c r="AJ826" s="392">
        <f t="shared" ref="AJ826:AJ830" si="1564">SUM(AK826:AL826)</f>
        <v>63</v>
      </c>
      <c r="AK826" s="394">
        <v>32</v>
      </c>
      <c r="AL826" s="394">
        <v>31</v>
      </c>
      <c r="AM826" s="392">
        <f t="shared" ref="AM826:AM830" si="1565">SUM(AN826:AW826)</f>
        <v>1524</v>
      </c>
      <c r="AN826" s="394">
        <v>43</v>
      </c>
      <c r="AO826" s="394">
        <v>57</v>
      </c>
      <c r="AP826" s="394">
        <v>111</v>
      </c>
      <c r="AQ826" s="394">
        <v>27</v>
      </c>
      <c r="AR826" s="394">
        <v>163</v>
      </c>
      <c r="AS826" s="394">
        <v>46</v>
      </c>
      <c r="AT826" s="394">
        <v>260</v>
      </c>
      <c r="AU826" s="394">
        <v>429</v>
      </c>
      <c r="AV826" s="394">
        <v>312</v>
      </c>
      <c r="AW826" s="394">
        <v>76</v>
      </c>
      <c r="AX826" s="392">
        <f t="shared" ref="AX826:AX830" si="1566">SUM(AY826:BC826)</f>
        <v>1412</v>
      </c>
      <c r="AY826" s="394">
        <v>95</v>
      </c>
      <c r="AZ826" s="394">
        <v>730</v>
      </c>
      <c r="BA826" s="394">
        <v>163</v>
      </c>
      <c r="BB826" s="394">
        <v>280</v>
      </c>
      <c r="BC826" s="394">
        <v>144</v>
      </c>
      <c r="BD826" s="392">
        <f t="shared" ref="BD826:BD830" si="1567">SUM(BE826:BL826)</f>
        <v>2915</v>
      </c>
      <c r="BE826" s="394">
        <v>1028</v>
      </c>
      <c r="BF826" s="394">
        <v>242</v>
      </c>
      <c r="BG826" s="394">
        <v>329</v>
      </c>
      <c r="BH826" s="394">
        <v>225</v>
      </c>
      <c r="BI826" s="394">
        <v>344</v>
      </c>
      <c r="BJ826" s="394">
        <v>265</v>
      </c>
      <c r="BK826" s="394">
        <v>254</v>
      </c>
      <c r="BL826" s="394">
        <v>228</v>
      </c>
      <c r="BM826" s="392">
        <f t="shared" ref="BM826:BM830" si="1568">SUM(BN826:BR826)</f>
        <v>880</v>
      </c>
      <c r="BN826" s="394">
        <v>192</v>
      </c>
      <c r="BO826" s="394">
        <v>119</v>
      </c>
      <c r="BP826" s="394">
        <v>149</v>
      </c>
      <c r="BQ826" s="394">
        <v>120</v>
      </c>
      <c r="BR826" s="394">
        <v>300</v>
      </c>
      <c r="BS826" s="392">
        <f t="shared" ref="BS826:BS830" si="1569">SUM(BT826:CE826)</f>
        <v>1841</v>
      </c>
      <c r="BT826" s="394">
        <v>68</v>
      </c>
      <c r="BU826" s="394">
        <v>154</v>
      </c>
      <c r="BV826" s="394">
        <v>51</v>
      </c>
      <c r="BW826" s="394">
        <v>17</v>
      </c>
      <c r="BX826" s="394">
        <v>103</v>
      </c>
      <c r="BY826" s="394">
        <v>502</v>
      </c>
      <c r="BZ826" s="394">
        <v>116</v>
      </c>
      <c r="CA826" s="394">
        <v>93</v>
      </c>
      <c r="CB826" s="394">
        <v>374</v>
      </c>
      <c r="CC826" s="394">
        <v>150</v>
      </c>
      <c r="CD826" s="394">
        <v>139</v>
      </c>
      <c r="CE826" s="394">
        <v>74</v>
      </c>
      <c r="CF826" s="392">
        <f t="shared" ref="CF826:CF830" si="1570">SUM(CG826:CS826)</f>
        <v>1842</v>
      </c>
      <c r="CG826" s="394">
        <v>39</v>
      </c>
      <c r="CH826" s="394">
        <v>84</v>
      </c>
      <c r="CI826" s="394">
        <v>138</v>
      </c>
      <c r="CJ826" s="394">
        <v>197</v>
      </c>
      <c r="CK826" s="394">
        <v>433</v>
      </c>
      <c r="CL826" s="394">
        <v>62</v>
      </c>
      <c r="CM826" s="394">
        <v>408</v>
      </c>
      <c r="CN826" s="394">
        <v>48</v>
      </c>
      <c r="CO826" s="394">
        <v>59</v>
      </c>
      <c r="CP826" s="394">
        <v>84</v>
      </c>
      <c r="CQ826" s="394">
        <v>101</v>
      </c>
      <c r="CR826" s="394">
        <v>122</v>
      </c>
      <c r="CS826" s="394">
        <v>67</v>
      </c>
      <c r="CT826" s="392">
        <f t="shared" ref="CT826:CT830" si="1571">SUM(CU826:CY826)</f>
        <v>2175</v>
      </c>
      <c r="CU826" s="394">
        <v>864</v>
      </c>
      <c r="CV826" s="394">
        <v>509</v>
      </c>
      <c r="CW826" s="394">
        <v>178</v>
      </c>
      <c r="CX826" s="394">
        <v>207</v>
      </c>
      <c r="CY826" s="394">
        <v>417</v>
      </c>
      <c r="CZ826" s="392">
        <f t="shared" ref="CZ826:CZ830" si="1572">SUM(DA826:DF826)</f>
        <v>1317</v>
      </c>
      <c r="DA826" s="394">
        <v>35</v>
      </c>
      <c r="DB826" s="394">
        <v>51</v>
      </c>
      <c r="DC826" s="394">
        <v>203</v>
      </c>
      <c r="DD826" s="394">
        <v>654</v>
      </c>
      <c r="DE826" s="394">
        <v>200</v>
      </c>
      <c r="DF826" s="394">
        <v>174</v>
      </c>
      <c r="DG826" s="392">
        <f t="shared" ref="DG826:DG830" si="1573">AM826+BS826+B826+O826+X826+AC826+AJ826+BD826+CF826+AX826+BM826+CT826+CZ826</f>
        <v>19727</v>
      </c>
      <c r="DH826" s="392">
        <f t="shared" ref="DH826:DH830" si="1574">SUM(DI826:DK826)</f>
        <v>223</v>
      </c>
      <c r="DI826" s="394">
        <v>108</v>
      </c>
      <c r="DJ826" s="394">
        <v>76</v>
      </c>
      <c r="DK826" s="394">
        <v>39</v>
      </c>
      <c r="DL826" s="392">
        <f t="shared" ref="DL826:DL830" si="1575">DM826+DN826</f>
        <v>123</v>
      </c>
      <c r="DM826" s="394">
        <v>123</v>
      </c>
      <c r="DN826" s="394">
        <v>0</v>
      </c>
      <c r="DO826" s="392">
        <f t="shared" ref="DO826:DO830" si="1576">DG826+DH826+DL826</f>
        <v>20073</v>
      </c>
      <c r="DP826" s="1"/>
      <c r="DQ826" s="1"/>
      <c r="DR826" s="1"/>
      <c r="DS826" s="128"/>
      <c r="DT826" s="128"/>
      <c r="DU826" s="128"/>
      <c r="DV826" s="128"/>
      <c r="DW826" s="128"/>
      <c r="DX826" s="128"/>
      <c r="DY826" s="128"/>
      <c r="DZ826" s="128"/>
      <c r="EA826" s="128"/>
      <c r="EB826" s="128"/>
      <c r="EC826" s="390"/>
      <c r="ED826" s="390"/>
      <c r="EE826" s="390"/>
      <c r="EF826" s="390"/>
      <c r="EG826" s="390"/>
      <c r="EH826" s="1"/>
    </row>
    <row r="827" spans="1:138" s="40" customFormat="1" ht="16.5" customHeight="1" x14ac:dyDescent="0.2">
      <c r="A827" s="85" t="s">
        <v>10</v>
      </c>
      <c r="B827" s="392">
        <f t="shared" si="1560"/>
        <v>484</v>
      </c>
      <c r="C827" s="394">
        <v>48</v>
      </c>
      <c r="D827" s="394">
        <v>12</v>
      </c>
      <c r="E827" s="394">
        <v>30</v>
      </c>
      <c r="F827" s="394">
        <v>7</v>
      </c>
      <c r="G827" s="394">
        <v>46</v>
      </c>
      <c r="H827" s="394">
        <v>81</v>
      </c>
      <c r="I827" s="394">
        <v>42</v>
      </c>
      <c r="J827" s="394">
        <v>30</v>
      </c>
      <c r="K827" s="394">
        <v>23</v>
      </c>
      <c r="L827" s="394">
        <v>90</v>
      </c>
      <c r="M827" s="394">
        <v>35</v>
      </c>
      <c r="N827" s="394">
        <v>40</v>
      </c>
      <c r="O827" s="392">
        <f t="shared" si="1561"/>
        <v>267</v>
      </c>
      <c r="P827" s="394">
        <v>49</v>
      </c>
      <c r="Q827" s="394">
        <v>58</v>
      </c>
      <c r="R827" s="394">
        <v>19</v>
      </c>
      <c r="S827" s="394">
        <v>11</v>
      </c>
      <c r="T827" s="394">
        <v>38</v>
      </c>
      <c r="U827" s="394">
        <v>49</v>
      </c>
      <c r="V827" s="394">
        <v>29</v>
      </c>
      <c r="W827" s="394">
        <v>14</v>
      </c>
      <c r="X827" s="392">
        <f t="shared" si="1562"/>
        <v>188</v>
      </c>
      <c r="Y827" s="394">
        <v>52</v>
      </c>
      <c r="Z827" s="394">
        <v>36</v>
      </c>
      <c r="AA827" s="394">
        <v>38</v>
      </c>
      <c r="AB827" s="394">
        <v>62</v>
      </c>
      <c r="AC827" s="392">
        <f t="shared" si="1563"/>
        <v>131</v>
      </c>
      <c r="AD827" s="394">
        <v>22</v>
      </c>
      <c r="AE827" s="394">
        <v>17</v>
      </c>
      <c r="AF827" s="394">
        <v>7</v>
      </c>
      <c r="AG827" s="394">
        <v>42</v>
      </c>
      <c r="AH827" s="394">
        <v>11</v>
      </c>
      <c r="AI827" s="394">
        <v>32</v>
      </c>
      <c r="AJ827" s="392">
        <f t="shared" si="1564"/>
        <v>14</v>
      </c>
      <c r="AK827" s="394">
        <v>6</v>
      </c>
      <c r="AL827" s="394">
        <v>8</v>
      </c>
      <c r="AM827" s="392">
        <f t="shared" si="1565"/>
        <v>353</v>
      </c>
      <c r="AN827" s="394">
        <v>11</v>
      </c>
      <c r="AO827" s="394">
        <v>17</v>
      </c>
      <c r="AP827" s="394">
        <v>42</v>
      </c>
      <c r="AQ827" s="394">
        <v>13</v>
      </c>
      <c r="AR827" s="394">
        <v>48</v>
      </c>
      <c r="AS827" s="394">
        <v>15</v>
      </c>
      <c r="AT827" s="394">
        <v>54</v>
      </c>
      <c r="AU827" s="394">
        <v>73</v>
      </c>
      <c r="AV827" s="394">
        <v>62</v>
      </c>
      <c r="AW827" s="394">
        <v>18</v>
      </c>
      <c r="AX827" s="392">
        <f t="shared" si="1566"/>
        <v>298</v>
      </c>
      <c r="AY827" s="394">
        <v>38</v>
      </c>
      <c r="AZ827" s="394">
        <v>131</v>
      </c>
      <c r="BA827" s="394">
        <v>31</v>
      </c>
      <c r="BB827" s="394">
        <v>70</v>
      </c>
      <c r="BC827" s="394">
        <v>28</v>
      </c>
      <c r="BD827" s="392">
        <f t="shared" si="1567"/>
        <v>805</v>
      </c>
      <c r="BE827" s="394">
        <v>297</v>
      </c>
      <c r="BF827" s="394">
        <v>64</v>
      </c>
      <c r="BG827" s="394">
        <v>40</v>
      </c>
      <c r="BH827" s="394">
        <v>46</v>
      </c>
      <c r="BI827" s="394">
        <v>117</v>
      </c>
      <c r="BJ827" s="394">
        <v>88</v>
      </c>
      <c r="BK827" s="394">
        <v>95</v>
      </c>
      <c r="BL827" s="394">
        <v>58</v>
      </c>
      <c r="BM827" s="392">
        <f t="shared" si="1568"/>
        <v>185</v>
      </c>
      <c r="BN827" s="394">
        <v>34</v>
      </c>
      <c r="BO827" s="394">
        <v>26</v>
      </c>
      <c r="BP827" s="394">
        <v>24</v>
      </c>
      <c r="BQ827" s="394">
        <v>24</v>
      </c>
      <c r="BR827" s="394">
        <v>77</v>
      </c>
      <c r="BS827" s="392">
        <f t="shared" si="1569"/>
        <v>305</v>
      </c>
      <c r="BT827" s="394">
        <v>11</v>
      </c>
      <c r="BU827" s="394">
        <v>40</v>
      </c>
      <c r="BV827" s="394">
        <v>22</v>
      </c>
      <c r="BW827" s="394">
        <v>8</v>
      </c>
      <c r="BX827" s="394">
        <v>8</v>
      </c>
      <c r="BY827" s="394">
        <v>77</v>
      </c>
      <c r="BZ827" s="394">
        <v>13</v>
      </c>
      <c r="CA827" s="394">
        <v>23</v>
      </c>
      <c r="CB827" s="394">
        <v>40</v>
      </c>
      <c r="CC827" s="394">
        <v>14</v>
      </c>
      <c r="CD827" s="394">
        <v>12</v>
      </c>
      <c r="CE827" s="394">
        <v>37</v>
      </c>
      <c r="CF827" s="392">
        <f t="shared" si="1570"/>
        <v>352</v>
      </c>
      <c r="CG827" s="394">
        <v>10</v>
      </c>
      <c r="CH827" s="394">
        <v>27</v>
      </c>
      <c r="CI827" s="394">
        <v>28</v>
      </c>
      <c r="CJ827" s="394">
        <v>36</v>
      </c>
      <c r="CK827" s="394">
        <v>50</v>
      </c>
      <c r="CL827" s="394">
        <v>6</v>
      </c>
      <c r="CM827" s="394">
        <v>68</v>
      </c>
      <c r="CN827" s="394">
        <v>33</v>
      </c>
      <c r="CO827" s="394">
        <v>25</v>
      </c>
      <c r="CP827" s="394">
        <v>19</v>
      </c>
      <c r="CQ827" s="394">
        <v>29</v>
      </c>
      <c r="CR827" s="394">
        <v>14</v>
      </c>
      <c r="CS827" s="394">
        <v>7</v>
      </c>
      <c r="CT827" s="392">
        <f t="shared" si="1571"/>
        <v>246</v>
      </c>
      <c r="CU827" s="394">
        <v>110</v>
      </c>
      <c r="CV827" s="394">
        <v>41</v>
      </c>
      <c r="CW827" s="394">
        <v>13</v>
      </c>
      <c r="CX827" s="394">
        <v>28</v>
      </c>
      <c r="CY827" s="394">
        <v>54</v>
      </c>
      <c r="CZ827" s="392">
        <f t="shared" si="1572"/>
        <v>300</v>
      </c>
      <c r="DA827" s="394">
        <v>6</v>
      </c>
      <c r="DB827" s="394">
        <v>19</v>
      </c>
      <c r="DC827" s="394">
        <v>90</v>
      </c>
      <c r="DD827" s="394">
        <v>108</v>
      </c>
      <c r="DE827" s="394">
        <v>54</v>
      </c>
      <c r="DF827" s="394">
        <v>23</v>
      </c>
      <c r="DG827" s="392">
        <f t="shared" si="1573"/>
        <v>3928</v>
      </c>
      <c r="DH827" s="392">
        <f t="shared" si="1574"/>
        <v>59</v>
      </c>
      <c r="DI827" s="394">
        <v>24</v>
      </c>
      <c r="DJ827" s="394">
        <v>22</v>
      </c>
      <c r="DK827" s="394">
        <v>13</v>
      </c>
      <c r="DL827" s="392">
        <f t="shared" si="1575"/>
        <v>42</v>
      </c>
      <c r="DM827" s="394">
        <v>42</v>
      </c>
      <c r="DN827" s="394">
        <v>0</v>
      </c>
      <c r="DO827" s="392">
        <f t="shared" si="1576"/>
        <v>4029</v>
      </c>
      <c r="DP827" s="1"/>
      <c r="DQ827" s="1"/>
      <c r="DR827" s="1"/>
      <c r="DS827" s="128"/>
      <c r="DT827" s="128"/>
      <c r="DU827" s="128"/>
      <c r="DV827" s="128"/>
      <c r="DW827" s="128"/>
      <c r="DX827" s="128"/>
      <c r="DY827" s="128"/>
      <c r="DZ827" s="128"/>
      <c r="EA827" s="128"/>
      <c r="EB827" s="128"/>
      <c r="EC827" s="390"/>
      <c r="ED827" s="390"/>
      <c r="EE827" s="390"/>
      <c r="EF827" s="390"/>
      <c r="EG827" s="390"/>
      <c r="EH827" s="1"/>
    </row>
    <row r="828" spans="1:138" s="40" customFormat="1" ht="16.5" customHeight="1" x14ac:dyDescent="0.2">
      <c r="A828" s="83" t="s">
        <v>173</v>
      </c>
      <c r="B828" s="392">
        <f t="shared" si="1560"/>
        <v>4846</v>
      </c>
      <c r="C828" s="394">
        <v>466</v>
      </c>
      <c r="D828" s="394">
        <v>159</v>
      </c>
      <c r="E828" s="394">
        <v>224</v>
      </c>
      <c r="F828" s="394">
        <v>94</v>
      </c>
      <c r="G828" s="394">
        <v>333</v>
      </c>
      <c r="H828" s="394">
        <v>778</v>
      </c>
      <c r="I828" s="394">
        <v>506</v>
      </c>
      <c r="J828" s="394">
        <v>195</v>
      </c>
      <c r="K828" s="394">
        <v>353</v>
      </c>
      <c r="L828" s="394">
        <v>952</v>
      </c>
      <c r="M828" s="394">
        <v>327</v>
      </c>
      <c r="N828" s="394">
        <v>459</v>
      </c>
      <c r="O828" s="392">
        <f t="shared" si="1561"/>
        <v>1299</v>
      </c>
      <c r="P828" s="394">
        <v>256</v>
      </c>
      <c r="Q828" s="394">
        <v>253</v>
      </c>
      <c r="R828" s="394">
        <v>130</v>
      </c>
      <c r="S828" s="394">
        <v>95</v>
      </c>
      <c r="T828" s="394">
        <v>85</v>
      </c>
      <c r="U828" s="394">
        <v>298</v>
      </c>
      <c r="V828" s="394">
        <v>130</v>
      </c>
      <c r="W828" s="394">
        <v>52</v>
      </c>
      <c r="X828" s="392">
        <f t="shared" si="1562"/>
        <v>2300</v>
      </c>
      <c r="Y828" s="394">
        <v>446</v>
      </c>
      <c r="Z828" s="394">
        <v>584</v>
      </c>
      <c r="AA828" s="394">
        <v>814</v>
      </c>
      <c r="AB828" s="394">
        <v>456</v>
      </c>
      <c r="AC828" s="392">
        <f t="shared" si="1563"/>
        <v>1745</v>
      </c>
      <c r="AD828" s="394">
        <v>133</v>
      </c>
      <c r="AE828" s="394">
        <v>319</v>
      </c>
      <c r="AF828" s="394">
        <v>153</v>
      </c>
      <c r="AG828" s="394">
        <v>425</v>
      </c>
      <c r="AH828" s="394">
        <v>238</v>
      </c>
      <c r="AI828" s="394">
        <v>477</v>
      </c>
      <c r="AJ828" s="392">
        <f t="shared" si="1564"/>
        <v>178</v>
      </c>
      <c r="AK828" s="394">
        <v>70</v>
      </c>
      <c r="AL828" s="394">
        <v>108</v>
      </c>
      <c r="AM828" s="392">
        <f t="shared" si="1565"/>
        <v>1693</v>
      </c>
      <c r="AN828" s="394">
        <v>107</v>
      </c>
      <c r="AO828" s="394">
        <v>148</v>
      </c>
      <c r="AP828" s="394">
        <v>235</v>
      </c>
      <c r="AQ828" s="394">
        <v>90</v>
      </c>
      <c r="AR828" s="394">
        <v>334</v>
      </c>
      <c r="AS828" s="394">
        <v>70</v>
      </c>
      <c r="AT828" s="394">
        <v>228</v>
      </c>
      <c r="AU828" s="394">
        <v>189</v>
      </c>
      <c r="AV828" s="394">
        <v>122</v>
      </c>
      <c r="AW828" s="394">
        <v>170</v>
      </c>
      <c r="AX828" s="392">
        <f t="shared" si="1566"/>
        <v>2558</v>
      </c>
      <c r="AY828" s="394">
        <v>191</v>
      </c>
      <c r="AZ828" s="394">
        <v>1097</v>
      </c>
      <c r="BA828" s="394">
        <v>445</v>
      </c>
      <c r="BB828" s="394">
        <v>528</v>
      </c>
      <c r="BC828" s="394">
        <v>297</v>
      </c>
      <c r="BD828" s="392">
        <f t="shared" si="1567"/>
        <v>4467</v>
      </c>
      <c r="BE828" s="394">
        <v>613</v>
      </c>
      <c r="BF828" s="394">
        <v>726</v>
      </c>
      <c r="BG828" s="394">
        <v>679</v>
      </c>
      <c r="BH828" s="394">
        <v>659</v>
      </c>
      <c r="BI828" s="394">
        <v>461</v>
      </c>
      <c r="BJ828" s="394">
        <v>373</v>
      </c>
      <c r="BK828" s="394">
        <v>462</v>
      </c>
      <c r="BL828" s="394">
        <v>494</v>
      </c>
      <c r="BM828" s="392">
        <f t="shared" si="1568"/>
        <v>1955</v>
      </c>
      <c r="BN828" s="394">
        <v>456</v>
      </c>
      <c r="BO828" s="394">
        <v>331</v>
      </c>
      <c r="BP828" s="394">
        <v>298</v>
      </c>
      <c r="BQ828" s="394">
        <v>168</v>
      </c>
      <c r="BR828" s="394">
        <v>702</v>
      </c>
      <c r="BS828" s="392">
        <f t="shared" si="1569"/>
        <v>3663</v>
      </c>
      <c r="BT828" s="394">
        <v>185</v>
      </c>
      <c r="BU828" s="394">
        <v>381</v>
      </c>
      <c r="BV828" s="394">
        <v>107</v>
      </c>
      <c r="BW828" s="394">
        <v>47</v>
      </c>
      <c r="BX828" s="394">
        <v>200</v>
      </c>
      <c r="BY828" s="394">
        <v>967</v>
      </c>
      <c r="BZ828" s="394">
        <v>297</v>
      </c>
      <c r="CA828" s="394">
        <v>213</v>
      </c>
      <c r="CB828" s="394">
        <v>481</v>
      </c>
      <c r="CC828" s="394">
        <v>282</v>
      </c>
      <c r="CD828" s="394">
        <v>317</v>
      </c>
      <c r="CE828" s="394">
        <v>186</v>
      </c>
      <c r="CF828" s="392">
        <f t="shared" si="1570"/>
        <v>3311</v>
      </c>
      <c r="CG828" s="394">
        <v>99</v>
      </c>
      <c r="CH828" s="394">
        <v>179</v>
      </c>
      <c r="CI828" s="394">
        <v>160</v>
      </c>
      <c r="CJ828" s="394">
        <v>411</v>
      </c>
      <c r="CK828" s="394">
        <v>751</v>
      </c>
      <c r="CL828" s="394">
        <v>118</v>
      </c>
      <c r="CM828" s="394">
        <v>617</v>
      </c>
      <c r="CN828" s="394">
        <v>82</v>
      </c>
      <c r="CO828" s="394">
        <v>69</v>
      </c>
      <c r="CP828" s="394">
        <v>126</v>
      </c>
      <c r="CQ828" s="394">
        <v>298</v>
      </c>
      <c r="CR828" s="394">
        <v>263</v>
      </c>
      <c r="CS828" s="394">
        <v>138</v>
      </c>
      <c r="CT828" s="392">
        <f t="shared" si="1571"/>
        <v>2679</v>
      </c>
      <c r="CU828" s="394">
        <v>940</v>
      </c>
      <c r="CV828" s="394">
        <v>692</v>
      </c>
      <c r="CW828" s="394">
        <v>189</v>
      </c>
      <c r="CX828" s="394">
        <v>316</v>
      </c>
      <c r="CY828" s="394">
        <v>542</v>
      </c>
      <c r="CZ828" s="392">
        <f t="shared" si="1572"/>
        <v>2331</v>
      </c>
      <c r="DA828" s="394">
        <v>128</v>
      </c>
      <c r="DB828" s="394">
        <v>113</v>
      </c>
      <c r="DC828" s="394">
        <v>442</v>
      </c>
      <c r="DD828" s="394">
        <v>891</v>
      </c>
      <c r="DE828" s="394">
        <v>443</v>
      </c>
      <c r="DF828" s="394">
        <v>314</v>
      </c>
      <c r="DG828" s="392">
        <f t="shared" si="1573"/>
        <v>33025</v>
      </c>
      <c r="DH828" s="392">
        <f t="shared" si="1574"/>
        <v>269</v>
      </c>
      <c r="DI828" s="394">
        <v>97</v>
      </c>
      <c r="DJ828" s="394">
        <v>111</v>
      </c>
      <c r="DK828" s="394">
        <v>61</v>
      </c>
      <c r="DL828" s="392">
        <f t="shared" si="1575"/>
        <v>244</v>
      </c>
      <c r="DM828" s="394">
        <v>244</v>
      </c>
      <c r="DN828" s="394">
        <v>0</v>
      </c>
      <c r="DO828" s="392">
        <f t="shared" si="1576"/>
        <v>33538</v>
      </c>
      <c r="DP828" s="1"/>
      <c r="DQ828" s="1"/>
      <c r="DR828" s="1"/>
      <c r="DS828" s="128"/>
      <c r="DT828" s="128"/>
      <c r="DU828" s="128"/>
      <c r="DV828" s="128"/>
      <c r="DW828" s="128"/>
      <c r="DX828" s="128"/>
      <c r="DY828" s="128"/>
      <c r="DZ828" s="128"/>
      <c r="EA828" s="128"/>
      <c r="EB828" s="128"/>
      <c r="EC828" s="390"/>
      <c r="ED828" s="390"/>
      <c r="EE828" s="390"/>
      <c r="EF828" s="390"/>
      <c r="EG828" s="390"/>
      <c r="EH828" s="1"/>
    </row>
    <row r="829" spans="1:138" s="40" customFormat="1" ht="16.5" customHeight="1" x14ac:dyDescent="0.2">
      <c r="A829" s="83" t="s">
        <v>11</v>
      </c>
      <c r="B829" s="392">
        <f t="shared" si="1560"/>
        <v>2833</v>
      </c>
      <c r="C829" s="394">
        <v>139</v>
      </c>
      <c r="D829" s="394">
        <v>71</v>
      </c>
      <c r="E829" s="394">
        <v>128</v>
      </c>
      <c r="F829" s="394">
        <v>26</v>
      </c>
      <c r="G829" s="394">
        <v>236</v>
      </c>
      <c r="H829" s="394">
        <v>451</v>
      </c>
      <c r="I829" s="394">
        <v>223</v>
      </c>
      <c r="J829" s="394">
        <v>53</v>
      </c>
      <c r="K829" s="394">
        <v>212</v>
      </c>
      <c r="L829" s="394">
        <v>995</v>
      </c>
      <c r="M829" s="394">
        <v>125</v>
      </c>
      <c r="N829" s="394">
        <v>174</v>
      </c>
      <c r="O829" s="392">
        <f t="shared" si="1561"/>
        <v>950</v>
      </c>
      <c r="P829" s="394">
        <v>218</v>
      </c>
      <c r="Q829" s="394">
        <v>245</v>
      </c>
      <c r="R829" s="394">
        <v>72</v>
      </c>
      <c r="S829" s="394">
        <v>68</v>
      </c>
      <c r="T829" s="394">
        <v>32</v>
      </c>
      <c r="U829" s="394">
        <v>175</v>
      </c>
      <c r="V829" s="394">
        <v>114</v>
      </c>
      <c r="W829" s="394">
        <v>26</v>
      </c>
      <c r="X829" s="392">
        <f t="shared" si="1562"/>
        <v>1041</v>
      </c>
      <c r="Y829" s="394">
        <v>165</v>
      </c>
      <c r="Z829" s="394">
        <v>259</v>
      </c>
      <c r="AA829" s="394">
        <v>407</v>
      </c>
      <c r="AB829" s="394">
        <v>210</v>
      </c>
      <c r="AC829" s="392">
        <f t="shared" si="1563"/>
        <v>776</v>
      </c>
      <c r="AD829" s="394">
        <v>60</v>
      </c>
      <c r="AE829" s="394">
        <v>103</v>
      </c>
      <c r="AF829" s="394">
        <v>54</v>
      </c>
      <c r="AG829" s="394">
        <v>260</v>
      </c>
      <c r="AH829" s="394">
        <v>90</v>
      </c>
      <c r="AI829" s="394">
        <v>209</v>
      </c>
      <c r="AJ829" s="392">
        <f t="shared" si="1564"/>
        <v>77</v>
      </c>
      <c r="AK829" s="394">
        <v>23</v>
      </c>
      <c r="AL829" s="394">
        <v>54</v>
      </c>
      <c r="AM829" s="392">
        <f t="shared" si="1565"/>
        <v>1176</v>
      </c>
      <c r="AN829" s="394">
        <v>39</v>
      </c>
      <c r="AO829" s="394">
        <v>47</v>
      </c>
      <c r="AP829" s="394">
        <v>153</v>
      </c>
      <c r="AQ829" s="394">
        <v>31</v>
      </c>
      <c r="AR829" s="394">
        <v>199</v>
      </c>
      <c r="AS829" s="394">
        <v>32</v>
      </c>
      <c r="AT829" s="394">
        <v>151</v>
      </c>
      <c r="AU829" s="394">
        <v>341</v>
      </c>
      <c r="AV829" s="394">
        <v>116</v>
      </c>
      <c r="AW829" s="394">
        <v>67</v>
      </c>
      <c r="AX829" s="392">
        <f t="shared" si="1566"/>
        <v>1197</v>
      </c>
      <c r="AY829" s="394">
        <v>74</v>
      </c>
      <c r="AZ829" s="394">
        <v>613</v>
      </c>
      <c r="BA829" s="394">
        <v>159</v>
      </c>
      <c r="BB829" s="394">
        <v>207</v>
      </c>
      <c r="BC829" s="394">
        <v>144</v>
      </c>
      <c r="BD829" s="392">
        <f t="shared" si="1567"/>
        <v>5144</v>
      </c>
      <c r="BE829" s="394">
        <v>2423</v>
      </c>
      <c r="BF829" s="394">
        <v>271</v>
      </c>
      <c r="BG829" s="394">
        <v>285</v>
      </c>
      <c r="BH829" s="394">
        <v>277</v>
      </c>
      <c r="BI829" s="394">
        <v>489</v>
      </c>
      <c r="BJ829" s="394">
        <v>671</v>
      </c>
      <c r="BK829" s="394">
        <v>507</v>
      </c>
      <c r="BL829" s="394">
        <v>221</v>
      </c>
      <c r="BM829" s="392">
        <f t="shared" si="1568"/>
        <v>801</v>
      </c>
      <c r="BN829" s="394">
        <v>226</v>
      </c>
      <c r="BO829" s="394">
        <v>100</v>
      </c>
      <c r="BP829" s="394">
        <v>75</v>
      </c>
      <c r="BQ829" s="394">
        <v>62</v>
      </c>
      <c r="BR829" s="394">
        <v>338</v>
      </c>
      <c r="BS829" s="392">
        <f t="shared" si="1569"/>
        <v>2060</v>
      </c>
      <c r="BT829" s="394">
        <v>102</v>
      </c>
      <c r="BU829" s="394">
        <v>218</v>
      </c>
      <c r="BV829" s="394">
        <v>70</v>
      </c>
      <c r="BW829" s="394">
        <v>40</v>
      </c>
      <c r="BX829" s="394">
        <v>119</v>
      </c>
      <c r="BY829" s="394">
        <v>669</v>
      </c>
      <c r="BZ829" s="394">
        <v>116</v>
      </c>
      <c r="CA829" s="394">
        <v>81</v>
      </c>
      <c r="CB829" s="394">
        <v>200</v>
      </c>
      <c r="CC829" s="394">
        <v>105</v>
      </c>
      <c r="CD829" s="394">
        <v>204</v>
      </c>
      <c r="CE829" s="394">
        <v>136</v>
      </c>
      <c r="CF829" s="392">
        <f t="shared" si="1570"/>
        <v>2510</v>
      </c>
      <c r="CG829" s="394">
        <v>72</v>
      </c>
      <c r="CH829" s="394">
        <v>120</v>
      </c>
      <c r="CI829" s="394">
        <v>79</v>
      </c>
      <c r="CJ829" s="394">
        <v>301</v>
      </c>
      <c r="CK829" s="394">
        <v>724</v>
      </c>
      <c r="CL829" s="394">
        <v>68</v>
      </c>
      <c r="CM829" s="394">
        <v>697</v>
      </c>
      <c r="CN829" s="394">
        <v>68</v>
      </c>
      <c r="CO829" s="394">
        <v>35</v>
      </c>
      <c r="CP829" s="394">
        <v>62</v>
      </c>
      <c r="CQ829" s="394">
        <v>117</v>
      </c>
      <c r="CR829" s="394">
        <v>120</v>
      </c>
      <c r="CS829" s="394">
        <v>47</v>
      </c>
      <c r="CT829" s="392">
        <f t="shared" si="1571"/>
        <v>1221</v>
      </c>
      <c r="CU829" s="394">
        <v>561</v>
      </c>
      <c r="CV829" s="394">
        <v>303</v>
      </c>
      <c r="CW829" s="394">
        <v>58</v>
      </c>
      <c r="CX829" s="394">
        <v>158</v>
      </c>
      <c r="CY829" s="394">
        <v>141</v>
      </c>
      <c r="CZ829" s="392">
        <f t="shared" si="1572"/>
        <v>1720</v>
      </c>
      <c r="DA829" s="394">
        <v>56</v>
      </c>
      <c r="DB829" s="394">
        <v>41</v>
      </c>
      <c r="DC829" s="394">
        <v>265</v>
      </c>
      <c r="DD829" s="394">
        <v>861</v>
      </c>
      <c r="DE829" s="394">
        <v>234</v>
      </c>
      <c r="DF829" s="394">
        <v>263</v>
      </c>
      <c r="DG829" s="392">
        <f t="shared" si="1573"/>
        <v>21506</v>
      </c>
      <c r="DH829" s="392">
        <f t="shared" si="1574"/>
        <v>111</v>
      </c>
      <c r="DI829" s="394">
        <v>35</v>
      </c>
      <c r="DJ829" s="394">
        <v>57</v>
      </c>
      <c r="DK829" s="394">
        <v>19</v>
      </c>
      <c r="DL829" s="392">
        <f t="shared" si="1575"/>
        <v>134</v>
      </c>
      <c r="DM829" s="394">
        <v>134</v>
      </c>
      <c r="DN829" s="394">
        <v>0</v>
      </c>
      <c r="DO829" s="392">
        <f t="shared" si="1576"/>
        <v>21751</v>
      </c>
      <c r="DP829" s="1"/>
      <c r="DQ829" s="1"/>
      <c r="DR829" s="1"/>
      <c r="DS829" s="128"/>
      <c r="DT829" s="128"/>
      <c r="DU829" s="128"/>
      <c r="DV829" s="128"/>
      <c r="DW829" s="128"/>
      <c r="DX829" s="128"/>
      <c r="DY829" s="128"/>
      <c r="DZ829" s="128"/>
      <c r="EA829" s="128"/>
      <c r="EB829" s="128"/>
      <c r="EC829" s="390"/>
      <c r="ED829" s="390"/>
      <c r="EE829" s="390"/>
      <c r="EF829" s="390"/>
      <c r="EG829" s="390"/>
      <c r="EH829" s="1"/>
    </row>
    <row r="830" spans="1:138" s="40" customFormat="1" ht="16.5" customHeight="1" x14ac:dyDescent="0.2">
      <c r="A830" s="83" t="s">
        <v>12</v>
      </c>
      <c r="B830" s="392">
        <f t="shared" si="1560"/>
        <v>7888</v>
      </c>
      <c r="C830" s="394">
        <v>495</v>
      </c>
      <c r="D830" s="394">
        <v>287</v>
      </c>
      <c r="E830" s="394">
        <v>411</v>
      </c>
      <c r="F830" s="394">
        <v>196</v>
      </c>
      <c r="G830" s="394">
        <v>657</v>
      </c>
      <c r="H830" s="394">
        <v>1147</v>
      </c>
      <c r="I830" s="394">
        <v>617</v>
      </c>
      <c r="J830" s="394">
        <v>281</v>
      </c>
      <c r="K830" s="394">
        <v>668</v>
      </c>
      <c r="L830" s="394">
        <v>1921</v>
      </c>
      <c r="M830" s="394">
        <v>520</v>
      </c>
      <c r="N830" s="394">
        <v>688</v>
      </c>
      <c r="O830" s="392">
        <f t="shared" si="1561"/>
        <v>2749</v>
      </c>
      <c r="P830" s="394">
        <v>572</v>
      </c>
      <c r="Q830" s="394">
        <v>548</v>
      </c>
      <c r="R830" s="394">
        <v>269</v>
      </c>
      <c r="S830" s="394">
        <v>221</v>
      </c>
      <c r="T830" s="394">
        <v>167</v>
      </c>
      <c r="U830" s="394">
        <v>550</v>
      </c>
      <c r="V830" s="394">
        <v>318</v>
      </c>
      <c r="W830" s="394">
        <v>104</v>
      </c>
      <c r="X830" s="392">
        <f t="shared" si="1562"/>
        <v>3728</v>
      </c>
      <c r="Y830" s="394">
        <v>695</v>
      </c>
      <c r="Z830" s="394">
        <v>1025</v>
      </c>
      <c r="AA830" s="394">
        <v>1218</v>
      </c>
      <c r="AB830" s="394">
        <v>790</v>
      </c>
      <c r="AC830" s="392">
        <f t="shared" si="1563"/>
        <v>2620</v>
      </c>
      <c r="AD830" s="394">
        <v>287</v>
      </c>
      <c r="AE830" s="394">
        <v>408</v>
      </c>
      <c r="AF830" s="394">
        <v>331</v>
      </c>
      <c r="AG830" s="394">
        <v>553</v>
      </c>
      <c r="AH830" s="394">
        <v>374</v>
      </c>
      <c r="AI830" s="394">
        <v>667</v>
      </c>
      <c r="AJ830" s="392">
        <f t="shared" si="1564"/>
        <v>339</v>
      </c>
      <c r="AK830" s="394">
        <v>137</v>
      </c>
      <c r="AL830" s="394">
        <v>202</v>
      </c>
      <c r="AM830" s="392">
        <f t="shared" si="1565"/>
        <v>4490</v>
      </c>
      <c r="AN830" s="394">
        <v>239</v>
      </c>
      <c r="AO830" s="394">
        <v>292</v>
      </c>
      <c r="AP830" s="394">
        <v>570</v>
      </c>
      <c r="AQ830" s="394">
        <v>167</v>
      </c>
      <c r="AR830" s="394">
        <v>645</v>
      </c>
      <c r="AS830" s="394">
        <v>163</v>
      </c>
      <c r="AT830" s="394">
        <v>553</v>
      </c>
      <c r="AU830" s="394">
        <v>1005</v>
      </c>
      <c r="AV830" s="394">
        <v>589</v>
      </c>
      <c r="AW830" s="394">
        <v>267</v>
      </c>
      <c r="AX830" s="392">
        <f t="shared" si="1566"/>
        <v>4016</v>
      </c>
      <c r="AY830" s="394">
        <v>478</v>
      </c>
      <c r="AZ830" s="394">
        <v>1758</v>
      </c>
      <c r="BA830" s="394">
        <v>494</v>
      </c>
      <c r="BB830" s="394">
        <v>815</v>
      </c>
      <c r="BC830" s="394">
        <v>471</v>
      </c>
      <c r="BD830" s="392">
        <f t="shared" si="1567"/>
        <v>12028</v>
      </c>
      <c r="BE830" s="394">
        <v>6554</v>
      </c>
      <c r="BF830" s="394">
        <v>725</v>
      </c>
      <c r="BG830" s="394">
        <v>800</v>
      </c>
      <c r="BH830" s="394">
        <v>659</v>
      </c>
      <c r="BI830" s="394">
        <v>1045</v>
      </c>
      <c r="BJ830" s="394">
        <v>902</v>
      </c>
      <c r="BK830" s="394">
        <v>756</v>
      </c>
      <c r="BL830" s="394">
        <v>587</v>
      </c>
      <c r="BM830" s="392">
        <f t="shared" si="1568"/>
        <v>2790</v>
      </c>
      <c r="BN830" s="394">
        <v>739</v>
      </c>
      <c r="BO830" s="394">
        <v>403</v>
      </c>
      <c r="BP830" s="394">
        <v>415</v>
      </c>
      <c r="BQ830" s="394">
        <v>276</v>
      </c>
      <c r="BR830" s="394">
        <v>957</v>
      </c>
      <c r="BS830" s="392">
        <f t="shared" si="1569"/>
        <v>5988</v>
      </c>
      <c r="BT830" s="394">
        <v>326</v>
      </c>
      <c r="BU830" s="394">
        <v>609</v>
      </c>
      <c r="BV830" s="394">
        <v>260</v>
      </c>
      <c r="BW830" s="394">
        <v>188</v>
      </c>
      <c r="BX830" s="394">
        <v>407</v>
      </c>
      <c r="BY830" s="394">
        <v>1399</v>
      </c>
      <c r="BZ830" s="394">
        <v>396</v>
      </c>
      <c r="CA830" s="394">
        <v>390</v>
      </c>
      <c r="CB830" s="394">
        <v>722</v>
      </c>
      <c r="CC830" s="394">
        <v>412</v>
      </c>
      <c r="CD830" s="394">
        <v>501</v>
      </c>
      <c r="CE830" s="394">
        <v>378</v>
      </c>
      <c r="CF830" s="392">
        <f t="shared" si="1570"/>
        <v>6718</v>
      </c>
      <c r="CG830" s="394">
        <v>283</v>
      </c>
      <c r="CH830" s="394">
        <v>450</v>
      </c>
      <c r="CI830" s="394">
        <v>445</v>
      </c>
      <c r="CJ830" s="394">
        <v>731</v>
      </c>
      <c r="CK830" s="394">
        <v>1374</v>
      </c>
      <c r="CL830" s="394">
        <v>298</v>
      </c>
      <c r="CM830" s="394">
        <v>1257</v>
      </c>
      <c r="CN830" s="394">
        <v>245</v>
      </c>
      <c r="CO830" s="394">
        <v>217</v>
      </c>
      <c r="CP830" s="394">
        <v>300</v>
      </c>
      <c r="CQ830" s="394">
        <v>474</v>
      </c>
      <c r="CR830" s="394">
        <v>388</v>
      </c>
      <c r="CS830" s="394">
        <v>256</v>
      </c>
      <c r="CT830" s="392">
        <f t="shared" si="1571"/>
        <v>4183</v>
      </c>
      <c r="CU830" s="394">
        <v>1695</v>
      </c>
      <c r="CV830" s="394">
        <v>841</v>
      </c>
      <c r="CW830" s="394">
        <v>349</v>
      </c>
      <c r="CX830" s="394">
        <v>558</v>
      </c>
      <c r="CY830" s="394">
        <v>740</v>
      </c>
      <c r="CZ830" s="392">
        <f t="shared" si="1572"/>
        <v>5124</v>
      </c>
      <c r="DA830" s="394">
        <v>355</v>
      </c>
      <c r="DB830" s="394">
        <v>360</v>
      </c>
      <c r="DC830" s="394">
        <v>818</v>
      </c>
      <c r="DD830" s="394">
        <v>2073</v>
      </c>
      <c r="DE830" s="394">
        <v>848</v>
      </c>
      <c r="DF830" s="394">
        <v>670</v>
      </c>
      <c r="DG830" s="392">
        <f t="shared" si="1573"/>
        <v>62661</v>
      </c>
      <c r="DH830" s="392">
        <f t="shared" si="1574"/>
        <v>891</v>
      </c>
      <c r="DI830" s="394">
        <v>342</v>
      </c>
      <c r="DJ830" s="394">
        <v>342</v>
      </c>
      <c r="DK830" s="394">
        <v>207</v>
      </c>
      <c r="DL830" s="392">
        <f t="shared" si="1575"/>
        <v>702</v>
      </c>
      <c r="DM830" s="394">
        <v>702</v>
      </c>
      <c r="DN830" s="394">
        <v>0</v>
      </c>
      <c r="DO830" s="392">
        <f t="shared" si="1576"/>
        <v>64254</v>
      </c>
      <c r="DP830" s="1"/>
      <c r="DQ830" s="1"/>
      <c r="DR830" s="1"/>
      <c r="DS830" s="128"/>
      <c r="DT830" s="128"/>
      <c r="DU830" s="128"/>
      <c r="DV830" s="128"/>
      <c r="DW830" s="128"/>
      <c r="DX830" s="128"/>
      <c r="DY830" s="128"/>
      <c r="DZ830" s="128"/>
      <c r="EA830" s="128"/>
      <c r="EB830" s="128"/>
      <c r="EC830" s="390"/>
      <c r="ED830" s="390"/>
      <c r="EE830" s="390"/>
      <c r="EF830" s="390"/>
      <c r="EG830" s="390"/>
      <c r="EH830" s="1"/>
    </row>
    <row r="831" spans="1:138" s="40" customFormat="1" ht="16.5" customHeight="1" x14ac:dyDescent="0.2">
      <c r="A831" s="73" t="s">
        <v>797</v>
      </c>
      <c r="B831" s="392">
        <f>SUM(B832:B837)</f>
        <v>259538</v>
      </c>
      <c r="C831" s="394">
        <v>18632</v>
      </c>
      <c r="D831" s="394">
        <v>10009</v>
      </c>
      <c r="E831" s="394">
        <v>11163</v>
      </c>
      <c r="F831" s="394">
        <v>6259</v>
      </c>
      <c r="G831" s="394">
        <v>16930</v>
      </c>
      <c r="H831" s="394">
        <v>33040</v>
      </c>
      <c r="I831" s="394">
        <v>26075</v>
      </c>
      <c r="J831" s="394">
        <v>10815</v>
      </c>
      <c r="K831" s="394">
        <v>19810</v>
      </c>
      <c r="L831" s="394">
        <v>72156</v>
      </c>
      <c r="M831" s="394">
        <v>13329</v>
      </c>
      <c r="N831" s="394">
        <v>21320</v>
      </c>
      <c r="O831" s="392">
        <f t="shared" ref="O831" si="1577">SUM(O832:O837)</f>
        <v>84578</v>
      </c>
      <c r="P831" s="394">
        <v>16378</v>
      </c>
      <c r="Q831" s="394">
        <v>18023</v>
      </c>
      <c r="R831" s="394">
        <v>7704</v>
      </c>
      <c r="S831" s="394">
        <v>6720</v>
      </c>
      <c r="T831" s="394">
        <v>8514</v>
      </c>
      <c r="U831" s="394">
        <v>15104</v>
      </c>
      <c r="V831" s="394">
        <v>8122</v>
      </c>
      <c r="W831" s="394">
        <v>4013</v>
      </c>
      <c r="X831" s="392">
        <f t="shared" ref="X831" si="1578">SUM(X832:X837)</f>
        <v>119028</v>
      </c>
      <c r="Y831" s="394">
        <v>20758</v>
      </c>
      <c r="Z831" s="394">
        <v>31881</v>
      </c>
      <c r="AA831" s="394">
        <v>41858</v>
      </c>
      <c r="AB831" s="394">
        <v>24531</v>
      </c>
      <c r="AC831" s="392">
        <f t="shared" ref="AC831" si="1579">SUM(AC832:AC837)</f>
        <v>69061</v>
      </c>
      <c r="AD831" s="394">
        <v>7989</v>
      </c>
      <c r="AE831" s="394">
        <v>8651</v>
      </c>
      <c r="AF831" s="394">
        <v>6859</v>
      </c>
      <c r="AG831" s="394">
        <v>18955</v>
      </c>
      <c r="AH831" s="394">
        <v>9425</v>
      </c>
      <c r="AI831" s="394">
        <v>17182</v>
      </c>
      <c r="AJ831" s="392">
        <f t="shared" ref="AJ831" si="1580">SUM(AK831:AL831)</f>
        <v>7136</v>
      </c>
      <c r="AK831" s="394">
        <v>3144</v>
      </c>
      <c r="AL831" s="394">
        <v>3992</v>
      </c>
      <c r="AM831" s="392">
        <f t="shared" ref="AM831" si="1581">SUM(AM832:AM837)</f>
        <v>165920</v>
      </c>
      <c r="AN831" s="394">
        <v>7241</v>
      </c>
      <c r="AO831" s="394">
        <v>8421</v>
      </c>
      <c r="AP831" s="394">
        <v>18048</v>
      </c>
      <c r="AQ831" s="394">
        <v>4694</v>
      </c>
      <c r="AR831" s="394">
        <v>25881</v>
      </c>
      <c r="AS831" s="394">
        <v>5246</v>
      </c>
      <c r="AT831" s="394">
        <v>32216</v>
      </c>
      <c r="AU831" s="394">
        <v>31115</v>
      </c>
      <c r="AV831" s="394">
        <v>22797</v>
      </c>
      <c r="AW831" s="394">
        <v>10261</v>
      </c>
      <c r="AX831" s="392">
        <f t="shared" ref="AX831" si="1582">SUM(AX832:AX837)</f>
        <v>191774</v>
      </c>
      <c r="AY831" s="394">
        <v>12637</v>
      </c>
      <c r="AZ831" s="394">
        <v>95392</v>
      </c>
      <c r="BA831" s="394">
        <v>20921</v>
      </c>
      <c r="BB831" s="394">
        <v>45594</v>
      </c>
      <c r="BC831" s="394">
        <v>17230</v>
      </c>
      <c r="BD831" s="392">
        <f t="shared" ref="BD831" si="1583">SUM(BD832:BD837)</f>
        <v>345100</v>
      </c>
      <c r="BE831" s="394">
        <v>120443</v>
      </c>
      <c r="BF831" s="394">
        <v>25345</v>
      </c>
      <c r="BG831" s="394">
        <v>30657</v>
      </c>
      <c r="BH831" s="394">
        <v>29574</v>
      </c>
      <c r="BI831" s="394">
        <v>45411</v>
      </c>
      <c r="BJ831" s="394">
        <v>33443</v>
      </c>
      <c r="BK831" s="394">
        <v>36387</v>
      </c>
      <c r="BL831" s="394">
        <v>23840</v>
      </c>
      <c r="BM831" s="392">
        <f t="shared" ref="BM831" si="1584">SUM(BM832:BM837)</f>
        <v>94540</v>
      </c>
      <c r="BN831" s="394">
        <v>23507</v>
      </c>
      <c r="BO831" s="394">
        <v>12121</v>
      </c>
      <c r="BP831" s="394">
        <v>14611</v>
      </c>
      <c r="BQ831" s="394">
        <v>10900</v>
      </c>
      <c r="BR831" s="394">
        <v>33401</v>
      </c>
      <c r="BS831" s="392">
        <f t="shared" ref="BS831" si="1585">SUM(BS832:BS837)</f>
        <v>178981</v>
      </c>
      <c r="BT831" s="394">
        <v>10220</v>
      </c>
      <c r="BU831" s="394">
        <v>16917</v>
      </c>
      <c r="BV831" s="394">
        <v>6962</v>
      </c>
      <c r="BW831" s="394">
        <v>3619</v>
      </c>
      <c r="BX831" s="394">
        <v>10103</v>
      </c>
      <c r="BY831" s="394">
        <v>48970</v>
      </c>
      <c r="BZ831" s="394">
        <v>9267</v>
      </c>
      <c r="CA831" s="394">
        <v>11019</v>
      </c>
      <c r="CB831" s="394">
        <v>25597</v>
      </c>
      <c r="CC831" s="394">
        <v>12414</v>
      </c>
      <c r="CD831" s="394">
        <v>14525</v>
      </c>
      <c r="CE831" s="394">
        <v>9368</v>
      </c>
      <c r="CF831" s="392">
        <f t="shared" ref="CF831" si="1586">SUM(CF832:CF837)</f>
        <v>184026</v>
      </c>
      <c r="CG831" s="394">
        <v>4587</v>
      </c>
      <c r="CH831" s="394">
        <v>10587</v>
      </c>
      <c r="CI831" s="394">
        <v>12595</v>
      </c>
      <c r="CJ831" s="394">
        <v>19971</v>
      </c>
      <c r="CK831" s="394">
        <v>42179</v>
      </c>
      <c r="CL831" s="394">
        <v>5912</v>
      </c>
      <c r="CM831" s="394">
        <v>32925</v>
      </c>
      <c r="CN831" s="394">
        <v>6339</v>
      </c>
      <c r="CO831" s="394">
        <v>6312</v>
      </c>
      <c r="CP831" s="394">
        <v>8363</v>
      </c>
      <c r="CQ831" s="394">
        <v>13248</v>
      </c>
      <c r="CR831" s="394">
        <v>13447</v>
      </c>
      <c r="CS831" s="394">
        <v>7561</v>
      </c>
      <c r="CT831" s="392">
        <f t="shared" ref="CT831" si="1587">SUM(CT832:CT837)</f>
        <v>140313</v>
      </c>
      <c r="CU831" s="394">
        <v>54952</v>
      </c>
      <c r="CV831" s="394">
        <v>34484</v>
      </c>
      <c r="CW831" s="394">
        <v>10552</v>
      </c>
      <c r="CX831" s="394">
        <v>16733</v>
      </c>
      <c r="CY831" s="394">
        <v>23592</v>
      </c>
      <c r="CZ831" s="392">
        <f t="shared" ref="CZ831" si="1588">SUM(CZ832:CZ837)</f>
        <v>141816</v>
      </c>
      <c r="DA831" s="394">
        <v>5019</v>
      </c>
      <c r="DB831" s="394">
        <v>5849</v>
      </c>
      <c r="DC831" s="394">
        <v>26133</v>
      </c>
      <c r="DD831" s="394">
        <v>65628</v>
      </c>
      <c r="DE831" s="394">
        <v>23530</v>
      </c>
      <c r="DF831" s="394">
        <v>15657</v>
      </c>
      <c r="DG831" s="392">
        <f>B831+O831+X831+AC831+AJ831+AM831+AX831+BD831+BM831+BS831+CF831+CT831+CZ831</f>
        <v>1981811</v>
      </c>
      <c r="DH831" s="392">
        <v>24310</v>
      </c>
      <c r="DI831" s="394">
        <v>9172</v>
      </c>
      <c r="DJ831" s="394">
        <v>10679</v>
      </c>
      <c r="DK831" s="394">
        <v>4459</v>
      </c>
      <c r="DL831" s="392" t="s">
        <v>607</v>
      </c>
      <c r="DM831" s="394">
        <v>18724</v>
      </c>
      <c r="DN831" s="394" t="s">
        <v>607</v>
      </c>
      <c r="DO831" s="392">
        <f>DG831+DH831+DM831</f>
        <v>2024845</v>
      </c>
      <c r="DP831" s="1"/>
      <c r="DQ831" s="1"/>
      <c r="DR831" s="1"/>
      <c r="DS831" s="128"/>
      <c r="DT831" s="128"/>
      <c r="DU831" s="128"/>
      <c r="DV831" s="128"/>
      <c r="DW831" s="128"/>
      <c r="DX831" s="128"/>
      <c r="DY831" s="128"/>
      <c r="DZ831" s="128"/>
      <c r="EA831" s="128"/>
      <c r="EB831" s="128"/>
      <c r="EC831" s="390"/>
      <c r="ED831" s="390"/>
      <c r="EE831" s="390"/>
      <c r="EF831" s="390"/>
      <c r="EG831" s="390"/>
      <c r="EH831" s="1"/>
    </row>
    <row r="832" spans="1:138" s="40" customFormat="1" ht="16.5" customHeight="1" x14ac:dyDescent="0.2">
      <c r="A832" s="85" t="s">
        <v>8</v>
      </c>
      <c r="B832" s="392">
        <v>118449</v>
      </c>
      <c r="C832" s="394">
        <v>9458</v>
      </c>
      <c r="D832" s="394" t="s">
        <v>787</v>
      </c>
      <c r="E832" s="394">
        <v>5555</v>
      </c>
      <c r="F832" s="394" t="s">
        <v>787</v>
      </c>
      <c r="G832" s="394">
        <v>7915</v>
      </c>
      <c r="H832" s="394">
        <v>15105</v>
      </c>
      <c r="I832" s="394">
        <v>13013</v>
      </c>
      <c r="J832" s="394">
        <v>5622</v>
      </c>
      <c r="K832" s="394">
        <v>8356</v>
      </c>
      <c r="L832" s="394">
        <v>29368</v>
      </c>
      <c r="M832" s="394">
        <v>5612</v>
      </c>
      <c r="N832" s="394">
        <v>8815</v>
      </c>
      <c r="O832" s="392">
        <v>43633</v>
      </c>
      <c r="P832" s="394">
        <v>7001</v>
      </c>
      <c r="Q832" s="394">
        <v>8601</v>
      </c>
      <c r="R832" s="394">
        <v>3806</v>
      </c>
      <c r="S832" s="394">
        <v>4371</v>
      </c>
      <c r="T832" s="394">
        <v>4809</v>
      </c>
      <c r="U832" s="394">
        <v>8392</v>
      </c>
      <c r="V832" s="394">
        <v>4275</v>
      </c>
      <c r="W832" s="394">
        <v>2378</v>
      </c>
      <c r="X832" s="392">
        <v>46750</v>
      </c>
      <c r="Y832" s="394">
        <v>7396</v>
      </c>
      <c r="Z832" s="394">
        <v>13656</v>
      </c>
      <c r="AA832" s="394">
        <v>16822</v>
      </c>
      <c r="AB832" s="394">
        <v>8876</v>
      </c>
      <c r="AC832" s="392">
        <v>34500</v>
      </c>
      <c r="AD832" s="394">
        <v>4434</v>
      </c>
      <c r="AE832" s="394">
        <v>4386</v>
      </c>
      <c r="AF832" s="394">
        <v>4048</v>
      </c>
      <c r="AG832" s="394">
        <v>9466</v>
      </c>
      <c r="AH832" s="394">
        <v>4445</v>
      </c>
      <c r="AI832" s="394">
        <v>7721</v>
      </c>
      <c r="AJ832" s="392">
        <v>4466</v>
      </c>
      <c r="AK832" s="394">
        <v>2112</v>
      </c>
      <c r="AL832" s="394">
        <v>2354</v>
      </c>
      <c r="AM832" s="392">
        <v>91654</v>
      </c>
      <c r="AN832" s="394">
        <v>4197</v>
      </c>
      <c r="AO832" s="394">
        <v>4909</v>
      </c>
      <c r="AP832" s="394">
        <v>8841</v>
      </c>
      <c r="AQ832" s="394" t="s">
        <v>787</v>
      </c>
      <c r="AR832" s="394">
        <v>12686</v>
      </c>
      <c r="AS832" s="394">
        <v>3116</v>
      </c>
      <c r="AT832" s="394">
        <v>18378</v>
      </c>
      <c r="AU832" s="394">
        <v>16888</v>
      </c>
      <c r="AV832" s="394">
        <v>13525</v>
      </c>
      <c r="AW832" s="394" t="s">
        <v>787</v>
      </c>
      <c r="AX832" s="392">
        <v>100493</v>
      </c>
      <c r="AY832" s="394">
        <v>5966</v>
      </c>
      <c r="AZ832" s="394">
        <v>49814</v>
      </c>
      <c r="BA832" s="394">
        <v>10114</v>
      </c>
      <c r="BB832" s="394">
        <v>26483</v>
      </c>
      <c r="BC832" s="394">
        <v>8116</v>
      </c>
      <c r="BD832" s="392">
        <v>123598</v>
      </c>
      <c r="BE832" s="394">
        <v>32699</v>
      </c>
      <c r="BF832" s="394">
        <v>13069</v>
      </c>
      <c r="BG832" s="394">
        <v>12837</v>
      </c>
      <c r="BH832" s="394">
        <v>12960</v>
      </c>
      <c r="BI832" s="394">
        <v>14036</v>
      </c>
      <c r="BJ832" s="394">
        <v>14961</v>
      </c>
      <c r="BK832" s="394">
        <v>12774</v>
      </c>
      <c r="BL832" s="394">
        <v>10262</v>
      </c>
      <c r="BM832" s="392">
        <v>48323</v>
      </c>
      <c r="BN832" s="394">
        <v>11021</v>
      </c>
      <c r="BO832" s="394">
        <v>6518</v>
      </c>
      <c r="BP832" s="394">
        <v>7871</v>
      </c>
      <c r="BQ832" s="394">
        <v>6627</v>
      </c>
      <c r="BR832" s="394">
        <v>16286</v>
      </c>
      <c r="BS832" s="392">
        <v>90383</v>
      </c>
      <c r="BT832" s="394">
        <v>5500</v>
      </c>
      <c r="BU832" s="394">
        <v>8796</v>
      </c>
      <c r="BV832" s="394">
        <v>3492</v>
      </c>
      <c r="BW832" s="394" t="s">
        <v>787</v>
      </c>
      <c r="BX832" s="394">
        <v>5758</v>
      </c>
      <c r="BY832" s="394">
        <v>23624</v>
      </c>
      <c r="BZ832" s="394" t="s">
        <v>787</v>
      </c>
      <c r="CA832" s="394">
        <v>6118</v>
      </c>
      <c r="CB832" s="394">
        <v>13728</v>
      </c>
      <c r="CC832" s="394">
        <v>5418</v>
      </c>
      <c r="CD832" s="394">
        <v>7453</v>
      </c>
      <c r="CE832" s="394">
        <v>4355</v>
      </c>
      <c r="CF832" s="392">
        <v>97676</v>
      </c>
      <c r="CG832" s="394" t="s">
        <v>787</v>
      </c>
      <c r="CH832" s="394">
        <v>5474</v>
      </c>
      <c r="CI832" s="394">
        <v>6816</v>
      </c>
      <c r="CJ832" s="394">
        <v>11297</v>
      </c>
      <c r="CK832" s="394">
        <v>18683</v>
      </c>
      <c r="CL832" s="394" t="s">
        <v>787</v>
      </c>
      <c r="CM832" s="394">
        <v>17558</v>
      </c>
      <c r="CN832" s="394">
        <v>3212</v>
      </c>
      <c r="CO832" s="394" t="s">
        <v>787</v>
      </c>
      <c r="CP832" s="394">
        <v>5388</v>
      </c>
      <c r="CQ832" s="394">
        <v>6365</v>
      </c>
      <c r="CR832" s="394">
        <v>8651</v>
      </c>
      <c r="CS832" s="394">
        <v>4646</v>
      </c>
      <c r="CT832" s="392">
        <v>58693</v>
      </c>
      <c r="CU832" s="394">
        <v>23627</v>
      </c>
      <c r="CV832" s="394">
        <v>14076</v>
      </c>
      <c r="CW832" s="394">
        <v>4954</v>
      </c>
      <c r="CX832" s="394">
        <v>7877</v>
      </c>
      <c r="CY832" s="394">
        <v>8159</v>
      </c>
      <c r="CZ832" s="392">
        <v>65473</v>
      </c>
      <c r="DA832" s="394">
        <v>2792</v>
      </c>
      <c r="DB832" s="394">
        <v>2791</v>
      </c>
      <c r="DC832" s="394">
        <v>9830</v>
      </c>
      <c r="DD832" s="394">
        <v>30615</v>
      </c>
      <c r="DE832" s="394">
        <v>13043</v>
      </c>
      <c r="DF832" s="394">
        <v>6402</v>
      </c>
      <c r="DG832" s="392">
        <v>943939</v>
      </c>
      <c r="DH832" s="392">
        <v>11009</v>
      </c>
      <c r="DI832" s="394" t="s">
        <v>787</v>
      </c>
      <c r="DJ832" s="394">
        <v>4650</v>
      </c>
      <c r="DK832" s="394" t="s">
        <v>787</v>
      </c>
      <c r="DL832" s="392" t="s">
        <v>607</v>
      </c>
      <c r="DM832" s="394">
        <v>8839</v>
      </c>
      <c r="DN832" s="394" t="s">
        <v>607</v>
      </c>
      <c r="DO832" s="392">
        <v>943939</v>
      </c>
      <c r="DP832" s="1"/>
      <c r="DQ832" s="1"/>
      <c r="DR832" s="1"/>
      <c r="DS832" s="128"/>
      <c r="DT832" s="128"/>
      <c r="DU832" s="128"/>
      <c r="DV832" s="128"/>
      <c r="DW832" s="128"/>
      <c r="DX832" s="128"/>
      <c r="DY832" s="128"/>
      <c r="DZ832" s="128"/>
      <c r="EA832" s="128"/>
      <c r="EB832" s="128"/>
      <c r="EC832" s="390"/>
      <c r="ED832" s="390"/>
      <c r="EE832" s="390"/>
      <c r="EF832" s="390"/>
      <c r="EG832" s="390"/>
    </row>
    <row r="833" spans="1:137" s="40" customFormat="1" ht="16.5" customHeight="1" x14ac:dyDescent="0.2">
      <c r="A833" s="85" t="s">
        <v>9</v>
      </c>
      <c r="B833" s="392">
        <v>47180</v>
      </c>
      <c r="C833" s="394" t="s">
        <v>787</v>
      </c>
      <c r="D833" s="394" t="s">
        <v>787</v>
      </c>
      <c r="E833" s="394" t="s">
        <v>787</v>
      </c>
      <c r="F833" s="394" t="s">
        <v>787</v>
      </c>
      <c r="G833" s="394" t="s">
        <v>787</v>
      </c>
      <c r="H833" s="394">
        <v>5339</v>
      </c>
      <c r="I833" s="394" t="s">
        <v>787</v>
      </c>
      <c r="J833" s="394" t="s">
        <v>787</v>
      </c>
      <c r="K833" s="394">
        <v>2986</v>
      </c>
      <c r="L833" s="394">
        <v>15886</v>
      </c>
      <c r="M833" s="394">
        <v>1675</v>
      </c>
      <c r="N833" s="394" t="s">
        <v>787</v>
      </c>
      <c r="O833" s="392">
        <v>10756</v>
      </c>
      <c r="P833" s="394">
        <v>2895</v>
      </c>
      <c r="Q833" s="394">
        <v>2568</v>
      </c>
      <c r="R833" s="394">
        <v>1105</v>
      </c>
      <c r="S833" s="394" t="s">
        <v>787</v>
      </c>
      <c r="T833" s="394">
        <v>609</v>
      </c>
      <c r="U833" s="394" t="s">
        <v>787</v>
      </c>
      <c r="V833" s="394" t="s">
        <v>787</v>
      </c>
      <c r="W833" s="394" t="s">
        <v>787</v>
      </c>
      <c r="X833" s="392">
        <v>30698</v>
      </c>
      <c r="Y833" s="394" t="s">
        <v>787</v>
      </c>
      <c r="Z833" s="394" t="s">
        <v>787</v>
      </c>
      <c r="AA833" s="394">
        <v>10538</v>
      </c>
      <c r="AB833" s="394" t="s">
        <v>787</v>
      </c>
      <c r="AC833" s="392">
        <v>10292</v>
      </c>
      <c r="AD833" s="394" t="s">
        <v>787</v>
      </c>
      <c r="AE833" s="394">
        <v>1426</v>
      </c>
      <c r="AF833" s="394" t="s">
        <v>787</v>
      </c>
      <c r="AG833" s="394" t="s">
        <v>787</v>
      </c>
      <c r="AH833" s="394" t="s">
        <v>787</v>
      </c>
      <c r="AI833" s="394" t="s">
        <v>787</v>
      </c>
      <c r="AJ833" s="392" t="s">
        <v>787</v>
      </c>
      <c r="AK833" s="394" t="s">
        <v>787</v>
      </c>
      <c r="AL833" s="394" t="s">
        <v>787</v>
      </c>
      <c r="AM833" s="392">
        <v>19621</v>
      </c>
      <c r="AN833" s="394" t="s">
        <v>787</v>
      </c>
      <c r="AO833" s="394">
        <v>1007</v>
      </c>
      <c r="AP833" s="394" t="s">
        <v>787</v>
      </c>
      <c r="AQ833" s="394">
        <v>422</v>
      </c>
      <c r="AR833" s="394">
        <v>2963</v>
      </c>
      <c r="AS833" s="394" t="s">
        <v>787</v>
      </c>
      <c r="AT833" s="394" t="s">
        <v>787</v>
      </c>
      <c r="AU833" s="394">
        <v>3798</v>
      </c>
      <c r="AV833" s="394" t="s">
        <v>787</v>
      </c>
      <c r="AW833" s="394" t="s">
        <v>787</v>
      </c>
      <c r="AX833" s="392">
        <v>37088</v>
      </c>
      <c r="AY833" s="394" t="s">
        <v>787</v>
      </c>
      <c r="AZ833" s="394">
        <v>22310</v>
      </c>
      <c r="BA833" s="394" t="s">
        <v>787</v>
      </c>
      <c r="BB833" s="394" t="s">
        <v>787</v>
      </c>
      <c r="BC833" s="394" t="s">
        <v>787</v>
      </c>
      <c r="BD833" s="392">
        <v>65237</v>
      </c>
      <c r="BE833" s="394">
        <v>22490</v>
      </c>
      <c r="BF833" s="394" t="s">
        <v>787</v>
      </c>
      <c r="BG833" s="394" t="s">
        <v>787</v>
      </c>
      <c r="BH833" s="394">
        <v>4606</v>
      </c>
      <c r="BI833" s="394">
        <v>9737</v>
      </c>
      <c r="BJ833" s="394" t="s">
        <v>787</v>
      </c>
      <c r="BK833" s="394">
        <v>6822</v>
      </c>
      <c r="BL833" s="394">
        <v>5222</v>
      </c>
      <c r="BM833" s="392">
        <v>16357</v>
      </c>
      <c r="BN833" s="394" t="s">
        <v>787</v>
      </c>
      <c r="BO833" s="394" t="s">
        <v>787</v>
      </c>
      <c r="BP833" s="394">
        <v>2140</v>
      </c>
      <c r="BQ833" s="394" t="s">
        <v>787</v>
      </c>
      <c r="BR833" s="394" t="s">
        <v>787</v>
      </c>
      <c r="BS833" s="392">
        <v>25390</v>
      </c>
      <c r="BT833" s="394" t="s">
        <v>787</v>
      </c>
      <c r="BU833" s="394" t="s">
        <v>787</v>
      </c>
      <c r="BV833" s="394" t="s">
        <v>787</v>
      </c>
      <c r="BW833" s="394" t="s">
        <v>787</v>
      </c>
      <c r="BX833" s="394" t="s">
        <v>787</v>
      </c>
      <c r="BY833" s="394">
        <v>7087</v>
      </c>
      <c r="BZ833" s="394" t="s">
        <v>787</v>
      </c>
      <c r="CA833" s="394" t="s">
        <v>787</v>
      </c>
      <c r="CB833" s="394" t="s">
        <v>787</v>
      </c>
      <c r="CC833" s="394" t="s">
        <v>787</v>
      </c>
      <c r="CD833" s="394" t="s">
        <v>787</v>
      </c>
      <c r="CE833" s="394" t="s">
        <v>787</v>
      </c>
      <c r="CF833" s="392">
        <v>24527</v>
      </c>
      <c r="CG833" s="394" t="s">
        <v>787</v>
      </c>
      <c r="CH833" s="394">
        <v>1088</v>
      </c>
      <c r="CI833" s="394">
        <v>1688</v>
      </c>
      <c r="CJ833" s="394" t="s">
        <v>787</v>
      </c>
      <c r="CK833" s="394">
        <v>6748</v>
      </c>
      <c r="CL833" s="394" t="s">
        <v>787</v>
      </c>
      <c r="CM833" s="394" t="s">
        <v>787</v>
      </c>
      <c r="CN833" s="394" t="s">
        <v>787</v>
      </c>
      <c r="CO833" s="394" t="s">
        <v>787</v>
      </c>
      <c r="CP833" s="394" t="s">
        <v>787</v>
      </c>
      <c r="CQ833" s="394" t="s">
        <v>787</v>
      </c>
      <c r="CR833" s="394" t="s">
        <v>787</v>
      </c>
      <c r="CS833" s="394" t="s">
        <v>787</v>
      </c>
      <c r="CT833" s="392">
        <v>36685</v>
      </c>
      <c r="CU833" s="394">
        <v>13355</v>
      </c>
      <c r="CV833" s="394" t="s">
        <v>787</v>
      </c>
      <c r="CW833" s="394" t="s">
        <v>787</v>
      </c>
      <c r="CX833" s="394" t="s">
        <v>787</v>
      </c>
      <c r="CY833" s="394" t="s">
        <v>787</v>
      </c>
      <c r="CZ833" s="392">
        <v>21325</v>
      </c>
      <c r="DA833" s="394" t="s">
        <v>787</v>
      </c>
      <c r="DB833" s="394" t="s">
        <v>787</v>
      </c>
      <c r="DC833" s="394" t="s">
        <v>787</v>
      </c>
      <c r="DD833" s="394">
        <v>11315</v>
      </c>
      <c r="DE833" s="394" t="s">
        <v>787</v>
      </c>
      <c r="DF833" s="394" t="s">
        <v>787</v>
      </c>
      <c r="DG833" s="392">
        <v>351493</v>
      </c>
      <c r="DH833" s="392" t="s">
        <v>787</v>
      </c>
      <c r="DI833" s="394" t="s">
        <v>787</v>
      </c>
      <c r="DJ833" s="394" t="s">
        <v>787</v>
      </c>
      <c r="DK833" s="394" t="s">
        <v>787</v>
      </c>
      <c r="DL833" s="392" t="s">
        <v>607</v>
      </c>
      <c r="DM833" s="394" t="s">
        <v>787</v>
      </c>
      <c r="DN833" s="394" t="s">
        <v>607</v>
      </c>
      <c r="DO833" s="392">
        <v>351493</v>
      </c>
      <c r="DP833" s="1"/>
      <c r="DQ833" s="1"/>
      <c r="DR833" s="1"/>
      <c r="DS833" s="128"/>
      <c r="DT833" s="128"/>
      <c r="DU833" s="128"/>
      <c r="DV833" s="128"/>
      <c r="DW833" s="128"/>
      <c r="DX833" s="128"/>
      <c r="DY833" s="128"/>
      <c r="DZ833" s="128"/>
      <c r="EA833" s="128"/>
      <c r="EB833" s="128"/>
      <c r="EC833" s="390"/>
      <c r="ED833" s="390"/>
      <c r="EE833" s="390"/>
      <c r="EF833" s="390"/>
      <c r="EG833" s="390"/>
    </row>
    <row r="834" spans="1:137" s="40" customFormat="1" ht="16.5" customHeight="1" x14ac:dyDescent="0.2">
      <c r="A834" s="85" t="s">
        <v>10</v>
      </c>
      <c r="B834" s="392">
        <v>18647</v>
      </c>
      <c r="C834" s="394" t="s">
        <v>787</v>
      </c>
      <c r="D834" s="394" t="s">
        <v>787</v>
      </c>
      <c r="E834" s="394" t="s">
        <v>787</v>
      </c>
      <c r="F834" s="394" t="s">
        <v>787</v>
      </c>
      <c r="G834" s="394" t="s">
        <v>787</v>
      </c>
      <c r="H834" s="394">
        <v>1956</v>
      </c>
      <c r="I834" s="394" t="s">
        <v>787</v>
      </c>
      <c r="J834" s="394" t="s">
        <v>787</v>
      </c>
      <c r="K834" s="394">
        <v>2577</v>
      </c>
      <c r="L834" s="394">
        <v>5955</v>
      </c>
      <c r="M834" s="394">
        <v>419</v>
      </c>
      <c r="N834" s="394" t="s">
        <v>787</v>
      </c>
      <c r="O834" s="392">
        <v>6190</v>
      </c>
      <c r="P834" s="394">
        <v>1515</v>
      </c>
      <c r="Q834" s="394">
        <v>735</v>
      </c>
      <c r="R834" s="394">
        <v>236</v>
      </c>
      <c r="S834" s="394" t="s">
        <v>787</v>
      </c>
      <c r="T834" s="394">
        <v>1431</v>
      </c>
      <c r="U834" s="394" t="s">
        <v>787</v>
      </c>
      <c r="V834" s="394" t="s">
        <v>787</v>
      </c>
      <c r="W834" s="394" t="s">
        <v>787</v>
      </c>
      <c r="X834" s="392">
        <v>6705</v>
      </c>
      <c r="Y834" s="394" t="s">
        <v>787</v>
      </c>
      <c r="Z834" s="394" t="s">
        <v>787</v>
      </c>
      <c r="AA834" s="394">
        <v>1585</v>
      </c>
      <c r="AB834" s="394" t="s">
        <v>787</v>
      </c>
      <c r="AC834" s="392">
        <v>2322</v>
      </c>
      <c r="AD834" s="394" t="s">
        <v>787</v>
      </c>
      <c r="AE834" s="394">
        <v>315</v>
      </c>
      <c r="AF834" s="394" t="s">
        <v>787</v>
      </c>
      <c r="AG834" s="394" t="s">
        <v>787</v>
      </c>
      <c r="AH834" s="394" t="s">
        <v>787</v>
      </c>
      <c r="AI834" s="394" t="s">
        <v>787</v>
      </c>
      <c r="AJ834" s="392" t="s">
        <v>787</v>
      </c>
      <c r="AK834" s="394" t="s">
        <v>787</v>
      </c>
      <c r="AL834" s="394" t="s">
        <v>787</v>
      </c>
      <c r="AM834" s="392">
        <v>11874</v>
      </c>
      <c r="AN834" s="394" t="s">
        <v>787</v>
      </c>
      <c r="AO834" s="394">
        <v>201</v>
      </c>
      <c r="AP834" s="394" t="s">
        <v>787</v>
      </c>
      <c r="AQ834" s="394" t="s">
        <v>787</v>
      </c>
      <c r="AR834" s="394">
        <v>2873</v>
      </c>
      <c r="AS834" s="394" t="s">
        <v>787</v>
      </c>
      <c r="AT834" s="394" t="s">
        <v>787</v>
      </c>
      <c r="AU834" s="394">
        <v>1522</v>
      </c>
      <c r="AV834" s="394" t="s">
        <v>787</v>
      </c>
      <c r="AW834" s="394" t="s">
        <v>787</v>
      </c>
      <c r="AX834" s="392">
        <v>10268</v>
      </c>
      <c r="AY834" s="394" t="s">
        <v>787</v>
      </c>
      <c r="AZ834" s="394">
        <v>3773</v>
      </c>
      <c r="BA834" s="394" t="s">
        <v>787</v>
      </c>
      <c r="BB834" s="394" t="s">
        <v>787</v>
      </c>
      <c r="BC834" s="394" t="s">
        <v>787</v>
      </c>
      <c r="BD834" s="392">
        <v>34578</v>
      </c>
      <c r="BE834" s="394">
        <v>11680</v>
      </c>
      <c r="BF834" s="394" t="s">
        <v>787</v>
      </c>
      <c r="BG834" s="394" t="s">
        <v>787</v>
      </c>
      <c r="BH834" s="394">
        <v>2999</v>
      </c>
      <c r="BI834" s="394">
        <v>7342</v>
      </c>
      <c r="BJ834" s="394" t="s">
        <v>787</v>
      </c>
      <c r="BK834" s="394">
        <v>6022</v>
      </c>
      <c r="BL834" s="394">
        <v>1628</v>
      </c>
      <c r="BM834" s="392">
        <v>3695</v>
      </c>
      <c r="BN834" s="394" t="s">
        <v>787</v>
      </c>
      <c r="BO834" s="394" t="s">
        <v>787</v>
      </c>
      <c r="BP834" s="394">
        <v>360</v>
      </c>
      <c r="BQ834" s="394" t="s">
        <v>787</v>
      </c>
      <c r="BR834" s="394" t="s">
        <v>787</v>
      </c>
      <c r="BS834" s="392">
        <v>9318</v>
      </c>
      <c r="BT834" s="394" t="s">
        <v>787</v>
      </c>
      <c r="BU834" s="394" t="s">
        <v>787</v>
      </c>
      <c r="BV834" s="394" t="s">
        <v>787</v>
      </c>
      <c r="BW834" s="394">
        <v>115</v>
      </c>
      <c r="BX834" s="394" t="s">
        <v>787</v>
      </c>
      <c r="BY834" s="394">
        <v>3436</v>
      </c>
      <c r="BZ834" s="394" t="s">
        <v>787</v>
      </c>
      <c r="CA834" s="394" t="s">
        <v>787</v>
      </c>
      <c r="CB834" s="394" t="s">
        <v>787</v>
      </c>
      <c r="CC834" s="394" t="s">
        <v>787</v>
      </c>
      <c r="CD834" s="394" t="s">
        <v>787</v>
      </c>
      <c r="CE834" s="394" t="s">
        <v>787</v>
      </c>
      <c r="CF834" s="392">
        <v>9885</v>
      </c>
      <c r="CG834" s="394" t="s">
        <v>787</v>
      </c>
      <c r="CH834" s="394">
        <v>1006</v>
      </c>
      <c r="CI834" s="394">
        <v>1486</v>
      </c>
      <c r="CJ834" s="394" t="s">
        <v>787</v>
      </c>
      <c r="CK834" s="394">
        <v>1881</v>
      </c>
      <c r="CL834" s="394" t="s">
        <v>787</v>
      </c>
      <c r="CM834" s="394" t="s">
        <v>787</v>
      </c>
      <c r="CN834" s="394" t="s">
        <v>787</v>
      </c>
      <c r="CO834" s="394" t="s">
        <v>787</v>
      </c>
      <c r="CP834" s="394" t="s">
        <v>787</v>
      </c>
      <c r="CQ834" s="394" t="s">
        <v>787</v>
      </c>
      <c r="CR834" s="394" t="s">
        <v>787</v>
      </c>
      <c r="CS834" s="394" t="s">
        <v>787</v>
      </c>
      <c r="CT834" s="392">
        <v>6438</v>
      </c>
      <c r="CU834" s="394">
        <v>2290</v>
      </c>
      <c r="CV834" s="394" t="s">
        <v>787</v>
      </c>
      <c r="CW834" s="394" t="s">
        <v>787</v>
      </c>
      <c r="CX834" s="394" t="s">
        <v>787</v>
      </c>
      <c r="CY834" s="394" t="s">
        <v>787</v>
      </c>
      <c r="CZ834" s="392">
        <v>13051</v>
      </c>
      <c r="DA834" s="394" t="s">
        <v>787</v>
      </c>
      <c r="DB834" s="394" t="s">
        <v>787</v>
      </c>
      <c r="DC834" s="394" t="s">
        <v>787</v>
      </c>
      <c r="DD834" s="394">
        <v>5073</v>
      </c>
      <c r="DE834" s="394" t="s">
        <v>787</v>
      </c>
      <c r="DF834" s="394" t="s">
        <v>787</v>
      </c>
      <c r="DG834" s="392">
        <v>135256</v>
      </c>
      <c r="DH834" s="392" t="s">
        <v>787</v>
      </c>
      <c r="DI834" s="394" t="s">
        <v>787</v>
      </c>
      <c r="DJ834" s="394" t="s">
        <v>787</v>
      </c>
      <c r="DK834" s="394" t="s">
        <v>787</v>
      </c>
      <c r="DL834" s="392" t="s">
        <v>607</v>
      </c>
      <c r="DM834" s="394" t="s">
        <v>787</v>
      </c>
      <c r="DN834" s="394" t="s">
        <v>607</v>
      </c>
      <c r="DO834" s="392">
        <v>135256</v>
      </c>
      <c r="DP834" s="1"/>
      <c r="DQ834" s="1"/>
      <c r="DR834" s="1"/>
      <c r="DS834" s="128"/>
      <c r="DT834" s="128"/>
      <c r="DU834" s="128"/>
      <c r="DV834" s="128"/>
      <c r="DW834" s="128"/>
      <c r="DX834" s="128"/>
      <c r="DY834" s="128"/>
      <c r="DZ834" s="128"/>
      <c r="EA834" s="128"/>
      <c r="EB834" s="128"/>
      <c r="EC834" s="390"/>
      <c r="ED834" s="390"/>
      <c r="EE834" s="390"/>
      <c r="EF834" s="390"/>
      <c r="EG834" s="390"/>
    </row>
    <row r="835" spans="1:137" s="40" customFormat="1" ht="16.5" customHeight="1" x14ac:dyDescent="0.2">
      <c r="A835" s="83" t="s">
        <v>173</v>
      </c>
      <c r="B835" s="392">
        <v>17469</v>
      </c>
      <c r="C835" s="394">
        <v>1389</v>
      </c>
      <c r="D835" s="394" t="s">
        <v>787</v>
      </c>
      <c r="E835" s="394" t="s">
        <v>787</v>
      </c>
      <c r="F835" s="394" t="s">
        <v>787</v>
      </c>
      <c r="G835" s="394" t="s">
        <v>787</v>
      </c>
      <c r="H835" s="394">
        <v>3052</v>
      </c>
      <c r="I835" s="394">
        <v>1651</v>
      </c>
      <c r="J835" s="394" t="s">
        <v>787</v>
      </c>
      <c r="K835" s="394">
        <v>1126</v>
      </c>
      <c r="L835" s="394">
        <v>4808</v>
      </c>
      <c r="M835" s="394" t="s">
        <v>787</v>
      </c>
      <c r="N835" s="394">
        <v>1697</v>
      </c>
      <c r="O835" s="392">
        <v>3635</v>
      </c>
      <c r="P835" s="394">
        <v>913</v>
      </c>
      <c r="Q835" s="394">
        <v>851</v>
      </c>
      <c r="R835" s="394">
        <v>287</v>
      </c>
      <c r="S835" s="394" t="s">
        <v>787</v>
      </c>
      <c r="T835" s="394" t="s">
        <v>787</v>
      </c>
      <c r="U835" s="394" t="s">
        <v>787</v>
      </c>
      <c r="V835" s="394">
        <v>379</v>
      </c>
      <c r="W835" s="394">
        <v>162</v>
      </c>
      <c r="X835" s="392">
        <v>6868</v>
      </c>
      <c r="Y835" s="394" t="s">
        <v>787</v>
      </c>
      <c r="Z835" s="394" t="s">
        <v>787</v>
      </c>
      <c r="AA835" s="394" t="s">
        <v>787</v>
      </c>
      <c r="AB835" s="394" t="s">
        <v>787</v>
      </c>
      <c r="AC835" s="392">
        <v>4517</v>
      </c>
      <c r="AD835" s="394" t="s">
        <v>787</v>
      </c>
      <c r="AE835" s="394">
        <v>768</v>
      </c>
      <c r="AF835" s="394" t="s">
        <v>787</v>
      </c>
      <c r="AG835" s="394">
        <v>1147</v>
      </c>
      <c r="AH835" s="394" t="s">
        <v>787</v>
      </c>
      <c r="AI835" s="394" t="s">
        <v>787</v>
      </c>
      <c r="AJ835" s="392" t="s">
        <v>787</v>
      </c>
      <c r="AK835" s="394" t="s">
        <v>787</v>
      </c>
      <c r="AL835" s="394">
        <v>224</v>
      </c>
      <c r="AM835" s="392">
        <v>6411</v>
      </c>
      <c r="AN835" s="394" t="s">
        <v>787</v>
      </c>
      <c r="AO835" s="394">
        <v>420</v>
      </c>
      <c r="AP835" s="394">
        <v>605</v>
      </c>
      <c r="AQ835" s="394" t="s">
        <v>787</v>
      </c>
      <c r="AR835" s="394">
        <v>1314</v>
      </c>
      <c r="AS835" s="394" t="s">
        <v>787</v>
      </c>
      <c r="AT835" s="394">
        <v>916</v>
      </c>
      <c r="AU835" s="394" t="s">
        <v>787</v>
      </c>
      <c r="AV835" s="394" t="s">
        <v>787</v>
      </c>
      <c r="AW835" s="394" t="s">
        <v>787</v>
      </c>
      <c r="AX835" s="392">
        <v>7679</v>
      </c>
      <c r="AY835" s="394" t="s">
        <v>787</v>
      </c>
      <c r="AZ835" s="394">
        <v>3825</v>
      </c>
      <c r="BA835" s="394">
        <v>1290</v>
      </c>
      <c r="BB835" s="394">
        <v>1357</v>
      </c>
      <c r="BC835" s="394" t="s">
        <v>787</v>
      </c>
      <c r="BD835" s="392">
        <v>30651</v>
      </c>
      <c r="BE835" s="394">
        <v>7128</v>
      </c>
      <c r="BF835" s="394" t="s">
        <v>787</v>
      </c>
      <c r="BG835" s="394">
        <v>3688</v>
      </c>
      <c r="BH835" s="394" t="s">
        <v>787</v>
      </c>
      <c r="BI835" s="394" t="s">
        <v>787</v>
      </c>
      <c r="BJ835" s="394">
        <v>2836</v>
      </c>
      <c r="BK835" s="394" t="s">
        <v>787</v>
      </c>
      <c r="BL835" s="394" t="s">
        <v>787</v>
      </c>
      <c r="BM835" s="392">
        <v>5793</v>
      </c>
      <c r="BN835" s="394">
        <v>1497</v>
      </c>
      <c r="BO835" s="394" t="s">
        <v>787</v>
      </c>
      <c r="BP835" s="394">
        <v>899</v>
      </c>
      <c r="BQ835" s="394" t="s">
        <v>787</v>
      </c>
      <c r="BR835" s="394">
        <v>2269</v>
      </c>
      <c r="BS835" s="392">
        <v>11772</v>
      </c>
      <c r="BT835" s="394" t="s">
        <v>787</v>
      </c>
      <c r="BU835" s="394">
        <v>988</v>
      </c>
      <c r="BV835" s="394" t="s">
        <v>787</v>
      </c>
      <c r="BW835" s="394" t="s">
        <v>787</v>
      </c>
      <c r="BX835" s="394">
        <v>638</v>
      </c>
      <c r="BY835" s="394">
        <v>4110</v>
      </c>
      <c r="BZ835" s="394">
        <v>722</v>
      </c>
      <c r="CA835" s="394" t="s">
        <v>787</v>
      </c>
      <c r="CB835" s="394" t="s">
        <v>787</v>
      </c>
      <c r="CC835" s="394" t="s">
        <v>787</v>
      </c>
      <c r="CD835" s="394" t="s">
        <v>787</v>
      </c>
      <c r="CE835" s="394" t="s">
        <v>787</v>
      </c>
      <c r="CF835" s="392">
        <v>11609</v>
      </c>
      <c r="CG835" s="394" t="s">
        <v>787</v>
      </c>
      <c r="CH835" s="394">
        <v>528</v>
      </c>
      <c r="CI835" s="394" t="s">
        <v>787</v>
      </c>
      <c r="CJ835" s="394">
        <v>982</v>
      </c>
      <c r="CK835" s="394">
        <v>4435</v>
      </c>
      <c r="CL835" s="394">
        <v>229</v>
      </c>
      <c r="CM835" s="394">
        <v>2000</v>
      </c>
      <c r="CN835" s="394" t="s">
        <v>787</v>
      </c>
      <c r="CO835" s="394" t="s">
        <v>787</v>
      </c>
      <c r="CP835" s="394" t="s">
        <v>787</v>
      </c>
      <c r="CQ835" s="394" t="s">
        <v>787</v>
      </c>
      <c r="CR835" s="394" t="s">
        <v>787</v>
      </c>
      <c r="CS835" s="394" t="s">
        <v>787</v>
      </c>
      <c r="CT835" s="392">
        <v>8472</v>
      </c>
      <c r="CU835" s="394" t="s">
        <v>787</v>
      </c>
      <c r="CV835" s="394" t="s">
        <v>787</v>
      </c>
      <c r="CW835" s="394" t="s">
        <v>787</v>
      </c>
      <c r="CX835" s="394" t="s">
        <v>787</v>
      </c>
      <c r="CY835" s="394" t="s">
        <v>787</v>
      </c>
      <c r="CZ835" s="392">
        <v>7874</v>
      </c>
      <c r="DA835" s="394" t="s">
        <v>787</v>
      </c>
      <c r="DB835" s="394">
        <v>301</v>
      </c>
      <c r="DC835" s="394" t="s">
        <v>787</v>
      </c>
      <c r="DD835" s="394">
        <v>3296</v>
      </c>
      <c r="DE835" s="394" t="s">
        <v>787</v>
      </c>
      <c r="DF835" s="394">
        <v>763</v>
      </c>
      <c r="DG835" s="392">
        <v>124999</v>
      </c>
      <c r="DH835" s="392" t="s">
        <v>787</v>
      </c>
      <c r="DI835" s="394">
        <v>281</v>
      </c>
      <c r="DJ835" s="394" t="s">
        <v>787</v>
      </c>
      <c r="DK835" s="394" t="s">
        <v>787</v>
      </c>
      <c r="DL835" s="392" t="s">
        <v>607</v>
      </c>
      <c r="DM835" s="394">
        <v>908</v>
      </c>
      <c r="DN835" s="394" t="s">
        <v>607</v>
      </c>
      <c r="DO835" s="392">
        <v>124999</v>
      </c>
      <c r="DP835" s="1"/>
      <c r="DQ835" s="1"/>
      <c r="DR835" s="1"/>
      <c r="DS835" s="128"/>
      <c r="DT835" s="128"/>
      <c r="DU835" s="128"/>
      <c r="DV835" s="128"/>
      <c r="DW835" s="128"/>
      <c r="DX835" s="128"/>
      <c r="DY835" s="128"/>
      <c r="DZ835" s="128"/>
      <c r="EA835" s="128"/>
      <c r="EB835" s="128"/>
      <c r="EC835" s="390"/>
      <c r="ED835" s="390"/>
      <c r="EE835" s="390"/>
      <c r="EF835" s="390"/>
      <c r="EG835" s="390"/>
    </row>
    <row r="836" spans="1:137" s="40" customFormat="1" ht="16.5" customHeight="1" x14ac:dyDescent="0.2">
      <c r="A836" s="83" t="s">
        <v>11</v>
      </c>
      <c r="B836" s="392">
        <v>5724</v>
      </c>
      <c r="C836" s="394" t="s">
        <v>787</v>
      </c>
      <c r="D836" s="394" t="s">
        <v>787</v>
      </c>
      <c r="E836" s="394" t="s">
        <v>787</v>
      </c>
      <c r="F836" s="394" t="s">
        <v>787</v>
      </c>
      <c r="G836" s="394" t="s">
        <v>787</v>
      </c>
      <c r="H836" s="394">
        <v>791</v>
      </c>
      <c r="I836" s="394" t="s">
        <v>787</v>
      </c>
      <c r="J836" s="394" t="s">
        <v>787</v>
      </c>
      <c r="K836" s="394">
        <v>417</v>
      </c>
      <c r="L836" s="394">
        <v>2430</v>
      </c>
      <c r="M836" s="394" t="s">
        <v>787</v>
      </c>
      <c r="N836" s="394">
        <v>493</v>
      </c>
      <c r="O836" s="392">
        <v>2022</v>
      </c>
      <c r="P836" s="394">
        <v>420</v>
      </c>
      <c r="Q836" s="394">
        <v>844</v>
      </c>
      <c r="R836" s="394">
        <v>160</v>
      </c>
      <c r="S836" s="394" t="s">
        <v>787</v>
      </c>
      <c r="T836" s="394" t="s">
        <v>787</v>
      </c>
      <c r="U836" s="394" t="s">
        <v>787</v>
      </c>
      <c r="V836" s="394">
        <v>137</v>
      </c>
      <c r="W836" s="394" t="s">
        <v>787</v>
      </c>
      <c r="X836" s="392">
        <v>1808</v>
      </c>
      <c r="Y836" s="394" t="s">
        <v>787</v>
      </c>
      <c r="Z836" s="394" t="s">
        <v>787</v>
      </c>
      <c r="AA836" s="394" t="s">
        <v>787</v>
      </c>
      <c r="AB836" s="394" t="s">
        <v>787</v>
      </c>
      <c r="AC836" s="392">
        <v>1272</v>
      </c>
      <c r="AD836" s="394" t="s">
        <v>787</v>
      </c>
      <c r="AE836" s="394" t="s">
        <v>787</v>
      </c>
      <c r="AF836" s="394" t="s">
        <v>787</v>
      </c>
      <c r="AG836" s="394" t="s">
        <v>787</v>
      </c>
      <c r="AH836" s="394" t="s">
        <v>787</v>
      </c>
      <c r="AI836" s="394" t="s">
        <v>787</v>
      </c>
      <c r="AJ836" s="392" t="s">
        <v>787</v>
      </c>
      <c r="AK836" s="394" t="s">
        <v>787</v>
      </c>
      <c r="AL836" s="394" t="s">
        <v>787</v>
      </c>
      <c r="AM836" s="392">
        <v>2948</v>
      </c>
      <c r="AN836" s="394" t="s">
        <v>787</v>
      </c>
      <c r="AO836" s="394">
        <v>77</v>
      </c>
      <c r="AP836" s="394" t="s">
        <v>787</v>
      </c>
      <c r="AQ836" s="394" t="s">
        <v>787</v>
      </c>
      <c r="AR836" s="394">
        <v>653</v>
      </c>
      <c r="AS836" s="394" t="s">
        <v>787</v>
      </c>
      <c r="AT836" s="394">
        <v>394</v>
      </c>
      <c r="AU836" s="394" t="s">
        <v>787</v>
      </c>
      <c r="AV836" s="394" t="s">
        <v>787</v>
      </c>
      <c r="AW836" s="394" t="s">
        <v>787</v>
      </c>
      <c r="AX836" s="392">
        <v>3021</v>
      </c>
      <c r="AY836" s="394" t="s">
        <v>787</v>
      </c>
      <c r="AZ836" s="394">
        <v>1691</v>
      </c>
      <c r="BA836" s="394" t="s">
        <v>787</v>
      </c>
      <c r="BB836" s="394">
        <v>547</v>
      </c>
      <c r="BC836" s="394" t="s">
        <v>787</v>
      </c>
      <c r="BD836" s="392">
        <v>9148</v>
      </c>
      <c r="BE836" s="394">
        <v>4090</v>
      </c>
      <c r="BF836" s="394">
        <v>549</v>
      </c>
      <c r="BG836" s="394" t="s">
        <v>787</v>
      </c>
      <c r="BH836" s="394" t="s">
        <v>787</v>
      </c>
      <c r="BI836" s="394" t="s">
        <v>787</v>
      </c>
      <c r="BJ836" s="394" t="s">
        <v>787</v>
      </c>
      <c r="BK836" s="394" t="s">
        <v>787</v>
      </c>
      <c r="BL836" s="394" t="s">
        <v>787</v>
      </c>
      <c r="BM836" s="392">
        <v>1747</v>
      </c>
      <c r="BN836" s="394" t="s">
        <v>787</v>
      </c>
      <c r="BO836" s="394" t="s">
        <v>787</v>
      </c>
      <c r="BP836" s="394">
        <v>116</v>
      </c>
      <c r="BQ836" s="394" t="s">
        <v>787</v>
      </c>
      <c r="BR836" s="394" t="s">
        <v>787</v>
      </c>
      <c r="BS836" s="392">
        <v>3522</v>
      </c>
      <c r="BT836" s="394" t="s">
        <v>787</v>
      </c>
      <c r="BU836" s="394" t="s">
        <v>787</v>
      </c>
      <c r="BV836" s="394" t="s">
        <v>787</v>
      </c>
      <c r="BW836" s="394" t="s">
        <v>787</v>
      </c>
      <c r="BX836" s="394">
        <v>178</v>
      </c>
      <c r="BY836" s="394">
        <v>1073</v>
      </c>
      <c r="BZ836" s="394">
        <v>150</v>
      </c>
      <c r="CA836" s="394" t="s">
        <v>787</v>
      </c>
      <c r="CB836" s="394" t="s">
        <v>787</v>
      </c>
      <c r="CC836" s="394" t="s">
        <v>787</v>
      </c>
      <c r="CD836" s="394" t="s">
        <v>787</v>
      </c>
      <c r="CE836" s="394" t="s">
        <v>787</v>
      </c>
      <c r="CF836" s="392">
        <v>4120</v>
      </c>
      <c r="CG836" s="394" t="s">
        <v>787</v>
      </c>
      <c r="CH836" s="394">
        <v>176</v>
      </c>
      <c r="CI836" s="394" t="s">
        <v>787</v>
      </c>
      <c r="CJ836" s="394" t="s">
        <v>787</v>
      </c>
      <c r="CK836" s="394">
        <v>1372</v>
      </c>
      <c r="CL836" s="394">
        <v>116</v>
      </c>
      <c r="CM836" s="394" t="s">
        <v>787</v>
      </c>
      <c r="CN836" s="394" t="s">
        <v>787</v>
      </c>
      <c r="CO836" s="394" t="s">
        <v>787</v>
      </c>
      <c r="CP836" s="394" t="s">
        <v>787</v>
      </c>
      <c r="CQ836" s="394" t="s">
        <v>787</v>
      </c>
      <c r="CR836" s="394" t="s">
        <v>787</v>
      </c>
      <c r="CS836" s="394" t="s">
        <v>787</v>
      </c>
      <c r="CT836" s="392">
        <v>1962</v>
      </c>
      <c r="CU836" s="394" t="s">
        <v>787</v>
      </c>
      <c r="CV836" s="394" t="s">
        <v>787</v>
      </c>
      <c r="CW836" s="394" t="s">
        <v>787</v>
      </c>
      <c r="CX836" s="394" t="s">
        <v>787</v>
      </c>
      <c r="CY836" s="394" t="s">
        <v>787</v>
      </c>
      <c r="CZ836" s="392">
        <v>3353</v>
      </c>
      <c r="DA836" s="394" t="s">
        <v>787</v>
      </c>
      <c r="DB836" s="394" t="s">
        <v>787</v>
      </c>
      <c r="DC836" s="394" t="s">
        <v>787</v>
      </c>
      <c r="DD836" s="394">
        <v>1848</v>
      </c>
      <c r="DE836" s="394" t="s">
        <v>787</v>
      </c>
      <c r="DF836" s="394">
        <v>427</v>
      </c>
      <c r="DG836" s="392">
        <v>41526</v>
      </c>
      <c r="DH836" s="392" t="s">
        <v>787</v>
      </c>
      <c r="DI836" s="394">
        <v>106</v>
      </c>
      <c r="DJ836" s="394" t="s">
        <v>787</v>
      </c>
      <c r="DK836" s="394" t="s">
        <v>787</v>
      </c>
      <c r="DL836" s="392" t="s">
        <v>607</v>
      </c>
      <c r="DM836" s="394">
        <v>263</v>
      </c>
      <c r="DN836" s="394" t="s">
        <v>607</v>
      </c>
      <c r="DO836" s="392">
        <v>41526</v>
      </c>
      <c r="DP836" s="1"/>
      <c r="DQ836" s="1"/>
      <c r="DR836" s="1"/>
      <c r="DS836" s="128"/>
      <c r="DT836" s="128"/>
      <c r="DU836" s="128"/>
      <c r="DV836" s="128"/>
      <c r="DW836" s="128"/>
      <c r="DX836" s="128"/>
      <c r="DY836" s="128"/>
      <c r="DZ836" s="128"/>
      <c r="EA836" s="128"/>
      <c r="EB836" s="128"/>
      <c r="EC836" s="390"/>
      <c r="ED836" s="390"/>
      <c r="EE836" s="390"/>
      <c r="EF836" s="390"/>
      <c r="EG836" s="390"/>
    </row>
    <row r="837" spans="1:137" s="40" customFormat="1" ht="16.5" customHeight="1" x14ac:dyDescent="0.2">
      <c r="A837" s="447" t="s">
        <v>12</v>
      </c>
      <c r="B837" s="393">
        <v>52069</v>
      </c>
      <c r="C837" s="400">
        <v>3120</v>
      </c>
      <c r="D837" s="400">
        <v>2704</v>
      </c>
      <c r="E837" s="400">
        <v>1596</v>
      </c>
      <c r="F837" s="400">
        <v>1232</v>
      </c>
      <c r="G837" s="400">
        <v>3604</v>
      </c>
      <c r="H837" s="400">
        <v>6797</v>
      </c>
      <c r="I837" s="400">
        <v>4487</v>
      </c>
      <c r="J837" s="400">
        <v>1514</v>
      </c>
      <c r="K837" s="400">
        <v>4348</v>
      </c>
      <c r="L837" s="400">
        <v>13709</v>
      </c>
      <c r="M837" s="400">
        <v>4024</v>
      </c>
      <c r="N837" s="400">
        <v>4934</v>
      </c>
      <c r="O837" s="393">
        <v>18342</v>
      </c>
      <c r="P837" s="400">
        <v>3634</v>
      </c>
      <c r="Q837" s="400">
        <v>4424</v>
      </c>
      <c r="R837" s="400">
        <v>2110</v>
      </c>
      <c r="S837" s="400">
        <v>1173</v>
      </c>
      <c r="T837" s="400">
        <v>1457</v>
      </c>
      <c r="U837" s="400">
        <v>2897</v>
      </c>
      <c r="V837" s="400">
        <v>1984</v>
      </c>
      <c r="W837" s="400">
        <v>663</v>
      </c>
      <c r="X837" s="393">
        <v>26199</v>
      </c>
      <c r="Y837" s="400" t="s">
        <v>787</v>
      </c>
      <c r="Z837" s="400">
        <v>7081</v>
      </c>
      <c r="AA837" s="400">
        <v>9529</v>
      </c>
      <c r="AB837" s="400" t="s">
        <v>787</v>
      </c>
      <c r="AC837" s="393">
        <v>16158</v>
      </c>
      <c r="AD837" s="400">
        <v>2037</v>
      </c>
      <c r="AE837" s="400" t="s">
        <v>787</v>
      </c>
      <c r="AF837" s="400" t="s">
        <v>787</v>
      </c>
      <c r="AG837" s="400">
        <v>3875</v>
      </c>
      <c r="AH837" s="400">
        <v>2854</v>
      </c>
      <c r="AI837" s="400">
        <v>4103</v>
      </c>
      <c r="AJ837" s="393">
        <v>1495</v>
      </c>
      <c r="AK837" s="400">
        <v>584</v>
      </c>
      <c r="AL837" s="400">
        <v>911</v>
      </c>
      <c r="AM837" s="393">
        <v>33412</v>
      </c>
      <c r="AN837" s="400">
        <v>1710</v>
      </c>
      <c r="AO837" s="400">
        <v>1807</v>
      </c>
      <c r="AP837" s="400">
        <v>3673</v>
      </c>
      <c r="AQ837" s="400">
        <v>1179</v>
      </c>
      <c r="AR837" s="400">
        <v>5392</v>
      </c>
      <c r="AS837" s="400" t="s">
        <v>787</v>
      </c>
      <c r="AT837" s="400">
        <v>4943</v>
      </c>
      <c r="AU837" s="400">
        <v>6987</v>
      </c>
      <c r="AV837" s="400">
        <v>4676</v>
      </c>
      <c r="AW837" s="400" t="s">
        <v>787</v>
      </c>
      <c r="AX837" s="393">
        <v>33225</v>
      </c>
      <c r="AY837" s="400">
        <v>3171</v>
      </c>
      <c r="AZ837" s="400">
        <v>13979</v>
      </c>
      <c r="BA837" s="400">
        <v>4723</v>
      </c>
      <c r="BB837" s="400">
        <v>7720</v>
      </c>
      <c r="BC837" s="400">
        <v>3632</v>
      </c>
      <c r="BD837" s="393">
        <v>81888</v>
      </c>
      <c r="BE837" s="400">
        <v>42356</v>
      </c>
      <c r="BF837" s="400">
        <v>3369</v>
      </c>
      <c r="BG837" s="400">
        <v>5036</v>
      </c>
      <c r="BH837" s="400">
        <v>4841</v>
      </c>
      <c r="BI837" s="400">
        <v>9030</v>
      </c>
      <c r="BJ837" s="400">
        <v>7532</v>
      </c>
      <c r="BK837" s="400">
        <v>5315</v>
      </c>
      <c r="BL837" s="400">
        <v>4409</v>
      </c>
      <c r="BM837" s="393">
        <v>18625</v>
      </c>
      <c r="BN837" s="400">
        <v>5343</v>
      </c>
      <c r="BO837" s="400">
        <v>2652</v>
      </c>
      <c r="BP837" s="400">
        <v>3225</v>
      </c>
      <c r="BQ837" s="400">
        <v>1400</v>
      </c>
      <c r="BR837" s="400">
        <v>6005</v>
      </c>
      <c r="BS837" s="393">
        <v>38596</v>
      </c>
      <c r="BT837" s="400">
        <v>2327</v>
      </c>
      <c r="BU837" s="400">
        <v>4235</v>
      </c>
      <c r="BV837" s="400">
        <v>1414</v>
      </c>
      <c r="BW837" s="400">
        <v>894</v>
      </c>
      <c r="BX837" s="400">
        <v>2171</v>
      </c>
      <c r="BY837" s="400">
        <v>9640</v>
      </c>
      <c r="BZ837" s="400">
        <v>2662</v>
      </c>
      <c r="CA837" s="400">
        <v>2383</v>
      </c>
      <c r="CB837" s="400">
        <v>3731</v>
      </c>
      <c r="CC837" s="400">
        <v>3622</v>
      </c>
      <c r="CD837" s="400">
        <v>3244</v>
      </c>
      <c r="CE837" s="400">
        <v>2273</v>
      </c>
      <c r="CF837" s="393">
        <v>36209</v>
      </c>
      <c r="CG837" s="400">
        <v>1041</v>
      </c>
      <c r="CH837" s="400">
        <v>2315</v>
      </c>
      <c r="CI837" s="400">
        <v>2166</v>
      </c>
      <c r="CJ837" s="400">
        <v>3323</v>
      </c>
      <c r="CK837" s="400">
        <v>9060</v>
      </c>
      <c r="CL837" s="400" t="s">
        <v>787</v>
      </c>
      <c r="CM837" s="400">
        <v>5988</v>
      </c>
      <c r="CN837" s="400">
        <v>1482</v>
      </c>
      <c r="CO837" s="400" t="s">
        <v>787</v>
      </c>
      <c r="CP837" s="400">
        <v>1372</v>
      </c>
      <c r="CQ837" s="400">
        <v>3533</v>
      </c>
      <c r="CR837" s="400">
        <v>1840</v>
      </c>
      <c r="CS837" s="400">
        <v>1464</v>
      </c>
      <c r="CT837" s="393">
        <v>28063</v>
      </c>
      <c r="CU837" s="400">
        <v>10815</v>
      </c>
      <c r="CV837" s="400">
        <v>6205</v>
      </c>
      <c r="CW837" s="400">
        <v>2257</v>
      </c>
      <c r="CX837" s="400">
        <v>3299</v>
      </c>
      <c r="CY837" s="400">
        <v>5487</v>
      </c>
      <c r="CZ837" s="393">
        <v>30740</v>
      </c>
      <c r="DA837" s="400">
        <v>1488</v>
      </c>
      <c r="DB837" s="400">
        <v>1428</v>
      </c>
      <c r="DC837" s="400">
        <v>5863</v>
      </c>
      <c r="DD837" s="400">
        <v>13481</v>
      </c>
      <c r="DE837" s="400">
        <v>3965</v>
      </c>
      <c r="DF837" s="400">
        <v>4515</v>
      </c>
      <c r="DG837" s="393">
        <f t="shared" ref="DG837" si="1589">AM837+BS837+B837+O837+X837+AC837+AJ837+BD837+CF837+AX837+BM837+CT837+CZ837</f>
        <v>415021</v>
      </c>
      <c r="DH837" s="393">
        <v>7141</v>
      </c>
      <c r="DI837" s="400">
        <v>2414</v>
      </c>
      <c r="DJ837" s="400">
        <v>3265</v>
      </c>
      <c r="DK837" s="400">
        <v>1462</v>
      </c>
      <c r="DL837" s="393" t="s">
        <v>607</v>
      </c>
      <c r="DM837" s="400">
        <v>5470</v>
      </c>
      <c r="DN837" s="400" t="s">
        <v>607</v>
      </c>
      <c r="DO837" s="393">
        <v>427632</v>
      </c>
      <c r="DP837" s="1"/>
      <c r="DQ837" s="1"/>
      <c r="DR837" s="1"/>
      <c r="DS837" s="128"/>
      <c r="DT837" s="128"/>
      <c r="DU837" s="128"/>
      <c r="DV837" s="128"/>
      <c r="DW837" s="128"/>
      <c r="DX837" s="128"/>
      <c r="DY837" s="128"/>
      <c r="DZ837" s="128"/>
      <c r="EA837" s="128"/>
      <c r="EB837" s="128"/>
      <c r="EC837" s="390"/>
      <c r="ED837" s="390"/>
      <c r="EE837" s="390"/>
      <c r="EF837" s="390"/>
      <c r="EG837" s="390"/>
    </row>
    <row r="838" spans="1:137" s="4" customFormat="1" ht="16.5" customHeight="1" x14ac:dyDescent="0.15">
      <c r="A838" s="135"/>
    </row>
    <row r="839" spans="1:137" ht="16.5" customHeight="1" x14ac:dyDescent="0.2">
      <c r="A839" s="26" t="s">
        <v>447</v>
      </c>
    </row>
    <row r="840" spans="1:137" ht="16.5" customHeight="1" x14ac:dyDescent="0.2">
      <c r="A840" s="164" t="s">
        <v>799</v>
      </c>
      <c r="C840" s="43"/>
      <c r="D840" s="43"/>
    </row>
    <row r="841" spans="1:137" ht="16.5" customHeight="1" x14ac:dyDescent="0.2">
      <c r="A841" s="34" t="s">
        <v>800</v>
      </c>
      <c r="B841" s="40"/>
      <c r="C841" s="43"/>
      <c r="D841" s="43"/>
    </row>
    <row r="842" spans="1:137" s="442" customFormat="1" ht="32.25" customHeight="1" x14ac:dyDescent="0.15">
      <c r="A842" s="437"/>
      <c r="B842" s="438" t="s">
        <v>489</v>
      </c>
      <c r="C842" s="439" t="s">
        <v>490</v>
      </c>
      <c r="D842" s="439" t="s">
        <v>491</v>
      </c>
      <c r="E842" s="439" t="s">
        <v>492</v>
      </c>
      <c r="F842" s="439" t="s">
        <v>493</v>
      </c>
      <c r="G842" s="439" t="s">
        <v>494</v>
      </c>
      <c r="H842" s="439" t="s">
        <v>495</v>
      </c>
      <c r="I842" s="439" t="s">
        <v>496</v>
      </c>
      <c r="J842" s="439" t="s">
        <v>497</v>
      </c>
      <c r="K842" s="439" t="s">
        <v>498</v>
      </c>
      <c r="L842" s="439" t="s">
        <v>499</v>
      </c>
      <c r="M842" s="439" t="s">
        <v>500</v>
      </c>
      <c r="N842" s="439" t="s">
        <v>501</v>
      </c>
      <c r="O842" s="438" t="s">
        <v>502</v>
      </c>
      <c r="P842" s="439" t="s">
        <v>503</v>
      </c>
      <c r="Q842" s="439" t="s">
        <v>504</v>
      </c>
      <c r="R842" s="439" t="s">
        <v>505</v>
      </c>
      <c r="S842" s="439" t="s">
        <v>506</v>
      </c>
      <c r="T842" s="439" t="s">
        <v>507</v>
      </c>
      <c r="U842" s="439" t="s">
        <v>508</v>
      </c>
      <c r="V842" s="439" t="s">
        <v>509</v>
      </c>
      <c r="W842" s="439" t="s">
        <v>510</v>
      </c>
      <c r="X842" s="438" t="s">
        <v>511</v>
      </c>
      <c r="Y842" s="439" t="s">
        <v>512</v>
      </c>
      <c r="Z842" s="439" t="s">
        <v>513</v>
      </c>
      <c r="AA842" s="439" t="s">
        <v>514</v>
      </c>
      <c r="AB842" s="439" t="s">
        <v>515</v>
      </c>
      <c r="AC842" s="438" t="s">
        <v>516</v>
      </c>
      <c r="AD842" s="439" t="s">
        <v>517</v>
      </c>
      <c r="AE842" s="439" t="s">
        <v>518</v>
      </c>
      <c r="AF842" s="439" t="s">
        <v>519</v>
      </c>
      <c r="AG842" s="439" t="s">
        <v>520</v>
      </c>
      <c r="AH842" s="439" t="s">
        <v>521</v>
      </c>
      <c r="AI842" s="439" t="s">
        <v>522</v>
      </c>
      <c r="AJ842" s="438" t="s">
        <v>523</v>
      </c>
      <c r="AK842" s="439" t="s">
        <v>524</v>
      </c>
      <c r="AL842" s="439" t="s">
        <v>525</v>
      </c>
      <c r="AM842" s="438" t="s">
        <v>526</v>
      </c>
      <c r="AN842" s="439" t="s">
        <v>527</v>
      </c>
      <c r="AO842" s="439" t="s">
        <v>528</v>
      </c>
      <c r="AP842" s="439" t="s">
        <v>529</v>
      </c>
      <c r="AQ842" s="439" t="s">
        <v>530</v>
      </c>
      <c r="AR842" s="439" t="s">
        <v>531</v>
      </c>
      <c r="AS842" s="439" t="s">
        <v>532</v>
      </c>
      <c r="AT842" s="439" t="s">
        <v>533</v>
      </c>
      <c r="AU842" s="439" t="s">
        <v>534</v>
      </c>
      <c r="AV842" s="439" t="s">
        <v>535</v>
      </c>
      <c r="AW842" s="439" t="s">
        <v>536</v>
      </c>
      <c r="AX842" s="438" t="s">
        <v>537</v>
      </c>
      <c r="AY842" s="439" t="s">
        <v>538</v>
      </c>
      <c r="AZ842" s="439" t="s">
        <v>539</v>
      </c>
      <c r="BA842" s="439" t="s">
        <v>540</v>
      </c>
      <c r="BB842" s="439" t="s">
        <v>541</v>
      </c>
      <c r="BC842" s="439" t="s">
        <v>542</v>
      </c>
      <c r="BD842" s="440" t="s">
        <v>543</v>
      </c>
      <c r="BE842" s="439" t="s">
        <v>544</v>
      </c>
      <c r="BF842" s="439" t="s">
        <v>545</v>
      </c>
      <c r="BG842" s="439" t="s">
        <v>546</v>
      </c>
      <c r="BH842" s="439" t="s">
        <v>547</v>
      </c>
      <c r="BI842" s="439" t="s">
        <v>548</v>
      </c>
      <c r="BJ842" s="439" t="s">
        <v>549</v>
      </c>
      <c r="BK842" s="439" t="s">
        <v>550</v>
      </c>
      <c r="BL842" s="439" t="s">
        <v>551</v>
      </c>
      <c r="BM842" s="438" t="s">
        <v>552</v>
      </c>
      <c r="BN842" s="439" t="s">
        <v>553</v>
      </c>
      <c r="BO842" s="439" t="s">
        <v>554</v>
      </c>
      <c r="BP842" s="439" t="s">
        <v>555</v>
      </c>
      <c r="BQ842" s="439" t="s">
        <v>556</v>
      </c>
      <c r="BR842" s="439" t="s">
        <v>557</v>
      </c>
      <c r="BS842" s="438" t="s">
        <v>558</v>
      </c>
      <c r="BT842" s="439" t="s">
        <v>559</v>
      </c>
      <c r="BU842" s="439" t="s">
        <v>560</v>
      </c>
      <c r="BV842" s="439" t="s">
        <v>561</v>
      </c>
      <c r="BW842" s="439" t="s">
        <v>562</v>
      </c>
      <c r="BX842" s="439" t="s">
        <v>563</v>
      </c>
      <c r="BY842" s="439" t="s">
        <v>564</v>
      </c>
      <c r="BZ842" s="439" t="s">
        <v>565</v>
      </c>
      <c r="CA842" s="439" t="s">
        <v>566</v>
      </c>
      <c r="CB842" s="439" t="s">
        <v>567</v>
      </c>
      <c r="CC842" s="439" t="s">
        <v>568</v>
      </c>
      <c r="CD842" s="439" t="s">
        <v>569</v>
      </c>
      <c r="CE842" s="439" t="s">
        <v>570</v>
      </c>
      <c r="CF842" s="438" t="s">
        <v>571</v>
      </c>
      <c r="CG842" s="439" t="s">
        <v>572</v>
      </c>
      <c r="CH842" s="439" t="s">
        <v>573</v>
      </c>
      <c r="CI842" s="439" t="s">
        <v>574</v>
      </c>
      <c r="CJ842" s="439" t="s">
        <v>575</v>
      </c>
      <c r="CK842" s="439" t="s">
        <v>576</v>
      </c>
      <c r="CL842" s="439" t="s">
        <v>577</v>
      </c>
      <c r="CM842" s="439" t="s">
        <v>578</v>
      </c>
      <c r="CN842" s="439" t="s">
        <v>579</v>
      </c>
      <c r="CO842" s="439" t="s">
        <v>580</v>
      </c>
      <c r="CP842" s="439" t="s">
        <v>581</v>
      </c>
      <c r="CQ842" s="439" t="s">
        <v>582</v>
      </c>
      <c r="CR842" s="439" t="s">
        <v>583</v>
      </c>
      <c r="CS842" s="439" t="s">
        <v>584</v>
      </c>
      <c r="CT842" s="438" t="s">
        <v>585</v>
      </c>
      <c r="CU842" s="439" t="s">
        <v>586</v>
      </c>
      <c r="CV842" s="439" t="s">
        <v>587</v>
      </c>
      <c r="CW842" s="439" t="s">
        <v>588</v>
      </c>
      <c r="CX842" s="439" t="s">
        <v>589</v>
      </c>
      <c r="CY842" s="439" t="s">
        <v>590</v>
      </c>
      <c r="CZ842" s="438" t="s">
        <v>591</v>
      </c>
      <c r="DA842" s="439" t="s">
        <v>592</v>
      </c>
      <c r="DB842" s="439" t="s">
        <v>593</v>
      </c>
      <c r="DC842" s="439" t="s">
        <v>594</v>
      </c>
      <c r="DD842" s="439" t="s">
        <v>595</v>
      </c>
      <c r="DE842" s="439" t="s">
        <v>596</v>
      </c>
      <c r="DF842" s="439" t="s">
        <v>597</v>
      </c>
      <c r="DG842" s="438" t="s">
        <v>598</v>
      </c>
      <c r="DH842" s="438" t="s">
        <v>599</v>
      </c>
      <c r="DI842" s="439" t="s">
        <v>600</v>
      </c>
      <c r="DJ842" s="439" t="s">
        <v>601</v>
      </c>
      <c r="DK842" s="439" t="s">
        <v>602</v>
      </c>
      <c r="DL842" s="438" t="s">
        <v>603</v>
      </c>
      <c r="DM842" s="439" t="s">
        <v>604</v>
      </c>
      <c r="DN842" s="441" t="s">
        <v>605</v>
      </c>
      <c r="DO842" s="438" t="s">
        <v>606</v>
      </c>
    </row>
    <row r="843" spans="1:137" customFormat="1" ht="12.75" customHeight="1" x14ac:dyDescent="0.2">
      <c r="A843" s="227" t="s">
        <v>430</v>
      </c>
      <c r="B843" s="297">
        <f t="shared" ref="B843:B853" si="1590">SUM(C843:N843)</f>
        <v>12877</v>
      </c>
      <c r="C843" s="278">
        <v>940</v>
      </c>
      <c r="D843" s="278">
        <v>426</v>
      </c>
      <c r="E843" s="278">
        <v>319</v>
      </c>
      <c r="F843" s="278">
        <v>190</v>
      </c>
      <c r="G843" s="278">
        <v>885</v>
      </c>
      <c r="H843" s="278">
        <v>1879</v>
      </c>
      <c r="I843" s="278">
        <v>1165</v>
      </c>
      <c r="J843" s="278">
        <v>323</v>
      </c>
      <c r="K843" s="278">
        <v>886</v>
      </c>
      <c r="L843" s="278">
        <v>3845</v>
      </c>
      <c r="M843" s="278">
        <v>739</v>
      </c>
      <c r="N843" s="278">
        <v>1280</v>
      </c>
      <c r="O843" s="297">
        <f t="shared" ref="O843:O853" si="1591">SUM(P843:W843)</f>
        <v>3850</v>
      </c>
      <c r="P843" s="278">
        <v>856</v>
      </c>
      <c r="Q843" s="278">
        <v>738</v>
      </c>
      <c r="R843" s="278">
        <v>371</v>
      </c>
      <c r="S843" s="278">
        <v>249</v>
      </c>
      <c r="T843" s="278">
        <v>263</v>
      </c>
      <c r="U843" s="278">
        <v>778</v>
      </c>
      <c r="V843" s="278">
        <v>443</v>
      </c>
      <c r="W843" s="278">
        <v>152</v>
      </c>
      <c r="X843" s="297">
        <f t="shared" ref="X843:X853" si="1592">SUM(Y843:AB843)</f>
        <v>4777</v>
      </c>
      <c r="Y843" s="278">
        <v>758</v>
      </c>
      <c r="Z843" s="278">
        <v>1167</v>
      </c>
      <c r="AA843" s="278">
        <v>1859</v>
      </c>
      <c r="AB843" s="278">
        <v>993</v>
      </c>
      <c r="AC843" s="297">
        <f t="shared" ref="AC843:AC853" si="1593">SUM(AD843:AI843)</f>
        <v>3676</v>
      </c>
      <c r="AD843" s="278">
        <v>389</v>
      </c>
      <c r="AE843" s="278">
        <v>590</v>
      </c>
      <c r="AF843" s="278">
        <v>323</v>
      </c>
      <c r="AG843" s="278">
        <v>908</v>
      </c>
      <c r="AH843" s="278">
        <v>469</v>
      </c>
      <c r="AI843" s="278">
        <v>997</v>
      </c>
      <c r="AJ843" s="297">
        <f>SUM(AK843:AL843)</f>
        <v>385</v>
      </c>
      <c r="AK843" s="278">
        <v>192</v>
      </c>
      <c r="AL843" s="278">
        <v>193</v>
      </c>
      <c r="AM843" s="297">
        <f t="shared" ref="AM843:AM853" si="1594">SUM(AN843:AW843)</f>
        <v>7686</v>
      </c>
      <c r="AN843" s="278">
        <v>302</v>
      </c>
      <c r="AO843" s="278">
        <v>427</v>
      </c>
      <c r="AP843" s="278">
        <v>916</v>
      </c>
      <c r="AQ843" s="278">
        <v>218</v>
      </c>
      <c r="AR843" s="278">
        <v>875</v>
      </c>
      <c r="AS843" s="278">
        <v>200</v>
      </c>
      <c r="AT843" s="278">
        <v>1285</v>
      </c>
      <c r="AU843" s="278">
        <v>1871</v>
      </c>
      <c r="AV843" s="278">
        <v>1087</v>
      </c>
      <c r="AW843" s="278">
        <v>505</v>
      </c>
      <c r="AX843" s="297">
        <f t="shared" ref="AX843:AX853" si="1595">SUM(AY843:BC843)</f>
        <v>8086</v>
      </c>
      <c r="AY843" s="278">
        <v>598</v>
      </c>
      <c r="AZ843" s="278">
        <v>3836</v>
      </c>
      <c r="BA843" s="278">
        <v>1059</v>
      </c>
      <c r="BB843" s="278">
        <v>1825</v>
      </c>
      <c r="BC843" s="278">
        <v>768</v>
      </c>
      <c r="BD843" s="297">
        <f t="shared" ref="BD843:BD853" si="1596">SUM(BE843:BL843)</f>
        <v>21332</v>
      </c>
      <c r="BE843" s="278">
        <v>6359</v>
      </c>
      <c r="BF843" s="278">
        <v>1914</v>
      </c>
      <c r="BG843" s="278">
        <v>1872</v>
      </c>
      <c r="BH843" s="278">
        <v>1792</v>
      </c>
      <c r="BI843" s="278">
        <v>4074</v>
      </c>
      <c r="BJ843" s="278">
        <v>1991</v>
      </c>
      <c r="BK843" s="278">
        <v>1845</v>
      </c>
      <c r="BL843" s="278">
        <v>1485</v>
      </c>
      <c r="BM843" s="297">
        <f t="shared" ref="BM843:BM853" si="1597">SUM(BN843:BR843)</f>
        <v>4681</v>
      </c>
      <c r="BN843" s="278">
        <v>1057</v>
      </c>
      <c r="BO843" s="278">
        <v>700</v>
      </c>
      <c r="BP843" s="278">
        <v>677</v>
      </c>
      <c r="BQ843" s="278">
        <v>410</v>
      </c>
      <c r="BR843" s="278">
        <v>1837</v>
      </c>
      <c r="BS843" s="297">
        <f t="shared" ref="BS843:BS853" si="1598">SUM(BT843:CE843)</f>
        <v>8385</v>
      </c>
      <c r="BT843" s="278">
        <v>516</v>
      </c>
      <c r="BU843" s="278">
        <v>790</v>
      </c>
      <c r="BV843" s="278">
        <v>334</v>
      </c>
      <c r="BW843" s="278">
        <v>121</v>
      </c>
      <c r="BX843" s="278">
        <v>473</v>
      </c>
      <c r="BY843" s="278">
        <v>2499</v>
      </c>
      <c r="BZ843" s="278">
        <v>493</v>
      </c>
      <c r="CA843" s="278">
        <v>455</v>
      </c>
      <c r="CB843" s="278">
        <v>982</v>
      </c>
      <c r="CC843" s="278">
        <v>605</v>
      </c>
      <c r="CD843" s="278">
        <v>610</v>
      </c>
      <c r="CE843" s="278">
        <v>507</v>
      </c>
      <c r="CF843" s="297">
        <f t="shared" ref="CF843:CF853" si="1599">SUM(CG843:CS843)</f>
        <v>7405</v>
      </c>
      <c r="CG843" s="278">
        <v>158</v>
      </c>
      <c r="CH843" s="278">
        <v>379</v>
      </c>
      <c r="CI843" s="278">
        <v>438</v>
      </c>
      <c r="CJ843" s="278">
        <v>766</v>
      </c>
      <c r="CK843" s="278">
        <v>2168</v>
      </c>
      <c r="CL843" s="278">
        <v>218</v>
      </c>
      <c r="CM843" s="278">
        <v>1437</v>
      </c>
      <c r="CN843" s="278">
        <v>179</v>
      </c>
      <c r="CO843" s="278">
        <v>110</v>
      </c>
      <c r="CP843" s="278">
        <v>282</v>
      </c>
      <c r="CQ843" s="278">
        <v>528</v>
      </c>
      <c r="CR843" s="278">
        <v>461</v>
      </c>
      <c r="CS843" s="278">
        <v>281</v>
      </c>
      <c r="CT843" s="297">
        <f t="shared" ref="CT843:CT853" si="1600">SUM(CU843:CY843)</f>
        <v>6276</v>
      </c>
      <c r="CU843" s="278">
        <v>2451</v>
      </c>
      <c r="CV843" s="278">
        <v>1436</v>
      </c>
      <c r="CW843" s="278">
        <v>529</v>
      </c>
      <c r="CX843" s="278">
        <v>782</v>
      </c>
      <c r="CY843" s="278">
        <v>1078</v>
      </c>
      <c r="CZ843" s="297">
        <f t="shared" ref="CZ843:CZ853" si="1601">SUM(DA843:DF843)</f>
        <v>6632</v>
      </c>
      <c r="DA843" s="278">
        <v>181</v>
      </c>
      <c r="DB843" s="278">
        <v>185</v>
      </c>
      <c r="DC843" s="278">
        <v>1424</v>
      </c>
      <c r="DD843" s="278">
        <v>2977</v>
      </c>
      <c r="DE843" s="278">
        <v>1102</v>
      </c>
      <c r="DF843" s="278">
        <v>763</v>
      </c>
      <c r="DG843" s="297">
        <f t="shared" ref="DG843:DG853" si="1602">AM843+BS843+B843+O843+X843+AC843+AJ843+BD843+CF843+AX843+BM843+CT843+CZ843</f>
        <v>96048</v>
      </c>
      <c r="DH843" s="297">
        <f t="shared" ref="DH843:DH853" si="1603">SUM(DI843:DK843)</f>
        <v>821</v>
      </c>
      <c r="DI843" s="278">
        <v>313</v>
      </c>
      <c r="DJ843" s="278">
        <v>364</v>
      </c>
      <c r="DK843" s="278">
        <v>144</v>
      </c>
      <c r="DL843" s="297" t="s">
        <v>607</v>
      </c>
      <c r="DM843" s="298">
        <v>760</v>
      </c>
      <c r="DN843" s="280" t="s">
        <v>607</v>
      </c>
      <c r="DO843" s="297">
        <f t="shared" ref="DO843:DO853" si="1604">DG843+DH843+DM843</f>
        <v>97629</v>
      </c>
      <c r="DP843" s="128"/>
      <c r="DQ843" s="128"/>
      <c r="DR843" s="128"/>
      <c r="DS843" s="128"/>
      <c r="DT843" s="128"/>
      <c r="DU843" s="128"/>
      <c r="DV843" s="128"/>
    </row>
    <row r="844" spans="1:137" customFormat="1" ht="12.75" customHeight="1" x14ac:dyDescent="0.2">
      <c r="A844" s="228" t="s">
        <v>448</v>
      </c>
      <c r="B844" s="392">
        <f t="shared" si="1590"/>
        <v>57219</v>
      </c>
      <c r="C844" s="394">
        <v>4055</v>
      </c>
      <c r="D844" s="394">
        <v>2305</v>
      </c>
      <c r="E844" s="394">
        <v>1568</v>
      </c>
      <c r="F844" s="394">
        <v>718</v>
      </c>
      <c r="G844" s="394">
        <v>3909</v>
      </c>
      <c r="H844" s="394">
        <v>8603</v>
      </c>
      <c r="I844" s="394">
        <v>5093</v>
      </c>
      <c r="J844" s="394">
        <v>1596</v>
      </c>
      <c r="K844" s="394">
        <v>4775</v>
      </c>
      <c r="L844" s="394">
        <v>17453</v>
      </c>
      <c r="M844" s="394">
        <v>2483</v>
      </c>
      <c r="N844" s="394">
        <v>4661</v>
      </c>
      <c r="O844" s="392">
        <f t="shared" si="1591"/>
        <v>17668</v>
      </c>
      <c r="P844" s="394">
        <v>3763</v>
      </c>
      <c r="Q844" s="394">
        <v>3864</v>
      </c>
      <c r="R844" s="394">
        <v>1500</v>
      </c>
      <c r="S844" s="394">
        <v>1022</v>
      </c>
      <c r="T844" s="394">
        <v>1572</v>
      </c>
      <c r="U844" s="394">
        <v>3470</v>
      </c>
      <c r="V844" s="394">
        <v>1740</v>
      </c>
      <c r="W844" s="394">
        <v>737</v>
      </c>
      <c r="X844" s="392">
        <f t="shared" si="1592"/>
        <v>25788</v>
      </c>
      <c r="Y844" s="394">
        <v>3972</v>
      </c>
      <c r="Z844" s="394">
        <v>7236</v>
      </c>
      <c r="AA844" s="394">
        <v>9147</v>
      </c>
      <c r="AB844" s="394">
        <v>5433</v>
      </c>
      <c r="AC844" s="392">
        <f t="shared" si="1593"/>
        <v>17159</v>
      </c>
      <c r="AD844" s="394">
        <v>2178</v>
      </c>
      <c r="AE844" s="394">
        <v>2483</v>
      </c>
      <c r="AF844" s="394">
        <v>1456</v>
      </c>
      <c r="AG844" s="394">
        <v>3968</v>
      </c>
      <c r="AH844" s="394">
        <v>2737</v>
      </c>
      <c r="AI844" s="394">
        <v>4337</v>
      </c>
      <c r="AJ844" s="392">
        <f>SUM(AK844:AL844)</f>
        <v>1222</v>
      </c>
      <c r="AK844" s="394">
        <v>674</v>
      </c>
      <c r="AL844" s="394">
        <v>548</v>
      </c>
      <c r="AM844" s="392">
        <f t="shared" si="1594"/>
        <v>35952</v>
      </c>
      <c r="AN844" s="394">
        <v>1522</v>
      </c>
      <c r="AO844" s="394">
        <v>1953</v>
      </c>
      <c r="AP844" s="394">
        <v>3622</v>
      </c>
      <c r="AQ844" s="394">
        <v>1116</v>
      </c>
      <c r="AR844" s="394">
        <v>4309</v>
      </c>
      <c r="AS844" s="394">
        <v>919</v>
      </c>
      <c r="AT844" s="394">
        <v>6448</v>
      </c>
      <c r="AU844" s="394">
        <v>8348</v>
      </c>
      <c r="AV844" s="394">
        <v>5508</v>
      </c>
      <c r="AW844" s="394">
        <v>2207</v>
      </c>
      <c r="AX844" s="392">
        <f t="shared" si="1595"/>
        <v>44366</v>
      </c>
      <c r="AY844" s="394">
        <v>2419</v>
      </c>
      <c r="AZ844" s="394">
        <v>22878</v>
      </c>
      <c r="BA844" s="394">
        <v>5024</v>
      </c>
      <c r="BB844" s="394">
        <v>10535</v>
      </c>
      <c r="BC844" s="394">
        <v>3510</v>
      </c>
      <c r="BD844" s="392">
        <f t="shared" si="1596"/>
        <v>132838</v>
      </c>
      <c r="BE844" s="394">
        <v>51516</v>
      </c>
      <c r="BF844" s="394">
        <v>8053</v>
      </c>
      <c r="BG844" s="394">
        <v>9247</v>
      </c>
      <c r="BH844" s="394">
        <v>7258</v>
      </c>
      <c r="BI844" s="394">
        <v>25373</v>
      </c>
      <c r="BJ844" s="394">
        <v>16192</v>
      </c>
      <c r="BK844" s="394">
        <v>8906</v>
      </c>
      <c r="BL844" s="394">
        <v>6293</v>
      </c>
      <c r="BM844" s="392">
        <f t="shared" si="1597"/>
        <v>22818</v>
      </c>
      <c r="BN844" s="394">
        <v>4866</v>
      </c>
      <c r="BO844" s="394">
        <v>3726</v>
      </c>
      <c r="BP844" s="394">
        <v>3481</v>
      </c>
      <c r="BQ844" s="394">
        <v>1969</v>
      </c>
      <c r="BR844" s="394">
        <v>8776</v>
      </c>
      <c r="BS844" s="392">
        <f t="shared" si="1598"/>
        <v>39828</v>
      </c>
      <c r="BT844" s="394">
        <v>2554</v>
      </c>
      <c r="BU844" s="394">
        <v>3510</v>
      </c>
      <c r="BV844" s="394">
        <v>1512</v>
      </c>
      <c r="BW844" s="394">
        <v>365</v>
      </c>
      <c r="BX844" s="394">
        <v>1824</v>
      </c>
      <c r="BY844" s="394">
        <v>11563</v>
      </c>
      <c r="BZ844" s="394">
        <v>2303</v>
      </c>
      <c r="CA844" s="394">
        <v>1845</v>
      </c>
      <c r="CB844" s="394">
        <v>4390</v>
      </c>
      <c r="CC844" s="394">
        <v>4283</v>
      </c>
      <c r="CD844" s="394">
        <v>2885</v>
      </c>
      <c r="CE844" s="394">
        <v>2794</v>
      </c>
      <c r="CF844" s="392">
        <f t="shared" si="1599"/>
        <v>35751</v>
      </c>
      <c r="CG844" s="394">
        <v>603</v>
      </c>
      <c r="CH844" s="394">
        <v>1535</v>
      </c>
      <c r="CI844" s="394">
        <v>1772</v>
      </c>
      <c r="CJ844" s="394">
        <v>3369</v>
      </c>
      <c r="CK844" s="394">
        <v>12706</v>
      </c>
      <c r="CL844" s="394">
        <v>891</v>
      </c>
      <c r="CM844" s="394">
        <v>6468</v>
      </c>
      <c r="CN844" s="394">
        <v>857</v>
      </c>
      <c r="CO844" s="394">
        <v>512</v>
      </c>
      <c r="CP844" s="394">
        <v>1367</v>
      </c>
      <c r="CQ844" s="394">
        <v>2296</v>
      </c>
      <c r="CR844" s="394">
        <v>2175</v>
      </c>
      <c r="CS844" s="394">
        <v>1200</v>
      </c>
      <c r="CT844" s="392">
        <f t="shared" si="1600"/>
        <v>30512</v>
      </c>
      <c r="CU844" s="394">
        <v>12651</v>
      </c>
      <c r="CV844" s="394">
        <v>5111</v>
      </c>
      <c r="CW844" s="394">
        <v>2598</v>
      </c>
      <c r="CX844" s="394">
        <v>4641</v>
      </c>
      <c r="CY844" s="394">
        <v>5511</v>
      </c>
      <c r="CZ844" s="392">
        <f t="shared" si="1601"/>
        <v>28759</v>
      </c>
      <c r="DA844" s="394">
        <v>686</v>
      </c>
      <c r="DB844" s="394">
        <v>572</v>
      </c>
      <c r="DC844" s="394">
        <v>5809</v>
      </c>
      <c r="DD844" s="394">
        <v>14613</v>
      </c>
      <c r="DE844" s="394">
        <v>4019</v>
      </c>
      <c r="DF844" s="394">
        <v>3060</v>
      </c>
      <c r="DG844" s="392">
        <f t="shared" si="1602"/>
        <v>489880</v>
      </c>
      <c r="DH844" s="392">
        <f t="shared" si="1603"/>
        <v>1535</v>
      </c>
      <c r="DI844" s="394">
        <v>564</v>
      </c>
      <c r="DJ844" s="394">
        <v>721</v>
      </c>
      <c r="DK844" s="394">
        <v>250</v>
      </c>
      <c r="DL844" s="392" t="s">
        <v>607</v>
      </c>
      <c r="DM844" s="394">
        <v>1922</v>
      </c>
      <c r="DN844" s="394" t="s">
        <v>607</v>
      </c>
      <c r="DO844" s="392">
        <f t="shared" si="1604"/>
        <v>493337</v>
      </c>
      <c r="DP844" s="128"/>
      <c r="DQ844" s="128"/>
      <c r="DR844" s="128"/>
      <c r="DS844" s="128"/>
      <c r="DT844" s="128"/>
      <c r="DU844" s="128"/>
      <c r="DV844" s="128"/>
    </row>
    <row r="845" spans="1:137" customFormat="1" ht="12.75" customHeight="1" x14ac:dyDescent="0.2">
      <c r="A845" s="228" t="s">
        <v>449</v>
      </c>
      <c r="B845" s="392">
        <f t="shared" si="1590"/>
        <v>45662.280000000006</v>
      </c>
      <c r="C845" s="394">
        <v>3183.56</v>
      </c>
      <c r="D845" s="394">
        <v>1900.02</v>
      </c>
      <c r="E845" s="394">
        <v>1284.1300000000001</v>
      </c>
      <c r="F845" s="394">
        <v>599.48</v>
      </c>
      <c r="G845" s="394">
        <v>3106.77</v>
      </c>
      <c r="H845" s="394">
        <v>6857.99</v>
      </c>
      <c r="I845" s="394">
        <v>4121.95</v>
      </c>
      <c r="J845" s="394">
        <v>1314.59</v>
      </c>
      <c r="K845" s="394">
        <v>3844.15</v>
      </c>
      <c r="L845" s="394">
        <v>13928.2</v>
      </c>
      <c r="M845" s="394">
        <v>1929.87</v>
      </c>
      <c r="N845" s="394">
        <v>3591.57</v>
      </c>
      <c r="O845" s="392">
        <f t="shared" si="1591"/>
        <v>14215.58</v>
      </c>
      <c r="P845" s="394">
        <v>2925.68</v>
      </c>
      <c r="Q845" s="394">
        <v>3167.3</v>
      </c>
      <c r="R845" s="394">
        <v>1202.49</v>
      </c>
      <c r="S845" s="394">
        <v>812.15</v>
      </c>
      <c r="T845" s="394">
        <v>1335.36</v>
      </c>
      <c r="U845" s="394">
        <v>2768.35</v>
      </c>
      <c r="V845" s="394">
        <v>1385</v>
      </c>
      <c r="W845" s="394">
        <v>619.25</v>
      </c>
      <c r="X845" s="392">
        <f t="shared" si="1592"/>
        <v>20285.370000000003</v>
      </c>
      <c r="Y845" s="394">
        <v>3130.09</v>
      </c>
      <c r="Z845" s="394">
        <v>5800.27</v>
      </c>
      <c r="AA845" s="394">
        <v>7107.41</v>
      </c>
      <c r="AB845" s="394">
        <v>4247.6000000000004</v>
      </c>
      <c r="AC845" s="392">
        <f t="shared" si="1593"/>
        <v>13945.18</v>
      </c>
      <c r="AD845" s="394">
        <v>1803.8</v>
      </c>
      <c r="AE845" s="394">
        <v>2045.85</v>
      </c>
      <c r="AF845" s="394">
        <v>1187.9000000000001</v>
      </c>
      <c r="AG845" s="394">
        <v>3148.62</v>
      </c>
      <c r="AH845" s="394">
        <v>2223.71</v>
      </c>
      <c r="AI845" s="394">
        <v>3535.3</v>
      </c>
      <c r="AJ845" s="392">
        <f>SUM(AK845:AL845)</f>
        <v>1038.97</v>
      </c>
      <c r="AK845" s="394">
        <v>584.74</v>
      </c>
      <c r="AL845" s="394">
        <v>454.23</v>
      </c>
      <c r="AM845" s="392">
        <f t="shared" si="1594"/>
        <v>29237.54</v>
      </c>
      <c r="AN845" s="394">
        <v>1299.1199999999999</v>
      </c>
      <c r="AO845" s="394">
        <v>1541.79</v>
      </c>
      <c r="AP845" s="394">
        <v>2883.4</v>
      </c>
      <c r="AQ845" s="394">
        <v>924.97</v>
      </c>
      <c r="AR845" s="394">
        <v>3445.57</v>
      </c>
      <c r="AS845" s="394">
        <v>763.95</v>
      </c>
      <c r="AT845" s="394">
        <v>5220.87</v>
      </c>
      <c r="AU845" s="394">
        <v>6838.82</v>
      </c>
      <c r="AV845" s="394">
        <v>4536.12</v>
      </c>
      <c r="AW845" s="394">
        <v>1782.93</v>
      </c>
      <c r="AX845" s="392">
        <f t="shared" si="1595"/>
        <v>35292.1</v>
      </c>
      <c r="AY845" s="394">
        <v>1909.21</v>
      </c>
      <c r="AZ845" s="394">
        <v>18039.87</v>
      </c>
      <c r="BA845" s="394">
        <v>4035.98</v>
      </c>
      <c r="BB845" s="394">
        <v>8413.2099999999991</v>
      </c>
      <c r="BC845" s="394">
        <v>2893.83</v>
      </c>
      <c r="BD845" s="392">
        <f t="shared" si="1596"/>
        <v>110494.55000000002</v>
      </c>
      <c r="BE845" s="394">
        <v>43530.12</v>
      </c>
      <c r="BF845" s="394">
        <v>6626.17</v>
      </c>
      <c r="BG845" s="394">
        <v>7726.84</v>
      </c>
      <c r="BH845" s="394">
        <v>5903.38</v>
      </c>
      <c r="BI845" s="394">
        <v>20181.5</v>
      </c>
      <c r="BJ845" s="394">
        <v>14037.13</v>
      </c>
      <c r="BK845" s="394">
        <v>7300.53</v>
      </c>
      <c r="BL845" s="394">
        <v>5188.88</v>
      </c>
      <c r="BM845" s="392">
        <f t="shared" si="1597"/>
        <v>18530.54</v>
      </c>
      <c r="BN845" s="394">
        <v>3831</v>
      </c>
      <c r="BO845" s="394">
        <v>3033</v>
      </c>
      <c r="BP845" s="394">
        <v>2845.23</v>
      </c>
      <c r="BQ845" s="394">
        <v>1628.04</v>
      </c>
      <c r="BR845" s="394">
        <v>7193.27</v>
      </c>
      <c r="BS845" s="392">
        <f t="shared" si="1598"/>
        <v>31741.3</v>
      </c>
      <c r="BT845" s="394">
        <v>2035.22</v>
      </c>
      <c r="BU845" s="394">
        <v>2804.48</v>
      </c>
      <c r="BV845" s="394">
        <v>1210.56</v>
      </c>
      <c r="BW845" s="394">
        <v>297.52</v>
      </c>
      <c r="BX845" s="394">
        <v>1475.85</v>
      </c>
      <c r="BY845" s="394">
        <v>9132.44</v>
      </c>
      <c r="BZ845" s="394">
        <v>1903.45</v>
      </c>
      <c r="CA845" s="394">
        <v>1435.22</v>
      </c>
      <c r="CB845" s="394">
        <v>3461.36</v>
      </c>
      <c r="CC845" s="394">
        <v>3476.51</v>
      </c>
      <c r="CD845" s="394">
        <v>2268.21</v>
      </c>
      <c r="CE845" s="394">
        <v>2240.48</v>
      </c>
      <c r="CF845" s="392">
        <f t="shared" si="1599"/>
        <v>28418.519999999997</v>
      </c>
      <c r="CG845" s="394">
        <v>491.88</v>
      </c>
      <c r="CH845" s="394">
        <v>1215.55</v>
      </c>
      <c r="CI845" s="394">
        <v>1452.26</v>
      </c>
      <c r="CJ845" s="394">
        <v>2702.97</v>
      </c>
      <c r="CK845" s="394">
        <v>10049.01</v>
      </c>
      <c r="CL845" s="394">
        <v>706.22</v>
      </c>
      <c r="CM845" s="394">
        <v>5125.99</v>
      </c>
      <c r="CN845" s="394">
        <v>680.51</v>
      </c>
      <c r="CO845" s="394">
        <v>416.05</v>
      </c>
      <c r="CP845" s="394">
        <v>1083.21</v>
      </c>
      <c r="CQ845" s="394">
        <v>1801.2</v>
      </c>
      <c r="CR845" s="394">
        <v>1753.15</v>
      </c>
      <c r="CS845" s="394">
        <v>940.52</v>
      </c>
      <c r="CT845" s="392">
        <f t="shared" si="1600"/>
        <v>23991.39</v>
      </c>
      <c r="CU845" s="394">
        <v>9853.52</v>
      </c>
      <c r="CV845" s="394">
        <v>3929.77</v>
      </c>
      <c r="CW845" s="394">
        <v>2077.12</v>
      </c>
      <c r="CX845" s="394">
        <v>3728.52</v>
      </c>
      <c r="CY845" s="394">
        <v>4402.46</v>
      </c>
      <c r="CZ845" s="392">
        <f t="shared" si="1601"/>
        <v>22773.86</v>
      </c>
      <c r="DA845" s="394">
        <v>531.75</v>
      </c>
      <c r="DB845" s="394">
        <v>419.62</v>
      </c>
      <c r="DC845" s="394">
        <v>4615.2700000000004</v>
      </c>
      <c r="DD845" s="394">
        <v>11567.62</v>
      </c>
      <c r="DE845" s="394">
        <v>3186.77</v>
      </c>
      <c r="DF845" s="394">
        <v>2452.83</v>
      </c>
      <c r="DG845" s="392">
        <f t="shared" si="1602"/>
        <v>395627.18</v>
      </c>
      <c r="DH845" s="392">
        <f t="shared" si="1603"/>
        <v>1299.8800000000001</v>
      </c>
      <c r="DI845" s="394">
        <v>471.19</v>
      </c>
      <c r="DJ845" s="394">
        <v>609</v>
      </c>
      <c r="DK845" s="394">
        <v>219.69</v>
      </c>
      <c r="DL845" s="392" t="s">
        <v>607</v>
      </c>
      <c r="DM845" s="394">
        <v>1626.76</v>
      </c>
      <c r="DN845" s="394" t="s">
        <v>607</v>
      </c>
      <c r="DO845" s="392">
        <f t="shared" si="1604"/>
        <v>398553.82</v>
      </c>
      <c r="DP845" s="128"/>
      <c r="DQ845" s="128"/>
      <c r="DR845" s="128"/>
      <c r="DS845" s="128"/>
      <c r="DT845" s="128"/>
      <c r="DU845" s="128"/>
      <c r="DV845" s="128"/>
    </row>
    <row r="846" spans="1:137" customFormat="1" ht="12.75" customHeight="1" x14ac:dyDescent="0.15">
      <c r="A846" s="228" t="s">
        <v>450</v>
      </c>
      <c r="B846" s="265">
        <v>4.0109588752307985</v>
      </c>
      <c r="C846" s="266">
        <v>4.1637478910265635</v>
      </c>
      <c r="D846" s="266">
        <v>5.7035391588869206</v>
      </c>
      <c r="E846" s="266">
        <v>4.6700730988835151</v>
      </c>
      <c r="F846" s="266">
        <v>4.9194157229607747</v>
      </c>
      <c r="G846" s="266">
        <v>4.2734700614864032</v>
      </c>
      <c r="H846" s="266">
        <v>3.9880150030529462</v>
      </c>
      <c r="I846" s="266">
        <v>4.5304119405609775</v>
      </c>
      <c r="J846" s="266">
        <v>6.7163439431870433</v>
      </c>
      <c r="K846" s="266">
        <v>4.1658809887620967</v>
      </c>
      <c r="L846" s="266">
        <v>3.5419803067909026</v>
      </c>
      <c r="M846" s="266">
        <v>3.6581052392144966</v>
      </c>
      <c r="N846" s="266">
        <v>3.7609244269453495</v>
      </c>
      <c r="O846" s="265">
        <v>4.3302425324259941</v>
      </c>
      <c r="P846" s="266">
        <v>3.8201237824145404</v>
      </c>
      <c r="Q846" s="266">
        <v>4.4516437335732055</v>
      </c>
      <c r="R846" s="266">
        <v>4.4561423012784882</v>
      </c>
      <c r="S846" s="266">
        <v>4.8907021558472836</v>
      </c>
      <c r="T846" s="266">
        <v>5.4041278834479964</v>
      </c>
      <c r="U846" s="266">
        <v>4.4141048536258687</v>
      </c>
      <c r="V846" s="266">
        <v>3.8950447156757972</v>
      </c>
      <c r="W846" s="266">
        <v>4.4308099599313113</v>
      </c>
      <c r="X846" s="265">
        <v>4.6880693872457257</v>
      </c>
      <c r="Y846" s="266">
        <v>4.7823409879146235</v>
      </c>
      <c r="Z846" s="266">
        <v>5.2773865414710492</v>
      </c>
      <c r="AA846" s="266">
        <v>4.1287824657406924</v>
      </c>
      <c r="AB846" s="266">
        <v>4.9854460093896718</v>
      </c>
      <c r="AC846" s="265">
        <v>4.2609455540991021</v>
      </c>
      <c r="AD846" s="266">
        <v>5.4365713252358416</v>
      </c>
      <c r="AE846" s="266">
        <v>4.1508074987826653</v>
      </c>
      <c r="AF846" s="266">
        <v>4.7178204058938009</v>
      </c>
      <c r="AG846" s="266">
        <v>4.0226131616266141</v>
      </c>
      <c r="AH846" s="266">
        <v>4.8907143485528284</v>
      </c>
      <c r="AI846" s="266">
        <v>3.6867517623993664</v>
      </c>
      <c r="AJ846" s="314">
        <v>4.458864426419467</v>
      </c>
      <c r="AK846" s="253">
        <v>4.7741672109732205</v>
      </c>
      <c r="AL846" s="253">
        <v>4.1095630145661808</v>
      </c>
      <c r="AM846" s="265">
        <v>4.2313271913143398</v>
      </c>
      <c r="AN846" s="266">
        <v>5.5442130419938538</v>
      </c>
      <c r="AO846" s="266">
        <v>4.4799941885805605</v>
      </c>
      <c r="AP846" s="266">
        <v>3.8782482380158174</v>
      </c>
      <c r="AQ846" s="266">
        <v>5.1827758166638649</v>
      </c>
      <c r="AR846" s="266">
        <v>4.4795948879961518</v>
      </c>
      <c r="AS846" s="266">
        <v>4.9443401721571423</v>
      </c>
      <c r="AT846" s="266">
        <v>4.2791210412431973</v>
      </c>
      <c r="AU846" s="266">
        <v>3.5988864681675135</v>
      </c>
      <c r="AV846" s="266">
        <v>4.6048239736874166</v>
      </c>
      <c r="AW846" s="266">
        <v>4.6887129858517858</v>
      </c>
      <c r="AX846" s="265">
        <v>4.5284670727372811</v>
      </c>
      <c r="AY846" s="266">
        <v>4.0549879999150438</v>
      </c>
      <c r="AZ846" s="266">
        <v>4.4259844451532171</v>
      </c>
      <c r="BA846" s="266">
        <v>4.2248298963676332</v>
      </c>
      <c r="BB846" s="266">
        <v>5.1894634254661636</v>
      </c>
      <c r="BC846" s="266">
        <v>4.3181824964560178</v>
      </c>
      <c r="BD846" s="265">
        <v>3.2102276788126742</v>
      </c>
      <c r="BE846" s="266">
        <v>3.4919412027069088</v>
      </c>
      <c r="BF846" s="266">
        <v>3.5541067491967797</v>
      </c>
      <c r="BG846" s="266">
        <v>3.2144271570014142</v>
      </c>
      <c r="BH846" s="266">
        <v>3.055674606871849</v>
      </c>
      <c r="BI846" s="266">
        <v>2.5085829921267675</v>
      </c>
      <c r="BJ846" s="266">
        <v>3.4422110183082633</v>
      </c>
      <c r="BK846" s="266">
        <v>3.4373552178089155</v>
      </c>
      <c r="BL846" s="266">
        <v>3.4437564294010286</v>
      </c>
      <c r="BM846" s="265">
        <v>4.2781157436159081</v>
      </c>
      <c r="BN846" s="266">
        <v>4.2977821155723088</v>
      </c>
      <c r="BO846" s="266">
        <v>4.7475190182512605</v>
      </c>
      <c r="BP846" s="266">
        <v>4.5805106574795547</v>
      </c>
      <c r="BQ846" s="266">
        <v>4.7475796104047587</v>
      </c>
      <c r="BR846" s="266">
        <v>3.9154718747618582</v>
      </c>
      <c r="BS846" s="265">
        <v>4.6271090080555579</v>
      </c>
      <c r="BT846" s="267">
        <v>4.9984527347299652</v>
      </c>
      <c r="BU846" s="266">
        <v>5.0945157950189834</v>
      </c>
      <c r="BV846" s="266">
        <v>5.0517881734340433</v>
      </c>
      <c r="BW846" s="266">
        <v>4.5024213075060526</v>
      </c>
      <c r="BX846" s="266">
        <v>4.644104597375625</v>
      </c>
      <c r="BY846" s="266">
        <v>4.1456631969821469</v>
      </c>
      <c r="BZ846" s="266">
        <v>4.941074163486749</v>
      </c>
      <c r="CA846" s="266">
        <v>4.4417553849962861</v>
      </c>
      <c r="CB846" s="266">
        <v>4.5484362680683317</v>
      </c>
      <c r="CC846" s="266">
        <v>5.1008876824884464</v>
      </c>
      <c r="CD846" s="266">
        <v>4.6131833712984056</v>
      </c>
      <c r="CE846" s="266">
        <v>5.1715716824781293</v>
      </c>
      <c r="CF846" s="265">
        <v>4.3865113249426573</v>
      </c>
      <c r="CG846" s="266">
        <v>4.7607433217189312</v>
      </c>
      <c r="CH846" s="266">
        <v>4.9234476892543233</v>
      </c>
      <c r="CI846" s="266">
        <v>5.248689869529076</v>
      </c>
      <c r="CJ846" s="266">
        <v>4.6398935713672644</v>
      </c>
      <c r="CK846" s="266">
        <v>3.8299451177681227</v>
      </c>
      <c r="CL846" s="266">
        <v>4.6822250215474375</v>
      </c>
      <c r="CM846" s="266">
        <v>4.4213581514098177</v>
      </c>
      <c r="CN846" s="266">
        <v>4.3303213490295898</v>
      </c>
      <c r="CO846" s="266">
        <v>5.7696574677575923</v>
      </c>
      <c r="CP846" s="266">
        <v>5.5296850273112463</v>
      </c>
      <c r="CQ846" s="266">
        <v>4.7624335686523365</v>
      </c>
      <c r="CR846" s="266">
        <v>5.2938068061720571</v>
      </c>
      <c r="CS846" s="266">
        <v>4.6875996810207337</v>
      </c>
      <c r="CT846" s="265">
        <v>4.0227349323854158</v>
      </c>
      <c r="CU846" s="266">
        <v>3.8724474557087394</v>
      </c>
      <c r="CV846" s="266">
        <v>3.4906156456240391</v>
      </c>
      <c r="CW846" s="266">
        <v>4.5558869977188978</v>
      </c>
      <c r="CX846" s="266">
        <v>4.5779605868991347</v>
      </c>
      <c r="CY846" s="266">
        <v>4.3024285365257757</v>
      </c>
      <c r="CZ846" s="265">
        <v>3.9832006408417691</v>
      </c>
      <c r="DA846" s="266">
        <v>4.9640589992531741</v>
      </c>
      <c r="DB846" s="266">
        <v>4.468320732616335</v>
      </c>
      <c r="DC846" s="266">
        <v>3.829686423871284</v>
      </c>
      <c r="DD846" s="266">
        <v>3.9035881930125909</v>
      </c>
      <c r="DE846" s="266">
        <v>3.9735286783042398</v>
      </c>
      <c r="DF846" s="266">
        <v>4.4924449165735636</v>
      </c>
      <c r="DG846" s="252">
        <v>3.9181040890168419</v>
      </c>
      <c r="DH846" s="252">
        <v>2.3932247077234652</v>
      </c>
      <c r="DI846" s="267">
        <v>2.2810185409304351</v>
      </c>
      <c r="DJ846" s="266">
        <v>2.5194439847757732</v>
      </c>
      <c r="DK846" s="266">
        <v>2.3159392789373814</v>
      </c>
      <c r="DL846" s="252" t="s">
        <v>607</v>
      </c>
      <c r="DM846" s="266">
        <v>2.8099424800925843</v>
      </c>
      <c r="DN846" s="255" t="s">
        <v>607</v>
      </c>
      <c r="DO846" s="381">
        <v>3.9037079038080056</v>
      </c>
    </row>
    <row r="847" spans="1:137" customFormat="1" ht="12.75" customHeight="1" x14ac:dyDescent="0.2">
      <c r="A847" s="228" t="s">
        <v>451</v>
      </c>
      <c r="B847" s="392">
        <f t="shared" si="1590"/>
        <v>40890.11</v>
      </c>
      <c r="C847" s="394">
        <v>2943.01</v>
      </c>
      <c r="D847" s="394">
        <v>1728.88</v>
      </c>
      <c r="E847" s="394">
        <v>1116.56</v>
      </c>
      <c r="F847" s="394">
        <v>517.41</v>
      </c>
      <c r="G847" s="394">
        <v>2852.49</v>
      </c>
      <c r="H847" s="394">
        <v>6029.04</v>
      </c>
      <c r="I847" s="394">
        <v>3649.64</v>
      </c>
      <c r="J847" s="394">
        <v>1156.3699999999999</v>
      </c>
      <c r="K847" s="394">
        <v>3426.36</v>
      </c>
      <c r="L847" s="394">
        <v>12498.04</v>
      </c>
      <c r="M847" s="394">
        <v>1748.63</v>
      </c>
      <c r="N847" s="394">
        <v>3223.68</v>
      </c>
      <c r="O847" s="392">
        <f t="shared" si="1591"/>
        <v>12864.179999999998</v>
      </c>
      <c r="P847" s="394">
        <v>2633.24</v>
      </c>
      <c r="Q847" s="394">
        <v>2857.58</v>
      </c>
      <c r="R847" s="394">
        <v>1083.18</v>
      </c>
      <c r="S847" s="394">
        <v>731.05</v>
      </c>
      <c r="T847" s="394">
        <v>1199.1199999999999</v>
      </c>
      <c r="U847" s="394">
        <v>2549.58</v>
      </c>
      <c r="V847" s="394">
        <v>1249.1199999999999</v>
      </c>
      <c r="W847" s="394">
        <v>561.30999999999995</v>
      </c>
      <c r="X847" s="392">
        <f t="shared" si="1592"/>
        <v>18323.059999999998</v>
      </c>
      <c r="Y847" s="394">
        <v>2826.16</v>
      </c>
      <c r="Z847" s="394">
        <v>5321.62</v>
      </c>
      <c r="AA847" s="394">
        <v>6355.57</v>
      </c>
      <c r="AB847" s="394">
        <v>3819.71</v>
      </c>
      <c r="AC847" s="392">
        <f t="shared" si="1593"/>
        <v>12877.95</v>
      </c>
      <c r="AD847" s="394">
        <v>1696.39</v>
      </c>
      <c r="AE847" s="394">
        <v>1869.27</v>
      </c>
      <c r="AF847" s="394">
        <v>1110.77</v>
      </c>
      <c r="AG847" s="394">
        <v>2865.76</v>
      </c>
      <c r="AH847" s="394">
        <v>2085.59</v>
      </c>
      <c r="AI847" s="394">
        <v>3250.17</v>
      </c>
      <c r="AJ847" s="392">
        <f>SUM(AK847:AL847)</f>
        <v>934.38000000000011</v>
      </c>
      <c r="AK847" s="394">
        <v>526.84</v>
      </c>
      <c r="AL847" s="394">
        <v>407.54</v>
      </c>
      <c r="AM847" s="392">
        <f t="shared" si="1594"/>
        <v>26760.039999999997</v>
      </c>
      <c r="AN847" s="394">
        <v>1201.44</v>
      </c>
      <c r="AO847" s="394">
        <v>1425.05</v>
      </c>
      <c r="AP847" s="394">
        <v>2641.42</v>
      </c>
      <c r="AQ847" s="394">
        <v>848.72</v>
      </c>
      <c r="AR847" s="394">
        <v>3137.72</v>
      </c>
      <c r="AS847" s="394">
        <v>701.74</v>
      </c>
      <c r="AT847" s="394">
        <v>4816.4399999999996</v>
      </c>
      <c r="AU847" s="394">
        <v>6193.3</v>
      </c>
      <c r="AV847" s="394">
        <v>4111.1899999999996</v>
      </c>
      <c r="AW847" s="394">
        <v>1683.02</v>
      </c>
      <c r="AX847" s="392">
        <f t="shared" si="1595"/>
        <v>32136.54</v>
      </c>
      <c r="AY847" s="394">
        <v>1767.25</v>
      </c>
      <c r="AZ847" s="394">
        <v>16377.35</v>
      </c>
      <c r="BA847" s="394">
        <v>3658.91</v>
      </c>
      <c r="BB847" s="394">
        <v>7687.49</v>
      </c>
      <c r="BC847" s="394">
        <v>2645.54</v>
      </c>
      <c r="BD847" s="392">
        <f t="shared" si="1596"/>
        <v>100260.15999999999</v>
      </c>
      <c r="BE847" s="394">
        <v>38761.64</v>
      </c>
      <c r="BF847" s="394">
        <v>6056.32</v>
      </c>
      <c r="BG847" s="394">
        <v>7170.35</v>
      </c>
      <c r="BH847" s="394">
        <v>5439.45</v>
      </c>
      <c r="BI847" s="394">
        <v>18571.79</v>
      </c>
      <c r="BJ847" s="394">
        <v>12910.56</v>
      </c>
      <c r="BK847" s="394">
        <v>6597.07</v>
      </c>
      <c r="BL847" s="394">
        <v>4752.9799999999996</v>
      </c>
      <c r="BM847" s="392">
        <f t="shared" si="1597"/>
        <v>16785</v>
      </c>
      <c r="BN847" s="394">
        <v>3422.91</v>
      </c>
      <c r="BO847" s="394">
        <v>2775.73</v>
      </c>
      <c r="BP847" s="394">
        <v>2569.17</v>
      </c>
      <c r="BQ847" s="394">
        <v>1479.57</v>
      </c>
      <c r="BR847" s="394">
        <v>6537.62</v>
      </c>
      <c r="BS847" s="392">
        <f t="shared" si="1598"/>
        <v>29095.510000000002</v>
      </c>
      <c r="BT847" s="394">
        <v>1909.24</v>
      </c>
      <c r="BU847" s="394">
        <v>2583.61</v>
      </c>
      <c r="BV847" s="394">
        <v>1131.45</v>
      </c>
      <c r="BW847" s="394">
        <v>265.3</v>
      </c>
      <c r="BX847" s="394">
        <v>1358.03</v>
      </c>
      <c r="BY847" s="394">
        <v>8323.8700000000008</v>
      </c>
      <c r="BZ847" s="394">
        <v>1783</v>
      </c>
      <c r="CA847" s="394">
        <v>1332.79</v>
      </c>
      <c r="CB847" s="394">
        <v>3140.63</v>
      </c>
      <c r="CC847" s="394">
        <v>3178.91</v>
      </c>
      <c r="CD847" s="394">
        <v>2076.35</v>
      </c>
      <c r="CE847" s="394">
        <v>2012.33</v>
      </c>
      <c r="CF847" s="392">
        <f t="shared" si="1599"/>
        <v>25709.69</v>
      </c>
      <c r="CG847" s="394">
        <v>446.74</v>
      </c>
      <c r="CH847" s="394">
        <v>1094.76</v>
      </c>
      <c r="CI847" s="394">
        <v>1289.81</v>
      </c>
      <c r="CJ847" s="394">
        <v>2418.88</v>
      </c>
      <c r="CK847" s="394">
        <v>9292.57</v>
      </c>
      <c r="CL847" s="394">
        <v>657.5</v>
      </c>
      <c r="CM847" s="394">
        <v>4612.7700000000004</v>
      </c>
      <c r="CN847" s="394">
        <v>600.61</v>
      </c>
      <c r="CO847" s="394">
        <v>356.84</v>
      </c>
      <c r="CP847" s="394">
        <v>963.74</v>
      </c>
      <c r="CQ847" s="394">
        <v>1591.35</v>
      </c>
      <c r="CR847" s="394">
        <v>1541.53</v>
      </c>
      <c r="CS847" s="394">
        <v>842.59</v>
      </c>
      <c r="CT847" s="392">
        <f t="shared" si="1600"/>
        <v>21641.05</v>
      </c>
      <c r="CU847" s="394">
        <v>8845.4599999999991</v>
      </c>
      <c r="CV847" s="394">
        <v>3556.25</v>
      </c>
      <c r="CW847" s="394">
        <v>1876.78</v>
      </c>
      <c r="CX847" s="394">
        <v>3326.56</v>
      </c>
      <c r="CY847" s="394">
        <v>4036</v>
      </c>
      <c r="CZ847" s="392">
        <f t="shared" si="1601"/>
        <v>20331.34</v>
      </c>
      <c r="DA847" s="394">
        <v>475.43</v>
      </c>
      <c r="DB847" s="394">
        <v>375.45</v>
      </c>
      <c r="DC847" s="394">
        <v>4205.84</v>
      </c>
      <c r="DD847" s="394">
        <v>10187.11</v>
      </c>
      <c r="DE847" s="394">
        <v>2865.74</v>
      </c>
      <c r="DF847" s="394">
        <v>2221.77</v>
      </c>
      <c r="DG847" s="392">
        <f t="shared" si="1602"/>
        <v>358609.01</v>
      </c>
      <c r="DH847" s="392">
        <f t="shared" si="1603"/>
        <v>1229.96</v>
      </c>
      <c r="DI847" s="394">
        <v>440.26</v>
      </c>
      <c r="DJ847" s="394">
        <v>578.95000000000005</v>
      </c>
      <c r="DK847" s="394">
        <v>210.75</v>
      </c>
      <c r="DL847" s="392" t="s">
        <v>607</v>
      </c>
      <c r="DM847" s="394">
        <v>1549.61</v>
      </c>
      <c r="DN847" s="394" t="s">
        <v>607</v>
      </c>
      <c r="DO847" s="392">
        <f t="shared" si="1604"/>
        <v>361388.58</v>
      </c>
      <c r="DP847" s="128"/>
      <c r="DQ847" s="128"/>
      <c r="DR847" s="128"/>
      <c r="DS847" s="128"/>
      <c r="DT847" s="128"/>
      <c r="DU847" s="128"/>
      <c r="DV847" s="128"/>
    </row>
    <row r="848" spans="1:137" customFormat="1" ht="12.75" customHeight="1" x14ac:dyDescent="0.15">
      <c r="A848" s="228" t="s">
        <v>452</v>
      </c>
      <c r="B848" s="265">
        <v>3.5917739920838909</v>
      </c>
      <c r="C848" s="266">
        <v>3.8491348304319968</v>
      </c>
      <c r="D848" s="266">
        <v>5.189805781526732</v>
      </c>
      <c r="E848" s="266">
        <v>4.0606611630359675</v>
      </c>
      <c r="F848" s="266">
        <v>4.2459379615952733</v>
      </c>
      <c r="G848" s="266">
        <v>3.9236990880204679</v>
      </c>
      <c r="H848" s="266">
        <v>3.5059692379263221</v>
      </c>
      <c r="I848" s="266">
        <v>4.0112986898795384</v>
      </c>
      <c r="J848" s="266">
        <v>5.9079854902161131</v>
      </c>
      <c r="K848" s="266">
        <v>3.713124613934133</v>
      </c>
      <c r="L848" s="266">
        <v>3.1782866094315825</v>
      </c>
      <c r="M848" s="266">
        <v>3.3145613769049969</v>
      </c>
      <c r="N848" s="266">
        <v>3.3756871943621265</v>
      </c>
      <c r="O848" s="265">
        <v>3.9185892788605057</v>
      </c>
      <c r="P848" s="266">
        <v>3.4382785365471493</v>
      </c>
      <c r="Q848" s="266">
        <v>4.0163319231471988</v>
      </c>
      <c r="R848" s="266">
        <v>4.0140077821011682</v>
      </c>
      <c r="S848" s="266">
        <v>4.4023244610381793</v>
      </c>
      <c r="T848" s="266">
        <v>4.8527721570214482</v>
      </c>
      <c r="U848" s="266">
        <v>4.0652783978570062</v>
      </c>
      <c r="V848" s="266">
        <v>3.5129084875414813</v>
      </c>
      <c r="W848" s="266">
        <v>4.0162421293646249</v>
      </c>
      <c r="X848" s="265">
        <v>4.2345679012345681</v>
      </c>
      <c r="Y848" s="266">
        <v>4.3179783349375871</v>
      </c>
      <c r="Z848" s="266">
        <v>4.8418859409688109</v>
      </c>
      <c r="AA848" s="266">
        <v>3.6920293012204968</v>
      </c>
      <c r="AB848" s="266">
        <v>4.4832276995305165</v>
      </c>
      <c r="AC848" s="265">
        <v>3.9348506931394924</v>
      </c>
      <c r="AD848" s="266">
        <v>5.1128424605925442</v>
      </c>
      <c r="AE848" s="266">
        <v>3.7925458529459508</v>
      </c>
      <c r="AF848" s="266">
        <v>4.4114937050716865</v>
      </c>
      <c r="AG848" s="266">
        <v>3.6612369527167741</v>
      </c>
      <c r="AH848" s="266">
        <v>4.5869402656813589</v>
      </c>
      <c r="AI848" s="266">
        <v>3.3894068326867726</v>
      </c>
      <c r="AJ848" s="314">
        <v>4.0100424874468912</v>
      </c>
      <c r="AK848" s="253">
        <v>4.3014369693011103</v>
      </c>
      <c r="AL848" s="253">
        <v>3.6871437618746041</v>
      </c>
      <c r="AM848" s="265">
        <v>3.8727774256199186</v>
      </c>
      <c r="AN848" s="266">
        <v>5.1273472174803691</v>
      </c>
      <c r="AO848" s="266">
        <v>4.1407816359145722</v>
      </c>
      <c r="AP848" s="266">
        <v>3.552778823909184</v>
      </c>
      <c r="AQ848" s="266">
        <v>4.7555331428251248</v>
      </c>
      <c r="AR848" s="266">
        <v>4.0793582693032748</v>
      </c>
      <c r="AS848" s="266">
        <v>4.5417125105171188</v>
      </c>
      <c r="AT848" s="266">
        <v>3.9476427775227849</v>
      </c>
      <c r="AU848" s="266">
        <v>3.2591855851304556</v>
      </c>
      <c r="AV848" s="266">
        <v>4.1734579932594302</v>
      </c>
      <c r="AW848" s="266">
        <v>4.4259717035712409</v>
      </c>
      <c r="AX848" s="265">
        <v>4.1235624035240122</v>
      </c>
      <c r="AY848" s="266">
        <v>3.7534779007285008</v>
      </c>
      <c r="AZ848" s="266">
        <v>4.0180941632522877</v>
      </c>
      <c r="BA848" s="266">
        <v>3.830116193865801</v>
      </c>
      <c r="BB848" s="266">
        <v>4.7418224659359369</v>
      </c>
      <c r="BC848" s="266">
        <v>3.9476833544728791</v>
      </c>
      <c r="BD848" s="265">
        <v>2.9128843674261771</v>
      </c>
      <c r="BE848" s="266">
        <v>3.1094186691994468</v>
      </c>
      <c r="BF848" s="266">
        <v>3.2484539013178715</v>
      </c>
      <c r="BG848" s="266">
        <v>2.9829228721191448</v>
      </c>
      <c r="BH848" s="266">
        <v>2.8155377496195531</v>
      </c>
      <c r="BI848" s="266">
        <v>2.3084942411292508</v>
      </c>
      <c r="BJ848" s="266">
        <v>3.1659514362643879</v>
      </c>
      <c r="BK848" s="266">
        <v>3.1061406482475471</v>
      </c>
      <c r="BL848" s="266">
        <v>3.1544582711133229</v>
      </c>
      <c r="BM848" s="265">
        <v>3.8751255347491735</v>
      </c>
      <c r="BN848" s="266">
        <v>3.8399690371217989</v>
      </c>
      <c r="BO848" s="266">
        <v>4.3448173308706126</v>
      </c>
      <c r="BP848" s="266">
        <v>4.1360841007147915</v>
      </c>
      <c r="BQ848" s="266">
        <v>4.3146214860608882</v>
      </c>
      <c r="BR848" s="266">
        <v>3.5585856276603849</v>
      </c>
      <c r="BS848" s="265">
        <v>4.241411632307365</v>
      </c>
      <c r="BT848" s="267">
        <v>4.6890488002554216</v>
      </c>
      <c r="BU848" s="266">
        <v>4.6932914312703229</v>
      </c>
      <c r="BV848" s="266">
        <v>4.7216542169177487</v>
      </c>
      <c r="BW848" s="266">
        <v>4.0148305084745761</v>
      </c>
      <c r="BX848" s="266">
        <v>4.2733566191510111</v>
      </c>
      <c r="BY848" s="266">
        <v>3.7786135485657479</v>
      </c>
      <c r="BZ848" s="266">
        <v>4.6284038107104841</v>
      </c>
      <c r="CA848" s="266">
        <v>4.1247524139638525</v>
      </c>
      <c r="CB848" s="266">
        <v>4.1269776609724049</v>
      </c>
      <c r="CC848" s="266">
        <v>4.664235932800235</v>
      </c>
      <c r="CD848" s="266">
        <v>4.2229702245362839</v>
      </c>
      <c r="CE848" s="266">
        <v>4.6449461025321419</v>
      </c>
      <c r="CF848" s="265">
        <v>3.9683914166905914</v>
      </c>
      <c r="CG848" s="266">
        <v>4.3238482384823849</v>
      </c>
      <c r="CH848" s="266">
        <v>4.434201466240026</v>
      </c>
      <c r="CI848" s="266">
        <v>4.6615707109038995</v>
      </c>
      <c r="CJ848" s="266">
        <v>4.1522272766286159</v>
      </c>
      <c r="CK848" s="266">
        <v>3.5416457047031025</v>
      </c>
      <c r="CL848" s="266">
        <v>4.3592123582841609</v>
      </c>
      <c r="CM848" s="266">
        <v>3.9786867005356359</v>
      </c>
      <c r="CN848" s="266">
        <v>3.8218899140948142</v>
      </c>
      <c r="CO848" s="266">
        <v>4.9485508251282759</v>
      </c>
      <c r="CP848" s="266">
        <v>4.9198019296543976</v>
      </c>
      <c r="CQ848" s="266">
        <v>4.2075830887602121</v>
      </c>
      <c r="CR848" s="266">
        <v>4.6547996497267263</v>
      </c>
      <c r="CS848" s="266">
        <v>4.1995115629984054</v>
      </c>
      <c r="CT848" s="265">
        <v>3.6286454447136545</v>
      </c>
      <c r="CU848" s="266">
        <v>3.4762784336534978</v>
      </c>
      <c r="CV848" s="266">
        <v>3.1588367486520816</v>
      </c>
      <c r="CW848" s="266">
        <v>4.1164678013686613</v>
      </c>
      <c r="CX848" s="266">
        <v>4.084425072134569</v>
      </c>
      <c r="CY848" s="266">
        <v>3.9442951380405571</v>
      </c>
      <c r="CZ848" s="265">
        <v>3.5559966978459041</v>
      </c>
      <c r="DA848" s="266">
        <v>4.4382935026138908</v>
      </c>
      <c r="DB848" s="266">
        <v>3.9979767862847404</v>
      </c>
      <c r="DC848" s="266">
        <v>3.4899471426319155</v>
      </c>
      <c r="DD848" s="266">
        <v>3.4377237769671285</v>
      </c>
      <c r="DE848" s="266">
        <v>3.573241895261845</v>
      </c>
      <c r="DF848" s="266">
        <v>4.0692503525705606</v>
      </c>
      <c r="DG848" s="252">
        <v>3.5514928325715052</v>
      </c>
      <c r="DH848" s="252">
        <v>2.2644941544692996</v>
      </c>
      <c r="DI848" s="267">
        <v>2.1312872149876556</v>
      </c>
      <c r="DJ848" s="266">
        <v>2.3951265927519447</v>
      </c>
      <c r="DK848" s="266">
        <v>2.2216951296647691</v>
      </c>
      <c r="DL848" s="252" t="s">
        <v>607</v>
      </c>
      <c r="DM848" s="266">
        <v>2.6766793912908295</v>
      </c>
      <c r="DN848" s="255" t="s">
        <v>607</v>
      </c>
      <c r="DO848" s="381">
        <v>3.5396855496035453</v>
      </c>
    </row>
    <row r="849" spans="1:126" customFormat="1" ht="12.75" customHeight="1" x14ac:dyDescent="0.15">
      <c r="A849" s="378" t="s">
        <v>632</v>
      </c>
      <c r="B849" s="392"/>
      <c r="C849" s="394"/>
      <c r="D849" s="394"/>
      <c r="E849" s="394"/>
      <c r="F849" s="394"/>
      <c r="G849" s="394"/>
      <c r="H849" s="394"/>
      <c r="I849" s="394"/>
      <c r="J849" s="394"/>
      <c r="K849" s="394"/>
      <c r="L849" s="394"/>
      <c r="M849" s="394"/>
      <c r="N849" s="394"/>
      <c r="O849" s="392"/>
      <c r="P849" s="394"/>
      <c r="Q849" s="394"/>
      <c r="R849" s="394"/>
      <c r="S849" s="394"/>
      <c r="T849" s="394"/>
      <c r="U849" s="394"/>
      <c r="V849" s="394"/>
      <c r="W849" s="394"/>
      <c r="X849" s="392"/>
      <c r="Y849" s="394"/>
      <c r="Z849" s="394"/>
      <c r="AA849" s="394"/>
      <c r="AB849" s="394"/>
      <c r="AC849" s="392"/>
      <c r="AD849" s="394"/>
      <c r="AE849" s="394"/>
      <c r="AF849" s="394"/>
      <c r="AG849" s="394"/>
      <c r="AH849" s="394"/>
      <c r="AI849" s="394"/>
      <c r="AJ849" s="392"/>
      <c r="AK849" s="394"/>
      <c r="AL849" s="394"/>
      <c r="AM849" s="392"/>
      <c r="AN849" s="394"/>
      <c r="AO849" s="394"/>
      <c r="AP849" s="394"/>
      <c r="AQ849" s="394"/>
      <c r="AR849" s="394"/>
      <c r="AS849" s="394"/>
      <c r="AT849" s="394"/>
      <c r="AU849" s="394"/>
      <c r="AV849" s="394"/>
      <c r="AW849" s="394"/>
      <c r="AX849" s="392"/>
      <c r="AY849" s="394"/>
      <c r="AZ849" s="394"/>
      <c r="BA849" s="394"/>
      <c r="BB849" s="394"/>
      <c r="BC849" s="394"/>
      <c r="BD849" s="392"/>
      <c r="BE849" s="394"/>
      <c r="BF849" s="394"/>
      <c r="BG849" s="394"/>
      <c r="BH849" s="394"/>
      <c r="BI849" s="394"/>
      <c r="BJ849" s="394"/>
      <c r="BK849" s="394"/>
      <c r="BL849" s="394"/>
      <c r="BM849" s="392"/>
      <c r="BN849" s="394"/>
      <c r="BO849" s="394"/>
      <c r="BP849" s="394"/>
      <c r="BQ849" s="394"/>
      <c r="BR849" s="394"/>
      <c r="BS849" s="392"/>
      <c r="BT849" s="394"/>
      <c r="BU849" s="394"/>
      <c r="BV849" s="394"/>
      <c r="BW849" s="394"/>
      <c r="BX849" s="394"/>
      <c r="BY849" s="394"/>
      <c r="BZ849" s="394"/>
      <c r="CA849" s="394"/>
      <c r="CB849" s="394"/>
      <c r="CC849" s="394"/>
      <c r="CD849" s="394"/>
      <c r="CE849" s="394"/>
      <c r="CF849" s="392"/>
      <c r="CG849" s="394"/>
      <c r="CH849" s="394"/>
      <c r="CI849" s="394"/>
      <c r="CJ849" s="394"/>
      <c r="CK849" s="394"/>
      <c r="CL849" s="394"/>
      <c r="CM849" s="394"/>
      <c r="CN849" s="394"/>
      <c r="CO849" s="394"/>
      <c r="CP849" s="394"/>
      <c r="CQ849" s="394"/>
      <c r="CR849" s="394"/>
      <c r="CS849" s="394"/>
      <c r="CT849" s="392"/>
      <c r="CU849" s="394"/>
      <c r="CV849" s="394"/>
      <c r="CW849" s="394"/>
      <c r="CX849" s="394"/>
      <c r="CY849" s="394"/>
      <c r="CZ849" s="392"/>
      <c r="DA849" s="394"/>
      <c r="DB849" s="394"/>
      <c r="DC849" s="394"/>
      <c r="DD849" s="394"/>
      <c r="DE849" s="394"/>
      <c r="DF849" s="394"/>
      <c r="DG849" s="392"/>
      <c r="DH849" s="392"/>
      <c r="DI849" s="394"/>
      <c r="DJ849" s="394"/>
      <c r="DK849" s="394"/>
      <c r="DL849" s="392"/>
      <c r="DM849" s="394"/>
      <c r="DN849" s="394"/>
      <c r="DO849" s="392"/>
    </row>
    <row r="850" spans="1:126" customFormat="1" ht="12.75" customHeight="1" x14ac:dyDescent="0.2">
      <c r="A850" s="228" t="s">
        <v>448</v>
      </c>
      <c r="B850" s="392">
        <f t="shared" si="1590"/>
        <v>14788</v>
      </c>
      <c r="C850" s="394">
        <v>915</v>
      </c>
      <c r="D850" s="394">
        <v>479</v>
      </c>
      <c r="E850" s="394">
        <v>272</v>
      </c>
      <c r="F850" s="394">
        <v>149</v>
      </c>
      <c r="G850" s="394">
        <v>839</v>
      </c>
      <c r="H850" s="394">
        <v>2708</v>
      </c>
      <c r="I850" s="394">
        <v>1135</v>
      </c>
      <c r="J850" s="394">
        <v>279</v>
      </c>
      <c r="K850" s="394">
        <v>1204</v>
      </c>
      <c r="L850" s="394">
        <v>5467</v>
      </c>
      <c r="M850" s="394">
        <v>601</v>
      </c>
      <c r="N850" s="394">
        <v>740</v>
      </c>
      <c r="O850" s="392">
        <f t="shared" si="1591"/>
        <v>4446</v>
      </c>
      <c r="P850" s="394">
        <v>954</v>
      </c>
      <c r="Q850" s="394">
        <v>1429</v>
      </c>
      <c r="R850" s="394">
        <v>235</v>
      </c>
      <c r="S850" s="394">
        <v>192</v>
      </c>
      <c r="T850" s="394">
        <v>519</v>
      </c>
      <c r="U850" s="394">
        <v>756</v>
      </c>
      <c r="V850" s="394">
        <v>206</v>
      </c>
      <c r="W850" s="394">
        <v>155</v>
      </c>
      <c r="X850" s="392">
        <f t="shared" si="1592"/>
        <v>5501</v>
      </c>
      <c r="Y850" s="394">
        <v>733</v>
      </c>
      <c r="Z850" s="394">
        <v>1566</v>
      </c>
      <c r="AA850" s="394">
        <v>2102</v>
      </c>
      <c r="AB850" s="394">
        <v>1100</v>
      </c>
      <c r="AC850" s="392">
        <f t="shared" si="1593"/>
        <v>3852</v>
      </c>
      <c r="AD850" s="394">
        <v>721</v>
      </c>
      <c r="AE850" s="394">
        <v>530</v>
      </c>
      <c r="AF850" s="394">
        <v>175</v>
      </c>
      <c r="AG850" s="394">
        <v>1116</v>
      </c>
      <c r="AH850" s="394">
        <v>415</v>
      </c>
      <c r="AI850" s="394">
        <v>895</v>
      </c>
      <c r="AJ850" s="392">
        <f>SUM(AK850:AL850)</f>
        <v>267</v>
      </c>
      <c r="AK850" s="394">
        <v>163</v>
      </c>
      <c r="AL850" s="394">
        <v>104</v>
      </c>
      <c r="AM850" s="392">
        <f t="shared" si="1594"/>
        <v>8859</v>
      </c>
      <c r="AN850" s="394">
        <v>466</v>
      </c>
      <c r="AO850" s="394">
        <v>492</v>
      </c>
      <c r="AP850" s="394">
        <v>533</v>
      </c>
      <c r="AQ850" s="394">
        <v>145</v>
      </c>
      <c r="AR850" s="394">
        <v>1139</v>
      </c>
      <c r="AS850" s="394">
        <v>191</v>
      </c>
      <c r="AT850" s="394">
        <v>2107</v>
      </c>
      <c r="AU850" s="394">
        <v>1731</v>
      </c>
      <c r="AV850" s="394">
        <v>1658</v>
      </c>
      <c r="AW850" s="394">
        <v>397</v>
      </c>
      <c r="AX850" s="392">
        <f t="shared" si="1595"/>
        <v>12150</v>
      </c>
      <c r="AY850" s="394">
        <v>382</v>
      </c>
      <c r="AZ850" s="394">
        <v>7222</v>
      </c>
      <c r="BA850" s="394">
        <v>875</v>
      </c>
      <c r="BB850" s="394">
        <v>2855</v>
      </c>
      <c r="BC850" s="394">
        <v>816</v>
      </c>
      <c r="BD850" s="392">
        <f t="shared" si="1596"/>
        <v>69623</v>
      </c>
      <c r="BE850" s="394">
        <v>34524</v>
      </c>
      <c r="BF850" s="394">
        <v>3095</v>
      </c>
      <c r="BG850" s="394">
        <v>4476</v>
      </c>
      <c r="BH850" s="394">
        <v>2549</v>
      </c>
      <c r="BI850" s="394">
        <v>11329</v>
      </c>
      <c r="BJ850" s="394">
        <v>9256</v>
      </c>
      <c r="BK850" s="394">
        <v>2719</v>
      </c>
      <c r="BL850" s="394">
        <v>1675</v>
      </c>
      <c r="BM850" s="392">
        <f t="shared" si="1597"/>
        <v>5963</v>
      </c>
      <c r="BN850" s="394">
        <v>1176</v>
      </c>
      <c r="BO850" s="394">
        <v>812</v>
      </c>
      <c r="BP850" s="394">
        <v>977</v>
      </c>
      <c r="BQ850" s="394">
        <v>584</v>
      </c>
      <c r="BR850" s="394">
        <v>2414</v>
      </c>
      <c r="BS850" s="392">
        <f t="shared" si="1598"/>
        <v>10423</v>
      </c>
      <c r="BT850" s="394">
        <v>621</v>
      </c>
      <c r="BU850" s="394">
        <v>990</v>
      </c>
      <c r="BV850" s="394">
        <v>376</v>
      </c>
      <c r="BW850" s="394">
        <v>96</v>
      </c>
      <c r="BX850" s="394">
        <v>406</v>
      </c>
      <c r="BY850" s="394">
        <v>3235</v>
      </c>
      <c r="BZ850" s="394">
        <v>302</v>
      </c>
      <c r="CA850" s="394">
        <v>364</v>
      </c>
      <c r="CB850" s="394">
        <v>1191</v>
      </c>
      <c r="CC850" s="394">
        <v>992</v>
      </c>
      <c r="CD850" s="394">
        <v>850</v>
      </c>
      <c r="CE850" s="394">
        <v>1000</v>
      </c>
      <c r="CF850" s="392">
        <f t="shared" si="1599"/>
        <v>10450</v>
      </c>
      <c r="CG850" s="394">
        <v>65</v>
      </c>
      <c r="CH850" s="394">
        <v>393</v>
      </c>
      <c r="CI850" s="394">
        <v>403</v>
      </c>
      <c r="CJ850" s="394">
        <v>1015</v>
      </c>
      <c r="CK850" s="394">
        <v>4270</v>
      </c>
      <c r="CL850" s="394">
        <v>103</v>
      </c>
      <c r="CM850" s="394">
        <v>1640</v>
      </c>
      <c r="CN850" s="394">
        <v>184</v>
      </c>
      <c r="CO850" s="394">
        <v>281</v>
      </c>
      <c r="CP850" s="394">
        <v>460</v>
      </c>
      <c r="CQ850" s="394">
        <v>735</v>
      </c>
      <c r="CR850" s="394">
        <v>642</v>
      </c>
      <c r="CS850" s="394">
        <v>259</v>
      </c>
      <c r="CT850" s="392">
        <f t="shared" si="1600"/>
        <v>5966</v>
      </c>
      <c r="CU850" s="394">
        <v>3042</v>
      </c>
      <c r="CV850" s="394">
        <v>654</v>
      </c>
      <c r="CW850" s="394">
        <v>419</v>
      </c>
      <c r="CX850" s="394">
        <v>1450</v>
      </c>
      <c r="CY850" s="394">
        <v>401</v>
      </c>
      <c r="CZ850" s="392">
        <f t="shared" si="1601"/>
        <v>8583</v>
      </c>
      <c r="DA850" s="394">
        <v>162</v>
      </c>
      <c r="DB850" s="394">
        <v>127</v>
      </c>
      <c r="DC850" s="394">
        <v>2152</v>
      </c>
      <c r="DD850" s="394">
        <v>4314</v>
      </c>
      <c r="DE850" s="394">
        <v>1077</v>
      </c>
      <c r="DF850" s="394">
        <v>751</v>
      </c>
      <c r="DG850" s="392">
        <f t="shared" si="1602"/>
        <v>160871</v>
      </c>
      <c r="DH850" s="392">
        <f t="shared" si="1603"/>
        <v>240</v>
      </c>
      <c r="DI850" s="394">
        <v>97</v>
      </c>
      <c r="DJ850" s="394">
        <v>83</v>
      </c>
      <c r="DK850" s="394">
        <v>60</v>
      </c>
      <c r="DL850" s="392" t="s">
        <v>607</v>
      </c>
      <c r="DM850" s="394">
        <v>352</v>
      </c>
      <c r="DN850" s="394" t="s">
        <v>607</v>
      </c>
      <c r="DO850" s="392">
        <f t="shared" si="1604"/>
        <v>161463</v>
      </c>
      <c r="DP850" s="128"/>
      <c r="DQ850" s="128"/>
      <c r="DR850" s="128"/>
      <c r="DS850" s="128"/>
      <c r="DT850" s="128"/>
      <c r="DU850" s="128"/>
      <c r="DV850" s="128"/>
    </row>
    <row r="851" spans="1:126" customFormat="1" ht="12.75" customHeight="1" x14ac:dyDescent="0.2">
      <c r="A851" s="228" t="s">
        <v>449</v>
      </c>
      <c r="B851" s="392">
        <f t="shared" si="1590"/>
        <v>12154.609999999999</v>
      </c>
      <c r="C851" s="394">
        <v>738.47</v>
      </c>
      <c r="D851" s="394">
        <v>408.32</v>
      </c>
      <c r="E851" s="394">
        <v>225.31</v>
      </c>
      <c r="F851" s="394">
        <v>133.22</v>
      </c>
      <c r="G851" s="394">
        <v>697.79</v>
      </c>
      <c r="H851" s="394">
        <v>2229.4499999999998</v>
      </c>
      <c r="I851" s="394">
        <v>937.31</v>
      </c>
      <c r="J851" s="394">
        <v>232.83</v>
      </c>
      <c r="K851" s="394">
        <v>997.66</v>
      </c>
      <c r="L851" s="394">
        <v>4482.9399999999996</v>
      </c>
      <c r="M851" s="394">
        <v>499.88</v>
      </c>
      <c r="N851" s="394">
        <v>571.42999999999995</v>
      </c>
      <c r="O851" s="392">
        <f t="shared" si="1591"/>
        <v>3712.31</v>
      </c>
      <c r="P851" s="394">
        <v>771.36</v>
      </c>
      <c r="Q851" s="394">
        <v>1244.1099999999999</v>
      </c>
      <c r="R851" s="394">
        <v>193.64</v>
      </c>
      <c r="S851" s="394">
        <v>156.22999999999999</v>
      </c>
      <c r="T851" s="394">
        <v>442.84</v>
      </c>
      <c r="U851" s="394">
        <v>600.4</v>
      </c>
      <c r="V851" s="394">
        <v>171.88</v>
      </c>
      <c r="W851" s="394">
        <v>131.85</v>
      </c>
      <c r="X851" s="392">
        <f t="shared" si="1592"/>
        <v>4599.68</v>
      </c>
      <c r="Y851" s="394">
        <v>615.94000000000005</v>
      </c>
      <c r="Z851" s="394">
        <v>1328.49</v>
      </c>
      <c r="AA851" s="394">
        <v>1760.34</v>
      </c>
      <c r="AB851" s="394">
        <v>894.91</v>
      </c>
      <c r="AC851" s="392">
        <f t="shared" si="1593"/>
        <v>3231.6100000000006</v>
      </c>
      <c r="AD851" s="394">
        <v>639.96</v>
      </c>
      <c r="AE851" s="394">
        <v>441.67</v>
      </c>
      <c r="AF851" s="394">
        <v>148.22999999999999</v>
      </c>
      <c r="AG851" s="394">
        <v>923.95</v>
      </c>
      <c r="AH851" s="394">
        <v>331.97</v>
      </c>
      <c r="AI851" s="394">
        <v>745.83</v>
      </c>
      <c r="AJ851" s="392">
        <f>SUM(AK851:AL851)</f>
        <v>240.14</v>
      </c>
      <c r="AK851" s="394">
        <v>148.91</v>
      </c>
      <c r="AL851" s="394">
        <v>91.23</v>
      </c>
      <c r="AM851" s="392">
        <f t="shared" si="1594"/>
        <v>7378.45</v>
      </c>
      <c r="AN851" s="394">
        <v>409.58</v>
      </c>
      <c r="AO851" s="394">
        <v>412.95</v>
      </c>
      <c r="AP851" s="394">
        <v>437.7</v>
      </c>
      <c r="AQ851" s="394">
        <v>125.92</v>
      </c>
      <c r="AR851" s="394">
        <v>927.69</v>
      </c>
      <c r="AS851" s="394">
        <v>152.41999999999999</v>
      </c>
      <c r="AT851" s="394">
        <v>1740.62</v>
      </c>
      <c r="AU851" s="394">
        <v>1442.64</v>
      </c>
      <c r="AV851" s="394">
        <v>1421.07</v>
      </c>
      <c r="AW851" s="394">
        <v>307.86</v>
      </c>
      <c r="AX851" s="392">
        <f t="shared" si="1595"/>
        <v>9908.130000000001</v>
      </c>
      <c r="AY851" s="394">
        <v>303.02999999999997</v>
      </c>
      <c r="AZ851" s="394">
        <v>5866.09</v>
      </c>
      <c r="BA851" s="394">
        <v>731.49</v>
      </c>
      <c r="BB851" s="394">
        <v>2340.81</v>
      </c>
      <c r="BC851" s="394">
        <v>666.71</v>
      </c>
      <c r="BD851" s="392">
        <f t="shared" si="1596"/>
        <v>59954.219999999987</v>
      </c>
      <c r="BE851" s="394">
        <v>29894.22</v>
      </c>
      <c r="BF851" s="394">
        <v>2670.99</v>
      </c>
      <c r="BG851" s="394">
        <v>3874.52</v>
      </c>
      <c r="BH851" s="394">
        <v>2193.5300000000002</v>
      </c>
      <c r="BI851" s="394">
        <v>9327.4599999999991</v>
      </c>
      <c r="BJ851" s="394">
        <v>8293.31</v>
      </c>
      <c r="BK851" s="394">
        <v>2317.42</v>
      </c>
      <c r="BL851" s="394">
        <v>1382.77</v>
      </c>
      <c r="BM851" s="392">
        <f t="shared" si="1597"/>
        <v>4952.6900000000005</v>
      </c>
      <c r="BN851" s="394">
        <v>954.53</v>
      </c>
      <c r="BO851" s="394">
        <v>672.65</v>
      </c>
      <c r="BP851" s="394">
        <v>826.61</v>
      </c>
      <c r="BQ851" s="394">
        <v>511.01</v>
      </c>
      <c r="BR851" s="394">
        <v>1987.89</v>
      </c>
      <c r="BS851" s="392">
        <f t="shared" si="1598"/>
        <v>8562.07</v>
      </c>
      <c r="BT851" s="394">
        <v>498.9</v>
      </c>
      <c r="BU851" s="394">
        <v>808.93</v>
      </c>
      <c r="BV851" s="394">
        <v>327.33</v>
      </c>
      <c r="BW851" s="394">
        <v>78.400000000000006</v>
      </c>
      <c r="BX851" s="394">
        <v>331.34</v>
      </c>
      <c r="BY851" s="394">
        <v>2686.9</v>
      </c>
      <c r="BZ851" s="394">
        <v>237.97</v>
      </c>
      <c r="CA851" s="394">
        <v>274.89999999999998</v>
      </c>
      <c r="CB851" s="394">
        <v>1003.8</v>
      </c>
      <c r="CC851" s="394">
        <v>794.08</v>
      </c>
      <c r="CD851" s="394">
        <v>689.35</v>
      </c>
      <c r="CE851" s="394">
        <v>830.17</v>
      </c>
      <c r="CF851" s="392">
        <f t="shared" si="1599"/>
        <v>8665.9000000000015</v>
      </c>
      <c r="CG851" s="394">
        <v>51.33</v>
      </c>
      <c r="CH851" s="394">
        <v>323.77999999999997</v>
      </c>
      <c r="CI851" s="394">
        <v>343.33</v>
      </c>
      <c r="CJ851" s="394">
        <v>826.97</v>
      </c>
      <c r="CK851" s="394">
        <v>3596.96</v>
      </c>
      <c r="CL851" s="394">
        <v>94.27</v>
      </c>
      <c r="CM851" s="394">
        <v>1360.3</v>
      </c>
      <c r="CN851" s="394">
        <v>161.54</v>
      </c>
      <c r="CO851" s="394">
        <v>223.88</v>
      </c>
      <c r="CP851" s="394">
        <v>369.53</v>
      </c>
      <c r="CQ851" s="394">
        <v>594.23</v>
      </c>
      <c r="CR851" s="394">
        <v>525.17999999999995</v>
      </c>
      <c r="CS851" s="394">
        <v>194.6</v>
      </c>
      <c r="CT851" s="392">
        <f t="shared" si="1600"/>
        <v>4943.28</v>
      </c>
      <c r="CU851" s="394">
        <v>2505.33</v>
      </c>
      <c r="CV851" s="394">
        <v>529.04</v>
      </c>
      <c r="CW851" s="394">
        <v>356.13</v>
      </c>
      <c r="CX851" s="394">
        <v>1216.6500000000001</v>
      </c>
      <c r="CY851" s="394">
        <v>336.13</v>
      </c>
      <c r="CZ851" s="392">
        <f t="shared" si="1601"/>
        <v>7086.1100000000006</v>
      </c>
      <c r="DA851" s="394">
        <v>136.96</v>
      </c>
      <c r="DB851" s="394">
        <v>99.16</v>
      </c>
      <c r="DC851" s="394">
        <v>1761.26</v>
      </c>
      <c r="DD851" s="394">
        <v>3566.63</v>
      </c>
      <c r="DE851" s="394">
        <v>900.71</v>
      </c>
      <c r="DF851" s="394">
        <v>621.39</v>
      </c>
      <c r="DG851" s="392">
        <f t="shared" si="1602"/>
        <v>135389.20000000001</v>
      </c>
      <c r="DH851" s="392">
        <f t="shared" si="1603"/>
        <v>205.88000000000002</v>
      </c>
      <c r="DI851" s="394">
        <v>77</v>
      </c>
      <c r="DJ851" s="394">
        <v>72.73</v>
      </c>
      <c r="DK851" s="394">
        <v>56.15</v>
      </c>
      <c r="DL851" s="392" t="s">
        <v>607</v>
      </c>
      <c r="DM851" s="394">
        <v>299.3</v>
      </c>
      <c r="DN851" s="394" t="s">
        <v>607</v>
      </c>
      <c r="DO851" s="392">
        <f t="shared" si="1604"/>
        <v>135894.38</v>
      </c>
      <c r="DP851" s="128"/>
      <c r="DQ851" s="128"/>
      <c r="DR851" s="128"/>
      <c r="DS851" s="128"/>
      <c r="DT851" s="128"/>
      <c r="DU851" s="128"/>
      <c r="DV851" s="128"/>
    </row>
    <row r="852" spans="1:126" customFormat="1" ht="12.75" customHeight="1" x14ac:dyDescent="0.15">
      <c r="A852" s="228" t="s">
        <v>450</v>
      </c>
      <c r="B852" s="265">
        <v>4.7822780228124913</v>
      </c>
      <c r="C852" s="266">
        <v>5.8354010272619519</v>
      </c>
      <c r="D852" s="266">
        <v>7.7686453576864531</v>
      </c>
      <c r="E852" s="266">
        <v>4.8009801832516512</v>
      </c>
      <c r="F852" s="266">
        <v>6.4513317191283299</v>
      </c>
      <c r="G852" s="266">
        <v>5.7931921959319217</v>
      </c>
      <c r="H852" s="266">
        <v>4.5561277665379185</v>
      </c>
      <c r="I852" s="266">
        <v>5.6478067004097365</v>
      </c>
      <c r="J852" s="266">
        <v>8.5536370315944161</v>
      </c>
      <c r="K852" s="266">
        <v>4.9196705951970019</v>
      </c>
      <c r="L852" s="266">
        <v>4.2308251304749946</v>
      </c>
      <c r="M852" s="266">
        <v>5.5585455354164353</v>
      </c>
      <c r="N852" s="266">
        <v>4.0924586406932608</v>
      </c>
      <c r="O852" s="265">
        <v>5.5357212090484786</v>
      </c>
      <c r="P852" s="266">
        <v>4.6911147600802776</v>
      </c>
      <c r="Q852" s="266">
        <v>5.7995058735782212</v>
      </c>
      <c r="R852" s="266">
        <v>5.619268717353453</v>
      </c>
      <c r="S852" s="266">
        <v>6.2243027888446214</v>
      </c>
      <c r="T852" s="266">
        <v>7.2799605457833305</v>
      </c>
      <c r="U852" s="266">
        <v>5.1776474646429804</v>
      </c>
      <c r="V852" s="266">
        <v>5.4426852438252054</v>
      </c>
      <c r="W852" s="266">
        <v>5.5562579013906443</v>
      </c>
      <c r="X852" s="265">
        <v>5.6546026750590093</v>
      </c>
      <c r="Y852" s="266">
        <v>6.0487086320337822</v>
      </c>
      <c r="Z852" s="266">
        <v>5.5188185443668996</v>
      </c>
      <c r="AA852" s="266">
        <v>5.118160144211199</v>
      </c>
      <c r="AB852" s="266">
        <v>7.0493107522646703</v>
      </c>
      <c r="AC852" s="265">
        <v>4.8693758852424436</v>
      </c>
      <c r="AD852" s="266">
        <v>8.147167409293445</v>
      </c>
      <c r="AE852" s="266">
        <v>4.4563616184037942</v>
      </c>
      <c r="AF852" s="266">
        <v>5.9458483754512637</v>
      </c>
      <c r="AG852" s="266">
        <v>4.4153206537321994</v>
      </c>
      <c r="AH852" s="266">
        <v>5.2419074688141487</v>
      </c>
      <c r="AI852" s="266">
        <v>3.9570776740237692</v>
      </c>
      <c r="AJ852" s="314">
        <v>5.7628989680825535</v>
      </c>
      <c r="AK852" s="253">
        <v>6.3473998294970162</v>
      </c>
      <c r="AL852" s="253">
        <v>5.009884678747941</v>
      </c>
      <c r="AM852" s="265">
        <v>5.6773903140918112</v>
      </c>
      <c r="AN852" s="266">
        <v>7.8901945675207088</v>
      </c>
      <c r="AO852" s="266">
        <v>5.2133568993813908</v>
      </c>
      <c r="AP852" s="266">
        <v>4.4750025559758715</v>
      </c>
      <c r="AQ852" s="266">
        <v>7.1667615253272627</v>
      </c>
      <c r="AR852" s="266">
        <v>6.2652123995407578</v>
      </c>
      <c r="AS852" s="266">
        <v>6.2288516550878619</v>
      </c>
      <c r="AT852" s="266">
        <v>5.3991128757095446</v>
      </c>
      <c r="AU852" s="266">
        <v>4.5530692756824998</v>
      </c>
      <c r="AV852" s="266">
        <v>7.3649650168437413</v>
      </c>
      <c r="AW852" s="266">
        <v>6.3620582765034097</v>
      </c>
      <c r="AX852" s="265">
        <v>5.8986384716591358</v>
      </c>
      <c r="AY852" s="266">
        <v>5.4807379272924575</v>
      </c>
      <c r="AZ852" s="266">
        <v>5.6311580847060627</v>
      </c>
      <c r="BA852" s="266">
        <v>6.1074559572513989</v>
      </c>
      <c r="BB852" s="266">
        <v>7.2493341591824096</v>
      </c>
      <c r="BC852" s="266">
        <v>4.7605141021063915</v>
      </c>
      <c r="BD852" s="265">
        <v>4.2650550469941129</v>
      </c>
      <c r="BE852" s="266">
        <v>4.8628571800385849</v>
      </c>
      <c r="BF852" s="266">
        <v>4.8768281327028058</v>
      </c>
      <c r="BG852" s="266">
        <v>3.9325646542974302</v>
      </c>
      <c r="BH852" s="266">
        <v>3.8772072470172345</v>
      </c>
      <c r="BI852" s="266">
        <v>3.2104870048290888</v>
      </c>
      <c r="BJ852" s="266">
        <v>4.0324754574230655</v>
      </c>
      <c r="BK852" s="266">
        <v>4.4419696766402792</v>
      </c>
      <c r="BL852" s="266">
        <v>4.224907574322466</v>
      </c>
      <c r="BM852" s="265">
        <v>4.8134372600662818</v>
      </c>
      <c r="BN852" s="266">
        <v>5.2634684312103666</v>
      </c>
      <c r="BO852" s="266">
        <v>4.9896150137230171</v>
      </c>
      <c r="BP852" s="266">
        <v>4.6990506509010297</v>
      </c>
      <c r="BQ852" s="266">
        <v>7.1993519301211606</v>
      </c>
      <c r="BR852" s="266">
        <v>4.2669571563492745</v>
      </c>
      <c r="BS852" s="265">
        <v>5.4919981270165046</v>
      </c>
      <c r="BT852" s="267">
        <v>5.2466084761804606</v>
      </c>
      <c r="BU852" s="266">
        <v>8.0266918039293511</v>
      </c>
      <c r="BV852" s="266">
        <v>6.878125656650556</v>
      </c>
      <c r="BW852" s="266">
        <v>7.5895450145208141</v>
      </c>
      <c r="BX852" s="266">
        <v>6.5365949891497328</v>
      </c>
      <c r="BY852" s="266">
        <v>5.0608377910042943</v>
      </c>
      <c r="BZ852" s="266">
        <v>5.0247043918918921</v>
      </c>
      <c r="CA852" s="266">
        <v>6.0008731717965507</v>
      </c>
      <c r="CB852" s="266">
        <v>5.1216898821368435</v>
      </c>
      <c r="CC852" s="266">
        <v>4.8475673035834204</v>
      </c>
      <c r="CD852" s="266">
        <v>5.3658441659531411</v>
      </c>
      <c r="CE852" s="266">
        <v>5.8392769219947942</v>
      </c>
      <c r="CF852" s="265">
        <v>5.1715661701518183</v>
      </c>
      <c r="CG852" s="266">
        <v>5.7544843049327357</v>
      </c>
      <c r="CH852" s="266">
        <v>6.3786446020488565</v>
      </c>
      <c r="CI852" s="266">
        <v>8.7718446601941746</v>
      </c>
      <c r="CJ852" s="266">
        <v>5.7854344480201485</v>
      </c>
      <c r="CK852" s="266">
        <v>4.2517257683215135</v>
      </c>
      <c r="CL852" s="266">
        <v>6.3353494623655919</v>
      </c>
      <c r="CM852" s="266">
        <v>5.8409549572759669</v>
      </c>
      <c r="CN852" s="266">
        <v>6.5693371289141922</v>
      </c>
      <c r="CO852" s="266">
        <v>5.9055658137694538</v>
      </c>
      <c r="CP852" s="266">
        <v>6.9434423149192028</v>
      </c>
      <c r="CQ852" s="266">
        <v>6.4808594176027929</v>
      </c>
      <c r="CR852" s="266">
        <v>5.4683465222823813</v>
      </c>
      <c r="CS852" s="266">
        <v>5.3024523160762937</v>
      </c>
      <c r="CT852" s="265">
        <v>4.9353833865814689</v>
      </c>
      <c r="CU852" s="266">
        <v>4.7848166539343007</v>
      </c>
      <c r="CV852" s="266">
        <v>3.9753531710249472</v>
      </c>
      <c r="CW852" s="266">
        <v>5.0543570820323591</v>
      </c>
      <c r="CX852" s="266">
        <v>5.5679373941696042</v>
      </c>
      <c r="CY852" s="266">
        <v>6.0076854334226981</v>
      </c>
      <c r="CZ852" s="265">
        <v>5.1010474030882191</v>
      </c>
      <c r="DA852" s="266">
        <v>6.9487569761542369</v>
      </c>
      <c r="DB852" s="266">
        <v>6.455729166666667</v>
      </c>
      <c r="DC852" s="266">
        <v>4.7772051643701854</v>
      </c>
      <c r="DD852" s="266">
        <v>5.0017249116508671</v>
      </c>
      <c r="DE852" s="266">
        <v>5.1416257563648822</v>
      </c>
      <c r="DF852" s="266">
        <v>6.3968499073502159</v>
      </c>
      <c r="DG852" s="252">
        <v>4.7635731342558891</v>
      </c>
      <c r="DH852" s="252">
        <v>3.3249354005167966</v>
      </c>
      <c r="DI852" s="267">
        <v>2.8828154249344813</v>
      </c>
      <c r="DJ852" s="266">
        <v>3.1843257443082313</v>
      </c>
      <c r="DK852" s="266">
        <v>4.539207760711399</v>
      </c>
      <c r="DL852" s="252" t="s">
        <v>607</v>
      </c>
      <c r="DM852" s="266">
        <v>4.177833612506979</v>
      </c>
      <c r="DN852" s="255" t="s">
        <v>607</v>
      </c>
      <c r="DO852" s="381">
        <v>4.7589840495627254</v>
      </c>
    </row>
    <row r="853" spans="1:126" customFormat="1" ht="12.75" customHeight="1" x14ac:dyDescent="0.2">
      <c r="A853" s="228" t="s">
        <v>451</v>
      </c>
      <c r="B853" s="392">
        <f t="shared" si="1590"/>
        <v>10687.759999999998</v>
      </c>
      <c r="C853" s="394">
        <v>676.47</v>
      </c>
      <c r="D853" s="394">
        <v>363.45</v>
      </c>
      <c r="E853" s="394">
        <v>196.68</v>
      </c>
      <c r="F853" s="394">
        <v>115.24</v>
      </c>
      <c r="G853" s="394">
        <v>618.77</v>
      </c>
      <c r="H853" s="394">
        <v>1928.68</v>
      </c>
      <c r="I853" s="394">
        <v>811.1</v>
      </c>
      <c r="J853" s="394">
        <v>185.73</v>
      </c>
      <c r="K853" s="394">
        <v>865.07</v>
      </c>
      <c r="L853" s="394">
        <v>3988.6</v>
      </c>
      <c r="M853" s="394">
        <v>443.31</v>
      </c>
      <c r="N853" s="394">
        <v>494.66</v>
      </c>
      <c r="O853" s="392">
        <f t="shared" si="1591"/>
        <v>3301.15</v>
      </c>
      <c r="P853" s="394">
        <v>680.59</v>
      </c>
      <c r="Q853" s="394">
        <v>1120.93</v>
      </c>
      <c r="R853" s="394">
        <v>168.16</v>
      </c>
      <c r="S853" s="394">
        <v>144.71</v>
      </c>
      <c r="T853" s="394">
        <v>372.7</v>
      </c>
      <c r="U853" s="394">
        <v>545.61</v>
      </c>
      <c r="V853" s="394">
        <v>147.4</v>
      </c>
      <c r="W853" s="394">
        <v>121.05</v>
      </c>
      <c r="X853" s="392">
        <f t="shared" si="1592"/>
        <v>4096.55</v>
      </c>
      <c r="Y853" s="394">
        <v>535.73</v>
      </c>
      <c r="Z853" s="394">
        <v>1214.4000000000001</v>
      </c>
      <c r="AA853" s="394">
        <v>1567.19</v>
      </c>
      <c r="AB853" s="394">
        <v>779.23</v>
      </c>
      <c r="AC853" s="392">
        <f t="shared" si="1593"/>
        <v>2961.4600000000005</v>
      </c>
      <c r="AD853" s="394">
        <v>606.94000000000005</v>
      </c>
      <c r="AE853" s="394">
        <v>402.76</v>
      </c>
      <c r="AF853" s="394">
        <v>133.29</v>
      </c>
      <c r="AG853" s="394">
        <v>830.68</v>
      </c>
      <c r="AH853" s="394">
        <v>307.72000000000003</v>
      </c>
      <c r="AI853" s="394">
        <v>680.07</v>
      </c>
      <c r="AJ853" s="392">
        <f>SUM(AK853:AL853)</f>
        <v>219.9</v>
      </c>
      <c r="AK853" s="394">
        <v>138.4</v>
      </c>
      <c r="AL853" s="394">
        <v>81.5</v>
      </c>
      <c r="AM853" s="392">
        <f t="shared" si="1594"/>
        <v>6684.15</v>
      </c>
      <c r="AN853" s="394">
        <v>372.95</v>
      </c>
      <c r="AO853" s="394">
        <v>381.26</v>
      </c>
      <c r="AP853" s="394">
        <v>391.6</v>
      </c>
      <c r="AQ853" s="394">
        <v>115.05</v>
      </c>
      <c r="AR853" s="394">
        <v>843.24</v>
      </c>
      <c r="AS853" s="394">
        <v>134.13</v>
      </c>
      <c r="AT853" s="394">
        <v>1584.21</v>
      </c>
      <c r="AU853" s="394">
        <v>1287.0999999999999</v>
      </c>
      <c r="AV853" s="394">
        <v>1293.5999999999999</v>
      </c>
      <c r="AW853" s="394">
        <v>281.01</v>
      </c>
      <c r="AX853" s="392">
        <f t="shared" si="1595"/>
        <v>8885.99</v>
      </c>
      <c r="AY853" s="394">
        <v>273.29000000000002</v>
      </c>
      <c r="AZ853" s="394">
        <v>5252.11</v>
      </c>
      <c r="BA853" s="394">
        <v>648.07000000000005</v>
      </c>
      <c r="BB853" s="394">
        <v>2101.2600000000002</v>
      </c>
      <c r="BC853" s="394">
        <v>611.26</v>
      </c>
      <c r="BD853" s="392">
        <f t="shared" si="1596"/>
        <v>54073.93</v>
      </c>
      <c r="BE853" s="394">
        <v>26503.96</v>
      </c>
      <c r="BF853" s="394">
        <v>2416.9499999999998</v>
      </c>
      <c r="BG853" s="394">
        <v>3615.8</v>
      </c>
      <c r="BH853" s="394">
        <v>2009.54</v>
      </c>
      <c r="BI853" s="394">
        <v>8582</v>
      </c>
      <c r="BJ853" s="394">
        <v>7628.66</v>
      </c>
      <c r="BK853" s="394">
        <v>2057.89</v>
      </c>
      <c r="BL853" s="394">
        <v>1259.1300000000001</v>
      </c>
      <c r="BM853" s="392">
        <f t="shared" si="1597"/>
        <v>4484.67</v>
      </c>
      <c r="BN853" s="394">
        <v>849.86</v>
      </c>
      <c r="BO853" s="394">
        <v>607.08000000000004</v>
      </c>
      <c r="BP853" s="394">
        <v>757.95</v>
      </c>
      <c r="BQ853" s="394">
        <v>477.9</v>
      </c>
      <c r="BR853" s="394">
        <v>1791.88</v>
      </c>
      <c r="BS853" s="392">
        <f t="shared" si="1598"/>
        <v>7769.1900000000005</v>
      </c>
      <c r="BT853" s="394">
        <v>461.31</v>
      </c>
      <c r="BU853" s="394">
        <v>748.97</v>
      </c>
      <c r="BV853" s="394">
        <v>302.87</v>
      </c>
      <c r="BW853" s="394">
        <v>66.13</v>
      </c>
      <c r="BX853" s="394">
        <v>297.8</v>
      </c>
      <c r="BY853" s="394">
        <v>2435.56</v>
      </c>
      <c r="BZ853" s="394">
        <v>212.52</v>
      </c>
      <c r="CA853" s="394">
        <v>248.51</v>
      </c>
      <c r="CB853" s="394">
        <v>892.52</v>
      </c>
      <c r="CC853" s="394">
        <v>718.39</v>
      </c>
      <c r="CD853" s="394">
        <v>630.41999999999996</v>
      </c>
      <c r="CE853" s="394">
        <v>754.19</v>
      </c>
      <c r="CF853" s="392">
        <f t="shared" si="1599"/>
        <v>7837.65</v>
      </c>
      <c r="CG853" s="394">
        <v>44.35</v>
      </c>
      <c r="CH853" s="394">
        <v>288.95</v>
      </c>
      <c r="CI853" s="394">
        <v>306.70999999999998</v>
      </c>
      <c r="CJ853" s="394">
        <v>736.13</v>
      </c>
      <c r="CK853" s="394">
        <v>3334.77</v>
      </c>
      <c r="CL853" s="394">
        <v>86.49</v>
      </c>
      <c r="CM853" s="394">
        <v>1233.81</v>
      </c>
      <c r="CN853" s="394">
        <v>131.31</v>
      </c>
      <c r="CO853" s="394">
        <v>185.1</v>
      </c>
      <c r="CP853" s="394">
        <v>330.32</v>
      </c>
      <c r="CQ853" s="394">
        <v>520.61</v>
      </c>
      <c r="CR853" s="394">
        <v>461.35</v>
      </c>
      <c r="CS853" s="394">
        <v>177.75</v>
      </c>
      <c r="CT853" s="392">
        <f t="shared" si="1600"/>
        <v>4405.2599999999993</v>
      </c>
      <c r="CU853" s="394">
        <v>2243.67</v>
      </c>
      <c r="CV853" s="394">
        <v>458.41</v>
      </c>
      <c r="CW853" s="394">
        <v>322.87</v>
      </c>
      <c r="CX853" s="394">
        <v>1074.6099999999999</v>
      </c>
      <c r="CY853" s="394">
        <v>305.7</v>
      </c>
      <c r="CZ853" s="392">
        <f t="shared" si="1601"/>
        <v>6268.71</v>
      </c>
      <c r="DA853" s="394">
        <v>122.09</v>
      </c>
      <c r="DB853" s="394">
        <v>84.93</v>
      </c>
      <c r="DC853" s="394">
        <v>1594.03</v>
      </c>
      <c r="DD853" s="394">
        <v>3102.43</v>
      </c>
      <c r="DE853" s="394">
        <v>809.64</v>
      </c>
      <c r="DF853" s="394">
        <v>555.59</v>
      </c>
      <c r="DG853" s="392">
        <f t="shared" si="1602"/>
        <v>121676.37</v>
      </c>
      <c r="DH853" s="392">
        <f t="shared" si="1603"/>
        <v>195.04</v>
      </c>
      <c r="DI853" s="394">
        <v>71.239999999999995</v>
      </c>
      <c r="DJ853" s="394">
        <v>69.08</v>
      </c>
      <c r="DK853" s="394">
        <v>54.72</v>
      </c>
      <c r="DL853" s="392" t="s">
        <v>607</v>
      </c>
      <c r="DM853" s="394">
        <v>281.31</v>
      </c>
      <c r="DN853" s="394" t="s">
        <v>607</v>
      </c>
      <c r="DO853" s="392">
        <f t="shared" si="1604"/>
        <v>122152.71999999999</v>
      </c>
      <c r="DP853" s="128"/>
      <c r="DQ853" s="128"/>
      <c r="DR853" s="128"/>
      <c r="DS853" s="128"/>
      <c r="DT853" s="128"/>
      <c r="DU853" s="128"/>
      <c r="DV853" s="128"/>
    </row>
    <row r="854" spans="1:126" customFormat="1" ht="12.75" customHeight="1" x14ac:dyDescent="0.15">
      <c r="A854" s="229" t="s">
        <v>452</v>
      </c>
      <c r="B854" s="268">
        <v>4.2051471716523912</v>
      </c>
      <c r="C854" s="269">
        <v>5.3454760964045835</v>
      </c>
      <c r="D854" s="269">
        <v>6.9149543378995428</v>
      </c>
      <c r="E854" s="269">
        <v>4.1909226507564457</v>
      </c>
      <c r="F854" s="269">
        <v>5.5806295399515742</v>
      </c>
      <c r="G854" s="269">
        <v>5.1371523453715238</v>
      </c>
      <c r="H854" s="269">
        <v>3.9414709909468049</v>
      </c>
      <c r="I854" s="269">
        <v>4.8873222463244161</v>
      </c>
      <c r="J854" s="269">
        <v>6.8232916972814097</v>
      </c>
      <c r="K854" s="269">
        <v>4.2658415109226295</v>
      </c>
      <c r="L854" s="269">
        <v>3.764286186166347</v>
      </c>
      <c r="M854" s="269">
        <v>4.9295007227843879</v>
      </c>
      <c r="N854" s="269">
        <v>3.5426484279882549</v>
      </c>
      <c r="O854" s="268">
        <v>4.9226077750108113</v>
      </c>
      <c r="P854" s="269">
        <v>4.1390865413853923</v>
      </c>
      <c r="Q854" s="269">
        <v>5.2252936789110578</v>
      </c>
      <c r="R854" s="269">
        <v>4.8798607080673246</v>
      </c>
      <c r="S854" s="269">
        <v>5.7653386454183266</v>
      </c>
      <c r="T854" s="269">
        <v>6.1269110636199242</v>
      </c>
      <c r="U854" s="269">
        <v>4.7051569506726461</v>
      </c>
      <c r="V854" s="269">
        <v>4.6675110829639017</v>
      </c>
      <c r="W854" s="269">
        <v>5.1011378002528449</v>
      </c>
      <c r="X854" s="268">
        <v>5.0360813335955941</v>
      </c>
      <c r="Y854" s="269">
        <v>5.2610232740842582</v>
      </c>
      <c r="Z854" s="269">
        <v>5.0448654037886342</v>
      </c>
      <c r="AA854" s="269">
        <v>4.5565796359830202</v>
      </c>
      <c r="AB854" s="269">
        <v>6.1380858605750293</v>
      </c>
      <c r="AC854" s="268">
        <v>4.4623150408341621</v>
      </c>
      <c r="AD854" s="269">
        <v>7.7267982176957366</v>
      </c>
      <c r="AE854" s="269">
        <v>4.0637675310261319</v>
      </c>
      <c r="AF854" s="269">
        <v>5.346570397111913</v>
      </c>
      <c r="AG854" s="269">
        <v>3.9696071872311953</v>
      </c>
      <c r="AH854" s="269">
        <v>4.8589925785567667</v>
      </c>
      <c r="AI854" s="269">
        <v>3.6081812393887946</v>
      </c>
      <c r="AJ854" s="372">
        <v>5.2771778257739381</v>
      </c>
      <c r="AK854" s="295">
        <v>5.8994032395566931</v>
      </c>
      <c r="AL854" s="295">
        <v>4.4755628775398133</v>
      </c>
      <c r="AM854" s="268">
        <v>5.1431495360182211</v>
      </c>
      <c r="AN854" s="269">
        <v>7.1845501830090548</v>
      </c>
      <c r="AO854" s="269">
        <v>4.8132811513697762</v>
      </c>
      <c r="AP854" s="269">
        <v>4.0036806052550871</v>
      </c>
      <c r="AQ854" s="269">
        <v>6.5480933409220263</v>
      </c>
      <c r="AR854" s="269">
        <v>5.6948740460592964</v>
      </c>
      <c r="AS854" s="269">
        <v>5.4814058030241108</v>
      </c>
      <c r="AT854" s="269">
        <v>4.9139551474921683</v>
      </c>
      <c r="AU854" s="269">
        <v>4.0621745305349535</v>
      </c>
      <c r="AV854" s="269">
        <v>6.7043275459963718</v>
      </c>
      <c r="AW854" s="269">
        <v>5.807191568505889</v>
      </c>
      <c r="AX854" s="268">
        <v>5.2901359147005769</v>
      </c>
      <c r="AY854" s="269">
        <v>4.9428468077410024</v>
      </c>
      <c r="AZ854" s="269">
        <v>5.0417674615059704</v>
      </c>
      <c r="BA854" s="269">
        <v>5.4109543291308349</v>
      </c>
      <c r="BB854" s="269">
        <v>6.5074636110250852</v>
      </c>
      <c r="BC854" s="269">
        <v>4.3645840771153157</v>
      </c>
      <c r="BD854" s="268">
        <v>3.8467398634709342</v>
      </c>
      <c r="BE854" s="269">
        <v>4.3113676217494703</v>
      </c>
      <c r="BF854" s="269">
        <v>4.4129890996731724</v>
      </c>
      <c r="BG854" s="269">
        <v>3.6699687385814626</v>
      </c>
      <c r="BH854" s="269">
        <v>3.551992929739284</v>
      </c>
      <c r="BI854" s="269">
        <v>2.9539016490494991</v>
      </c>
      <c r="BJ854" s="269">
        <v>3.7093011382698879</v>
      </c>
      <c r="BK854" s="269">
        <v>3.9445094017749325</v>
      </c>
      <c r="BL854" s="269">
        <v>3.8471386232393296</v>
      </c>
      <c r="BM854" s="268">
        <v>4.3585763851768347</v>
      </c>
      <c r="BN854" s="269">
        <v>4.6862972153294731</v>
      </c>
      <c r="BO854" s="269">
        <v>4.5032267635932062</v>
      </c>
      <c r="BP854" s="269">
        <v>4.3087374225456196</v>
      </c>
      <c r="BQ854" s="269">
        <v>6.7328825021132719</v>
      </c>
      <c r="BR854" s="269">
        <v>3.8462264960934149</v>
      </c>
      <c r="BS854" s="268">
        <v>4.9833933072911654</v>
      </c>
      <c r="BT854" s="270">
        <v>4.8512987695867071</v>
      </c>
      <c r="BU854" s="269">
        <v>7.4317324866044849</v>
      </c>
      <c r="BV854" s="269">
        <v>6.3641521328010082</v>
      </c>
      <c r="BW854" s="269">
        <v>6.401742497579864</v>
      </c>
      <c r="BX854" s="269">
        <v>5.8749260209114222</v>
      </c>
      <c r="BY854" s="269">
        <v>4.5874331349355835</v>
      </c>
      <c r="BZ854" s="269">
        <v>4.4873310810810816</v>
      </c>
      <c r="CA854" s="269">
        <v>5.4247980790220476</v>
      </c>
      <c r="CB854" s="269">
        <v>4.5539058115209956</v>
      </c>
      <c r="CC854" s="269">
        <v>4.3855076002686042</v>
      </c>
      <c r="CD854" s="269">
        <v>4.907137853195298</v>
      </c>
      <c r="CE854" s="269">
        <v>5.3048463107547308</v>
      </c>
      <c r="CF854" s="268">
        <v>4.6773011553518566</v>
      </c>
      <c r="CG854" s="269">
        <v>4.9719730941704041</v>
      </c>
      <c r="CH854" s="269">
        <v>5.6924743892828999</v>
      </c>
      <c r="CI854" s="269">
        <v>7.8362289218191101</v>
      </c>
      <c r="CJ854" s="269">
        <v>5.1499230446341127</v>
      </c>
      <c r="CK854" s="269">
        <v>3.9418085106382978</v>
      </c>
      <c r="CL854" s="269">
        <v>5.8125</v>
      </c>
      <c r="CM854" s="269">
        <v>5.297823006569625</v>
      </c>
      <c r="CN854" s="269">
        <v>5.3399755998373326</v>
      </c>
      <c r="CO854" s="269">
        <v>4.8826167238195728</v>
      </c>
      <c r="CP854" s="269">
        <v>6.206689214580984</v>
      </c>
      <c r="CQ854" s="269">
        <v>5.6779365252481186</v>
      </c>
      <c r="CR854" s="269">
        <v>4.8037276134943774</v>
      </c>
      <c r="CS854" s="269">
        <v>4.8433242506811993</v>
      </c>
      <c r="CT854" s="268">
        <v>4.3982228434504789</v>
      </c>
      <c r="CU854" s="269">
        <v>4.2850840336134457</v>
      </c>
      <c r="CV854" s="269">
        <v>3.444619777577397</v>
      </c>
      <c r="CW854" s="269">
        <v>4.5823162077774624</v>
      </c>
      <c r="CX854" s="269">
        <v>4.9178984943480843</v>
      </c>
      <c r="CY854" s="269">
        <v>5.4638069705093839</v>
      </c>
      <c r="CZ854" s="268">
        <v>4.5126156282618863</v>
      </c>
      <c r="DA854" s="269">
        <v>6.1943176052765097</v>
      </c>
      <c r="DB854" s="269">
        <v>5.529296875</v>
      </c>
      <c r="DC854" s="269">
        <v>4.3236139741781487</v>
      </c>
      <c r="DD854" s="269">
        <v>4.3507460593481797</v>
      </c>
      <c r="DE854" s="269">
        <v>4.6217604749400616</v>
      </c>
      <c r="DF854" s="269">
        <v>5.7194770434424544</v>
      </c>
      <c r="DG854" s="271">
        <v>4.2810964975087753</v>
      </c>
      <c r="DH854" s="271">
        <v>3.1498708010335914</v>
      </c>
      <c r="DI854" s="270">
        <v>2.667165855484837</v>
      </c>
      <c r="DJ854" s="269">
        <v>3.0245183887915936</v>
      </c>
      <c r="DK854" s="269">
        <v>4.4236054971705743</v>
      </c>
      <c r="DL854" s="271" t="s">
        <v>607</v>
      </c>
      <c r="DM854" s="269">
        <v>3.9267169179229482</v>
      </c>
      <c r="DN854" s="272" t="s">
        <v>607</v>
      </c>
      <c r="DO854" s="271">
        <v>4.2777548009425912</v>
      </c>
    </row>
    <row r="855" spans="1:126" ht="16.5" customHeight="1" x14ac:dyDescent="0.2">
      <c r="A855" s="190" t="s">
        <v>633</v>
      </c>
      <c r="C855" s="43"/>
      <c r="D855" s="43"/>
      <c r="E855" s="216"/>
      <c r="F855" s="216"/>
      <c r="G855" s="216"/>
      <c r="H855" s="216"/>
      <c r="I855" s="216"/>
      <c r="J855" s="128"/>
      <c r="K855" s="128"/>
      <c r="L855" s="128"/>
      <c r="M855" s="128"/>
      <c r="N855" s="128"/>
      <c r="O855" s="190"/>
      <c r="P855" s="190"/>
      <c r="Q855" s="190"/>
      <c r="R855" s="190"/>
      <c r="S855" s="190"/>
      <c r="T855" s="190"/>
      <c r="U855" s="190"/>
    </row>
    <row r="856" spans="1:126" customFormat="1" ht="39.950000000000003" customHeight="1" x14ac:dyDescent="0.2">
      <c r="A856" s="195" t="s">
        <v>415</v>
      </c>
      <c r="B856" s="40"/>
      <c r="C856" s="43"/>
      <c r="D856" s="43"/>
      <c r="E856" s="223"/>
      <c r="F856" s="223"/>
      <c r="G856" s="223"/>
      <c r="H856" s="223"/>
      <c r="I856" s="223"/>
      <c r="J856" s="128"/>
      <c r="K856" s="128"/>
      <c r="L856" s="128"/>
      <c r="M856" s="128"/>
      <c r="N856" s="128"/>
    </row>
    <row r="857" spans="1:126" customFormat="1" ht="39.950000000000003" customHeight="1" x14ac:dyDescent="0.2">
      <c r="A857" s="195" t="s">
        <v>416</v>
      </c>
      <c r="B857" s="40"/>
      <c r="C857" s="43"/>
      <c r="D857" s="43"/>
      <c r="E857" s="223"/>
      <c r="F857" s="223"/>
      <c r="G857" s="223"/>
      <c r="H857" s="223"/>
      <c r="I857" s="223"/>
      <c r="J857" s="128"/>
      <c r="K857" s="128"/>
      <c r="L857" s="128"/>
      <c r="M857" s="128"/>
      <c r="N857" s="128"/>
    </row>
    <row r="858" spans="1:126" customFormat="1" ht="26.1" customHeight="1" x14ac:dyDescent="0.2">
      <c r="A858" s="195" t="s">
        <v>417</v>
      </c>
      <c r="B858" s="40"/>
      <c r="C858" s="43"/>
      <c r="D858" s="43"/>
      <c r="E858" s="223"/>
      <c r="F858" s="223"/>
      <c r="G858" s="223"/>
      <c r="H858" s="223"/>
      <c r="I858" s="223"/>
      <c r="J858" s="128"/>
      <c r="K858" s="128"/>
      <c r="L858" s="128"/>
      <c r="M858" s="128"/>
      <c r="N858" s="128"/>
    </row>
    <row r="859" spans="1:126" ht="26.1" customHeight="1" x14ac:dyDescent="0.2">
      <c r="A859" s="224" t="s">
        <v>801</v>
      </c>
      <c r="C859" s="43"/>
      <c r="D859" s="43"/>
      <c r="E859" s="37"/>
      <c r="F859" s="37"/>
      <c r="G859" s="37"/>
      <c r="H859" s="224"/>
      <c r="I859" s="224"/>
      <c r="J859" s="128"/>
      <c r="K859" s="128"/>
      <c r="L859" s="128"/>
      <c r="M859" s="128"/>
      <c r="N859" s="128"/>
      <c r="O859"/>
      <c r="P859"/>
      <c r="Q859"/>
      <c r="R859"/>
      <c r="S859"/>
      <c r="T859"/>
      <c r="U859"/>
    </row>
    <row r="860" spans="1:126" customFormat="1" ht="12.75" customHeight="1" x14ac:dyDescent="0.2">
      <c r="A860" s="46"/>
      <c r="B860" s="231"/>
      <c r="C860" s="223"/>
      <c r="D860" s="223"/>
      <c r="E860" s="223"/>
      <c r="F860" s="223"/>
      <c r="G860" s="223"/>
      <c r="H860" s="223"/>
      <c r="I860" s="223"/>
      <c r="J860" s="128"/>
      <c r="K860" s="128"/>
      <c r="L860" s="128"/>
      <c r="M860" s="128"/>
      <c r="N860" s="128"/>
    </row>
    <row r="861" spans="1:126" ht="16.5" customHeight="1" x14ac:dyDescent="0.2">
      <c r="A861" s="26" t="s">
        <v>454</v>
      </c>
      <c r="C861" s="34"/>
      <c r="D861" s="428"/>
    </row>
    <row r="862" spans="1:126" ht="16.5" customHeight="1" x14ac:dyDescent="0.2">
      <c r="A862" s="31" t="s">
        <v>634</v>
      </c>
      <c r="E862" s="390"/>
      <c r="F862" s="128"/>
      <c r="G862" s="128"/>
      <c r="H862" s="128"/>
      <c r="I862" s="128"/>
      <c r="J862" s="128"/>
      <c r="K862" s="128"/>
      <c r="L862" s="128"/>
      <c r="M862" s="128"/>
      <c r="N862" s="128"/>
    </row>
    <row r="863" spans="1:126" ht="16.5" customHeight="1" x14ac:dyDescent="0.2">
      <c r="A863" s="34" t="s">
        <v>800</v>
      </c>
      <c r="C863" s="93"/>
      <c r="D863" s="43"/>
      <c r="E863" s="128"/>
      <c r="F863" s="128"/>
      <c r="G863" s="128"/>
      <c r="H863" s="128"/>
      <c r="I863" s="128"/>
    </row>
    <row r="864" spans="1:126" s="442" customFormat="1" ht="32.25" customHeight="1" x14ac:dyDescent="0.15">
      <c r="A864" s="437"/>
      <c r="B864" s="438" t="s">
        <v>489</v>
      </c>
      <c r="C864" s="439" t="s">
        <v>490</v>
      </c>
      <c r="D864" s="439" t="s">
        <v>491</v>
      </c>
      <c r="E864" s="439" t="s">
        <v>492</v>
      </c>
      <c r="F864" s="439" t="s">
        <v>493</v>
      </c>
      <c r="G864" s="439" t="s">
        <v>494</v>
      </c>
      <c r="H864" s="439" t="s">
        <v>495</v>
      </c>
      <c r="I864" s="439" t="s">
        <v>496</v>
      </c>
      <c r="J864" s="439" t="s">
        <v>497</v>
      </c>
      <c r="K864" s="439" t="s">
        <v>498</v>
      </c>
      <c r="L864" s="439" t="s">
        <v>499</v>
      </c>
      <c r="M864" s="439" t="s">
        <v>500</v>
      </c>
      <c r="N864" s="439" t="s">
        <v>501</v>
      </c>
      <c r="O864" s="438" t="s">
        <v>502</v>
      </c>
      <c r="P864" s="439" t="s">
        <v>503</v>
      </c>
      <c r="Q864" s="439" t="s">
        <v>504</v>
      </c>
      <c r="R864" s="439" t="s">
        <v>505</v>
      </c>
      <c r="S864" s="439" t="s">
        <v>506</v>
      </c>
      <c r="T864" s="439" t="s">
        <v>507</v>
      </c>
      <c r="U864" s="439" t="s">
        <v>508</v>
      </c>
      <c r="V864" s="439" t="s">
        <v>509</v>
      </c>
      <c r="W864" s="439" t="s">
        <v>510</v>
      </c>
      <c r="X864" s="438" t="s">
        <v>511</v>
      </c>
      <c r="Y864" s="439" t="s">
        <v>512</v>
      </c>
      <c r="Z864" s="439" t="s">
        <v>513</v>
      </c>
      <c r="AA864" s="439" t="s">
        <v>514</v>
      </c>
      <c r="AB864" s="439" t="s">
        <v>515</v>
      </c>
      <c r="AC864" s="438" t="s">
        <v>516</v>
      </c>
      <c r="AD864" s="439" t="s">
        <v>517</v>
      </c>
      <c r="AE864" s="439" t="s">
        <v>518</v>
      </c>
      <c r="AF864" s="439" t="s">
        <v>519</v>
      </c>
      <c r="AG864" s="439" t="s">
        <v>520</v>
      </c>
      <c r="AH864" s="439" t="s">
        <v>521</v>
      </c>
      <c r="AI864" s="439" t="s">
        <v>522</v>
      </c>
      <c r="AJ864" s="438" t="s">
        <v>523</v>
      </c>
      <c r="AK864" s="439" t="s">
        <v>524</v>
      </c>
      <c r="AL864" s="439" t="s">
        <v>525</v>
      </c>
      <c r="AM864" s="438" t="s">
        <v>526</v>
      </c>
      <c r="AN864" s="439" t="s">
        <v>527</v>
      </c>
      <c r="AO864" s="439" t="s">
        <v>528</v>
      </c>
      <c r="AP864" s="439" t="s">
        <v>529</v>
      </c>
      <c r="AQ864" s="439" t="s">
        <v>530</v>
      </c>
      <c r="AR864" s="439" t="s">
        <v>531</v>
      </c>
      <c r="AS864" s="439" t="s">
        <v>532</v>
      </c>
      <c r="AT864" s="439" t="s">
        <v>533</v>
      </c>
      <c r="AU864" s="439" t="s">
        <v>534</v>
      </c>
      <c r="AV864" s="439" t="s">
        <v>535</v>
      </c>
      <c r="AW864" s="439" t="s">
        <v>536</v>
      </c>
      <c r="AX864" s="438" t="s">
        <v>537</v>
      </c>
      <c r="AY864" s="439" t="s">
        <v>538</v>
      </c>
      <c r="AZ864" s="439" t="s">
        <v>539</v>
      </c>
      <c r="BA864" s="439" t="s">
        <v>540</v>
      </c>
      <c r="BB864" s="439" t="s">
        <v>541</v>
      </c>
      <c r="BC864" s="439" t="s">
        <v>542</v>
      </c>
      <c r="BD864" s="440" t="s">
        <v>543</v>
      </c>
      <c r="BE864" s="439" t="s">
        <v>544</v>
      </c>
      <c r="BF864" s="439" t="s">
        <v>545</v>
      </c>
      <c r="BG864" s="439" t="s">
        <v>546</v>
      </c>
      <c r="BH864" s="439" t="s">
        <v>547</v>
      </c>
      <c r="BI864" s="439" t="s">
        <v>548</v>
      </c>
      <c r="BJ864" s="439" t="s">
        <v>549</v>
      </c>
      <c r="BK864" s="439" t="s">
        <v>550</v>
      </c>
      <c r="BL864" s="439" t="s">
        <v>551</v>
      </c>
      <c r="BM864" s="438" t="s">
        <v>552</v>
      </c>
      <c r="BN864" s="439" t="s">
        <v>553</v>
      </c>
      <c r="BO864" s="439" t="s">
        <v>554</v>
      </c>
      <c r="BP864" s="439" t="s">
        <v>555</v>
      </c>
      <c r="BQ864" s="439" t="s">
        <v>556</v>
      </c>
      <c r="BR864" s="439" t="s">
        <v>557</v>
      </c>
      <c r="BS864" s="438" t="s">
        <v>558</v>
      </c>
      <c r="BT864" s="439" t="s">
        <v>559</v>
      </c>
      <c r="BU864" s="439" t="s">
        <v>560</v>
      </c>
      <c r="BV864" s="439" t="s">
        <v>561</v>
      </c>
      <c r="BW864" s="439" t="s">
        <v>562</v>
      </c>
      <c r="BX864" s="439" t="s">
        <v>563</v>
      </c>
      <c r="BY864" s="439" t="s">
        <v>564</v>
      </c>
      <c r="BZ864" s="439" t="s">
        <v>565</v>
      </c>
      <c r="CA864" s="439" t="s">
        <v>566</v>
      </c>
      <c r="CB864" s="439" t="s">
        <v>567</v>
      </c>
      <c r="CC864" s="439" t="s">
        <v>568</v>
      </c>
      <c r="CD864" s="439" t="s">
        <v>569</v>
      </c>
      <c r="CE864" s="439" t="s">
        <v>570</v>
      </c>
      <c r="CF864" s="438" t="s">
        <v>571</v>
      </c>
      <c r="CG864" s="439" t="s">
        <v>572</v>
      </c>
      <c r="CH864" s="439" t="s">
        <v>573</v>
      </c>
      <c r="CI864" s="439" t="s">
        <v>574</v>
      </c>
      <c r="CJ864" s="439" t="s">
        <v>575</v>
      </c>
      <c r="CK864" s="439" t="s">
        <v>576</v>
      </c>
      <c r="CL864" s="439" t="s">
        <v>577</v>
      </c>
      <c r="CM864" s="439" t="s">
        <v>578</v>
      </c>
      <c r="CN864" s="439" t="s">
        <v>579</v>
      </c>
      <c r="CO864" s="439" t="s">
        <v>580</v>
      </c>
      <c r="CP864" s="439" t="s">
        <v>581</v>
      </c>
      <c r="CQ864" s="439" t="s">
        <v>582</v>
      </c>
      <c r="CR864" s="439" t="s">
        <v>583</v>
      </c>
      <c r="CS864" s="439" t="s">
        <v>584</v>
      </c>
      <c r="CT864" s="438" t="s">
        <v>585</v>
      </c>
      <c r="CU864" s="439" t="s">
        <v>586</v>
      </c>
      <c r="CV864" s="439" t="s">
        <v>587</v>
      </c>
      <c r="CW864" s="439" t="s">
        <v>588</v>
      </c>
      <c r="CX864" s="439" t="s">
        <v>589</v>
      </c>
      <c r="CY864" s="439" t="s">
        <v>590</v>
      </c>
      <c r="CZ864" s="438" t="s">
        <v>591</v>
      </c>
      <c r="DA864" s="439" t="s">
        <v>592</v>
      </c>
      <c r="DB864" s="439" t="s">
        <v>593</v>
      </c>
      <c r="DC864" s="439" t="s">
        <v>594</v>
      </c>
      <c r="DD864" s="439" t="s">
        <v>595</v>
      </c>
      <c r="DE864" s="439" t="s">
        <v>596</v>
      </c>
      <c r="DF864" s="439" t="s">
        <v>597</v>
      </c>
      <c r="DG864" s="438" t="s">
        <v>598</v>
      </c>
      <c r="DH864" s="438" t="s">
        <v>599</v>
      </c>
      <c r="DI864" s="439" t="s">
        <v>600</v>
      </c>
      <c r="DJ864" s="439" t="s">
        <v>601</v>
      </c>
      <c r="DK864" s="439" t="s">
        <v>602</v>
      </c>
      <c r="DL864" s="438" t="s">
        <v>603</v>
      </c>
      <c r="DM864" s="439" t="s">
        <v>604</v>
      </c>
      <c r="DN864" s="441" t="s">
        <v>605</v>
      </c>
      <c r="DO864" s="438" t="s">
        <v>606</v>
      </c>
    </row>
    <row r="865" spans="1:119" ht="16.5" customHeight="1" x14ac:dyDescent="0.2">
      <c r="A865" s="187" t="s">
        <v>802</v>
      </c>
      <c r="B865" s="290"/>
      <c r="C865" s="291"/>
      <c r="D865" s="291"/>
      <c r="E865" s="291"/>
      <c r="F865" s="291"/>
      <c r="G865" s="291"/>
      <c r="H865" s="291"/>
      <c r="I865" s="291"/>
      <c r="J865" s="291"/>
      <c r="K865" s="291"/>
      <c r="L865" s="291"/>
      <c r="M865" s="291"/>
      <c r="N865" s="291"/>
      <c r="O865" s="290"/>
      <c r="P865" s="291"/>
      <c r="Q865" s="291"/>
      <c r="R865" s="291"/>
      <c r="S865" s="291"/>
      <c r="T865" s="291"/>
      <c r="U865" s="291"/>
      <c r="V865" s="291"/>
      <c r="W865" s="291"/>
      <c r="X865" s="290"/>
      <c r="Y865" s="291"/>
      <c r="Z865" s="291"/>
      <c r="AA865" s="291"/>
      <c r="AB865" s="291"/>
      <c r="AC865" s="290"/>
      <c r="AD865" s="291"/>
      <c r="AE865" s="291"/>
      <c r="AF865" s="291"/>
      <c r="AG865" s="291"/>
      <c r="AH865" s="291"/>
      <c r="AI865" s="291"/>
      <c r="AJ865" s="290"/>
      <c r="AK865" s="379"/>
      <c r="AL865" s="379"/>
      <c r="AM865" s="290"/>
      <c r="AN865" s="291"/>
      <c r="AO865" s="291"/>
      <c r="AP865" s="291"/>
      <c r="AQ865" s="291"/>
      <c r="AR865" s="291"/>
      <c r="AS865" s="291"/>
      <c r="AT865" s="291"/>
      <c r="AU865" s="291"/>
      <c r="AV865" s="291"/>
      <c r="AW865" s="291"/>
      <c r="AX865" s="290"/>
      <c r="AY865" s="291"/>
      <c r="AZ865" s="291"/>
      <c r="BA865" s="291"/>
      <c r="BB865" s="291"/>
      <c r="BC865" s="291"/>
      <c r="BD865" s="290"/>
      <c r="BE865" s="291"/>
      <c r="BF865" s="291"/>
      <c r="BG865" s="291"/>
      <c r="BH865" s="291"/>
      <c r="BI865" s="291"/>
      <c r="BJ865" s="291"/>
      <c r="BK865" s="291"/>
      <c r="BL865" s="291"/>
      <c r="BM865" s="290"/>
      <c r="BN865" s="291"/>
      <c r="BO865" s="291"/>
      <c r="BP865" s="291"/>
      <c r="BQ865" s="291"/>
      <c r="BR865" s="291"/>
      <c r="BS865" s="290"/>
      <c r="BT865" s="292"/>
      <c r="BU865" s="291"/>
      <c r="BV865" s="291"/>
      <c r="BW865" s="291"/>
      <c r="BX865" s="291"/>
      <c r="BY865" s="291"/>
      <c r="BZ865" s="291"/>
      <c r="CA865" s="291"/>
      <c r="CB865" s="291"/>
      <c r="CC865" s="291"/>
      <c r="CD865" s="291"/>
      <c r="CE865" s="291"/>
      <c r="CF865" s="290"/>
      <c r="CG865" s="291"/>
      <c r="CH865" s="291"/>
      <c r="CI865" s="291"/>
      <c r="CJ865" s="291"/>
      <c r="CK865" s="291"/>
      <c r="CL865" s="291"/>
      <c r="CM865" s="291"/>
      <c r="CN865" s="291"/>
      <c r="CO865" s="291"/>
      <c r="CP865" s="291"/>
      <c r="CQ865" s="291"/>
      <c r="CR865" s="291"/>
      <c r="CS865" s="291"/>
      <c r="CT865" s="290"/>
      <c r="CU865" s="291"/>
      <c r="CV865" s="291"/>
      <c r="CW865" s="291"/>
      <c r="CX865" s="291"/>
      <c r="CY865" s="291"/>
      <c r="CZ865" s="290"/>
      <c r="DA865" s="291"/>
      <c r="DB865" s="291"/>
      <c r="DC865" s="291"/>
      <c r="DD865" s="291"/>
      <c r="DE865" s="291"/>
      <c r="DF865" s="291"/>
      <c r="DG865" s="293"/>
      <c r="DH865" s="293"/>
      <c r="DI865" s="292"/>
      <c r="DJ865" s="291"/>
      <c r="DK865" s="291"/>
      <c r="DL865" s="293"/>
      <c r="DM865" s="291"/>
      <c r="DN865" s="294"/>
      <c r="DO865" s="294"/>
    </row>
    <row r="866" spans="1:119" ht="16.5" customHeight="1" x14ac:dyDescent="0.2">
      <c r="A866" s="86" t="s">
        <v>410</v>
      </c>
      <c r="B866" s="265"/>
      <c r="C866" s="266"/>
      <c r="D866" s="266"/>
      <c r="E866" s="266"/>
      <c r="F866" s="266"/>
      <c r="G866" s="266"/>
      <c r="H866" s="266"/>
      <c r="I866" s="266"/>
      <c r="J866" s="266"/>
      <c r="K866" s="266"/>
      <c r="L866" s="266"/>
      <c r="M866" s="266"/>
      <c r="N866" s="266"/>
      <c r="O866" s="265"/>
      <c r="P866" s="266"/>
      <c r="Q866" s="266"/>
      <c r="R866" s="266"/>
      <c r="S866" s="266"/>
      <c r="T866" s="266"/>
      <c r="U866" s="266"/>
      <c r="V866" s="266"/>
      <c r="W866" s="266"/>
      <c r="X866" s="265"/>
      <c r="Y866" s="266"/>
      <c r="Z866" s="266"/>
      <c r="AA866" s="266"/>
      <c r="AB866" s="266"/>
      <c r="AC866" s="265"/>
      <c r="AD866" s="266"/>
      <c r="AE866" s="266"/>
      <c r="AF866" s="266"/>
      <c r="AG866" s="266"/>
      <c r="AH866" s="266"/>
      <c r="AI866" s="266"/>
      <c r="AJ866" s="265"/>
      <c r="AK866" s="253"/>
      <c r="AL866" s="253"/>
      <c r="AM866" s="265"/>
      <c r="AN866" s="266"/>
      <c r="AO866" s="266"/>
      <c r="AP866" s="266"/>
      <c r="AQ866" s="266"/>
      <c r="AR866" s="266"/>
      <c r="AS866" s="266"/>
      <c r="AT866" s="266"/>
      <c r="AU866" s="266"/>
      <c r="AV866" s="266"/>
      <c r="AW866" s="266"/>
      <c r="AX866" s="265"/>
      <c r="AY866" s="266"/>
      <c r="AZ866" s="266"/>
      <c r="BA866" s="266"/>
      <c r="BB866" s="266"/>
      <c r="BC866" s="266"/>
      <c r="BD866" s="265"/>
      <c r="BE866" s="266"/>
      <c r="BF866" s="266"/>
      <c r="BG866" s="266"/>
      <c r="BH866" s="266"/>
      <c r="BI866" s="266"/>
      <c r="BJ866" s="266"/>
      <c r="BK866" s="266"/>
      <c r="BL866" s="266"/>
      <c r="BM866" s="265"/>
      <c r="BN866" s="266"/>
      <c r="BO866" s="266"/>
      <c r="BP866" s="266"/>
      <c r="BQ866" s="266"/>
      <c r="BR866" s="266"/>
      <c r="BS866" s="265"/>
      <c r="BT866" s="267"/>
      <c r="BU866" s="266"/>
      <c r="BV866" s="266"/>
      <c r="BW866" s="266"/>
      <c r="BX866" s="266"/>
      <c r="BY866" s="266"/>
      <c r="BZ866" s="266"/>
      <c r="CA866" s="266"/>
      <c r="CB866" s="266"/>
      <c r="CC866" s="266"/>
      <c r="CD866" s="266"/>
      <c r="CE866" s="266"/>
      <c r="CF866" s="265"/>
      <c r="CG866" s="266"/>
      <c r="CH866" s="266"/>
      <c r="CI866" s="266"/>
      <c r="CJ866" s="266"/>
      <c r="CK866" s="266"/>
      <c r="CL866" s="266"/>
      <c r="CM866" s="266"/>
      <c r="CN866" s="266"/>
      <c r="CO866" s="266"/>
      <c r="CP866" s="266"/>
      <c r="CQ866" s="266"/>
      <c r="CR866" s="266"/>
      <c r="CS866" s="266"/>
      <c r="CT866" s="265"/>
      <c r="CU866" s="266"/>
      <c r="CV866" s="266"/>
      <c r="CW866" s="266"/>
      <c r="CX866" s="266"/>
      <c r="CY866" s="266"/>
      <c r="CZ866" s="265"/>
      <c r="DA866" s="266"/>
      <c r="DB866" s="266"/>
      <c r="DC866" s="266"/>
      <c r="DD866" s="266"/>
      <c r="DE866" s="266"/>
      <c r="DF866" s="266"/>
      <c r="DG866" s="252"/>
      <c r="DH866" s="252"/>
      <c r="DI866" s="267"/>
      <c r="DJ866" s="266"/>
      <c r="DK866" s="266"/>
      <c r="DL866" s="252"/>
      <c r="DM866" s="266"/>
      <c r="DN866" s="255"/>
      <c r="DO866" s="255"/>
    </row>
    <row r="867" spans="1:119" s="4" customFormat="1" ht="16.5" customHeight="1" x14ac:dyDescent="0.15">
      <c r="A867" s="191" t="s">
        <v>2</v>
      </c>
      <c r="B867" s="305">
        <v>54.82</v>
      </c>
      <c r="C867" s="306">
        <v>55.78</v>
      </c>
      <c r="D867" s="306">
        <v>54.66</v>
      </c>
      <c r="E867" s="306">
        <v>54.15</v>
      </c>
      <c r="F867" s="306">
        <v>56.82</v>
      </c>
      <c r="G867" s="306">
        <v>55.77</v>
      </c>
      <c r="H867" s="306">
        <v>53.11</v>
      </c>
      <c r="I867" s="306">
        <v>57.24</v>
      </c>
      <c r="J867" s="306">
        <v>57.83</v>
      </c>
      <c r="K867" s="306">
        <v>56.96</v>
      </c>
      <c r="L867" s="306">
        <v>52.99</v>
      </c>
      <c r="M867" s="306">
        <v>60.09</v>
      </c>
      <c r="N867" s="306">
        <v>54.47</v>
      </c>
      <c r="O867" s="305">
        <v>54.5</v>
      </c>
      <c r="P867" s="306">
        <v>48.13</v>
      </c>
      <c r="Q867" s="306">
        <v>54.24</v>
      </c>
      <c r="R867" s="306">
        <v>58.8</v>
      </c>
      <c r="S867" s="306">
        <v>50.98</v>
      </c>
      <c r="T867" s="306">
        <v>56.74</v>
      </c>
      <c r="U867" s="306">
        <v>59.19</v>
      </c>
      <c r="V867" s="306">
        <v>54.71</v>
      </c>
      <c r="W867" s="306">
        <v>57.12</v>
      </c>
      <c r="X867" s="305">
        <v>51.76</v>
      </c>
      <c r="Y867" s="306">
        <v>50.38</v>
      </c>
      <c r="Z867" s="306">
        <v>52.2</v>
      </c>
      <c r="AA867" s="306">
        <v>52.09</v>
      </c>
      <c r="AB867" s="306">
        <v>51.63</v>
      </c>
      <c r="AC867" s="305">
        <v>52.63</v>
      </c>
      <c r="AD867" s="306">
        <v>56.57</v>
      </c>
      <c r="AE867" s="306">
        <v>50.22</v>
      </c>
      <c r="AF867" s="306">
        <v>58.38</v>
      </c>
      <c r="AG867" s="306">
        <v>50.4</v>
      </c>
      <c r="AH867" s="306">
        <v>55.32</v>
      </c>
      <c r="AI867" s="306">
        <v>50.45</v>
      </c>
      <c r="AJ867" s="305">
        <v>50</v>
      </c>
      <c r="AK867" s="345">
        <v>50.89</v>
      </c>
      <c r="AL867" s="345">
        <v>48.91</v>
      </c>
      <c r="AM867" s="305">
        <v>55.3</v>
      </c>
      <c r="AN867" s="306">
        <v>63.86</v>
      </c>
      <c r="AO867" s="306">
        <v>51.2</v>
      </c>
      <c r="AP867" s="306">
        <v>57.29</v>
      </c>
      <c r="AQ867" s="306">
        <v>63.71</v>
      </c>
      <c r="AR867" s="306">
        <v>52.91</v>
      </c>
      <c r="AS867" s="306">
        <v>62.24</v>
      </c>
      <c r="AT867" s="306">
        <v>53.1</v>
      </c>
      <c r="AU867" s="306">
        <v>55.25</v>
      </c>
      <c r="AV867" s="306">
        <v>53.76</v>
      </c>
      <c r="AW867" s="306">
        <v>57.82</v>
      </c>
      <c r="AX867" s="305">
        <v>54.94</v>
      </c>
      <c r="AY867" s="306">
        <v>56.63</v>
      </c>
      <c r="AZ867" s="306">
        <v>53.26</v>
      </c>
      <c r="BA867" s="306">
        <v>51.45</v>
      </c>
      <c r="BB867" s="306">
        <v>58.07</v>
      </c>
      <c r="BC867" s="306">
        <v>60.31</v>
      </c>
      <c r="BD867" s="305">
        <v>49.27</v>
      </c>
      <c r="BE867" s="306">
        <v>41.53</v>
      </c>
      <c r="BF867" s="306">
        <v>54.18</v>
      </c>
      <c r="BG867" s="306">
        <v>60.68</v>
      </c>
      <c r="BH867" s="306">
        <v>55.77</v>
      </c>
      <c r="BI867" s="306">
        <v>48.13</v>
      </c>
      <c r="BJ867" s="306">
        <v>59.79</v>
      </c>
      <c r="BK867" s="306">
        <v>50.55</v>
      </c>
      <c r="BL867" s="306">
        <v>57.75</v>
      </c>
      <c r="BM867" s="305">
        <v>54.36</v>
      </c>
      <c r="BN867" s="306">
        <v>55.1</v>
      </c>
      <c r="BO867" s="306">
        <v>51.34</v>
      </c>
      <c r="BP867" s="306">
        <v>56.62</v>
      </c>
      <c r="BQ867" s="306">
        <v>58.05</v>
      </c>
      <c r="BR867" s="306">
        <v>53.5</v>
      </c>
      <c r="BS867" s="305">
        <v>52.4</v>
      </c>
      <c r="BT867" s="307">
        <v>57.17</v>
      </c>
      <c r="BU867" s="306">
        <v>52.56</v>
      </c>
      <c r="BV867" s="306">
        <v>56.55</v>
      </c>
      <c r="BW867" s="306">
        <v>50.14</v>
      </c>
      <c r="BX867" s="306">
        <v>50.77</v>
      </c>
      <c r="BY867" s="306">
        <v>50.64</v>
      </c>
      <c r="BZ867" s="306">
        <v>58.53</v>
      </c>
      <c r="CA867" s="306">
        <v>51.87</v>
      </c>
      <c r="CB867" s="306">
        <v>51.59</v>
      </c>
      <c r="CC867" s="306">
        <v>47.72</v>
      </c>
      <c r="CD867" s="306">
        <v>55.11</v>
      </c>
      <c r="CE867" s="306">
        <v>55.08</v>
      </c>
      <c r="CF867" s="305">
        <v>52.97</v>
      </c>
      <c r="CG867" s="306">
        <v>60.7</v>
      </c>
      <c r="CH867" s="306">
        <v>54.2</v>
      </c>
      <c r="CI867" s="306">
        <v>58.18</v>
      </c>
      <c r="CJ867" s="306">
        <v>53.55</v>
      </c>
      <c r="CK867" s="306">
        <v>56.08</v>
      </c>
      <c r="CL867" s="306">
        <v>53.76</v>
      </c>
      <c r="CM867" s="306">
        <v>50.93</v>
      </c>
      <c r="CN867" s="306">
        <v>47.14</v>
      </c>
      <c r="CO867" s="306">
        <v>48.83</v>
      </c>
      <c r="CP867" s="306">
        <v>44.7</v>
      </c>
      <c r="CQ867" s="306">
        <v>45.25</v>
      </c>
      <c r="CR867" s="306">
        <v>49.24</v>
      </c>
      <c r="CS867" s="306">
        <v>52.58</v>
      </c>
      <c r="CT867" s="305">
        <v>55.21</v>
      </c>
      <c r="CU867" s="306">
        <v>53.77</v>
      </c>
      <c r="CV867" s="306">
        <v>55.14</v>
      </c>
      <c r="CW867" s="306">
        <v>56.12</v>
      </c>
      <c r="CX867" s="306">
        <v>55.46</v>
      </c>
      <c r="CY867" s="306">
        <v>57.96</v>
      </c>
      <c r="CZ867" s="305">
        <v>50.19</v>
      </c>
      <c r="DA867" s="306">
        <v>47.67</v>
      </c>
      <c r="DB867" s="306">
        <v>52.97</v>
      </c>
      <c r="DC867" s="306">
        <v>48.08</v>
      </c>
      <c r="DD867" s="306">
        <v>51.3</v>
      </c>
      <c r="DE867" s="306">
        <v>48.52</v>
      </c>
      <c r="DF867" s="306">
        <v>51.11</v>
      </c>
      <c r="DG867" s="308">
        <v>52.5</v>
      </c>
      <c r="DH867" s="308">
        <v>47.49</v>
      </c>
      <c r="DI867" s="307">
        <v>42.38</v>
      </c>
      <c r="DJ867" s="306">
        <v>47.16</v>
      </c>
      <c r="DK867" s="306">
        <v>60</v>
      </c>
      <c r="DL867" s="308" t="s">
        <v>607</v>
      </c>
      <c r="DM867" s="306">
        <v>55.78</v>
      </c>
      <c r="DN867" s="309" t="s">
        <v>607</v>
      </c>
      <c r="DO867" s="388">
        <v>52.49</v>
      </c>
    </row>
    <row r="868" spans="1:119" s="4" customFormat="1" ht="16.5" customHeight="1" x14ac:dyDescent="0.15">
      <c r="A868" s="191" t="s">
        <v>3</v>
      </c>
      <c r="B868" s="305">
        <v>45.18</v>
      </c>
      <c r="C868" s="306">
        <v>44.22</v>
      </c>
      <c r="D868" s="306">
        <v>45.34</v>
      </c>
      <c r="E868" s="306">
        <v>45.85</v>
      </c>
      <c r="F868" s="306">
        <v>43.18</v>
      </c>
      <c r="G868" s="306">
        <v>44.23</v>
      </c>
      <c r="H868" s="306">
        <v>46.89</v>
      </c>
      <c r="I868" s="306">
        <v>42.76</v>
      </c>
      <c r="J868" s="306">
        <v>42.17</v>
      </c>
      <c r="K868" s="306">
        <v>43.04</v>
      </c>
      <c r="L868" s="306">
        <v>47.01</v>
      </c>
      <c r="M868" s="306">
        <v>39.909999999999997</v>
      </c>
      <c r="N868" s="306">
        <v>45.53</v>
      </c>
      <c r="O868" s="305">
        <v>45.5</v>
      </c>
      <c r="P868" s="306">
        <v>51.87</v>
      </c>
      <c r="Q868" s="306">
        <v>45.76</v>
      </c>
      <c r="R868" s="306">
        <v>41.2</v>
      </c>
      <c r="S868" s="306">
        <v>49.02</v>
      </c>
      <c r="T868" s="306">
        <v>43.26</v>
      </c>
      <c r="U868" s="306">
        <v>40.81</v>
      </c>
      <c r="V868" s="306">
        <v>45.29</v>
      </c>
      <c r="W868" s="306">
        <v>42.88</v>
      </c>
      <c r="X868" s="305">
        <v>48.24</v>
      </c>
      <c r="Y868" s="306">
        <v>49.62</v>
      </c>
      <c r="Z868" s="306">
        <v>47.8</v>
      </c>
      <c r="AA868" s="306">
        <v>47.91</v>
      </c>
      <c r="AB868" s="306">
        <v>48.37</v>
      </c>
      <c r="AC868" s="305">
        <v>47.37</v>
      </c>
      <c r="AD868" s="306">
        <v>43.43</v>
      </c>
      <c r="AE868" s="306">
        <v>49.78</v>
      </c>
      <c r="AF868" s="306">
        <v>41.62</v>
      </c>
      <c r="AG868" s="306">
        <v>49.6</v>
      </c>
      <c r="AH868" s="306">
        <v>44.68</v>
      </c>
      <c r="AI868" s="306">
        <v>49.55</v>
      </c>
      <c r="AJ868" s="305">
        <v>50</v>
      </c>
      <c r="AK868" s="345">
        <v>49.11</v>
      </c>
      <c r="AL868" s="345">
        <v>51.09</v>
      </c>
      <c r="AM868" s="305">
        <v>44.7</v>
      </c>
      <c r="AN868" s="306">
        <v>36.14</v>
      </c>
      <c r="AO868" s="306">
        <v>48.8</v>
      </c>
      <c r="AP868" s="306">
        <v>42.71</v>
      </c>
      <c r="AQ868" s="306">
        <v>36.29</v>
      </c>
      <c r="AR868" s="306">
        <v>47.09</v>
      </c>
      <c r="AS868" s="306">
        <v>37.76</v>
      </c>
      <c r="AT868" s="306">
        <v>46.9</v>
      </c>
      <c r="AU868" s="306">
        <v>44.75</v>
      </c>
      <c r="AV868" s="306">
        <v>46.24</v>
      </c>
      <c r="AW868" s="306">
        <v>42.18</v>
      </c>
      <c r="AX868" s="305">
        <v>45.06</v>
      </c>
      <c r="AY868" s="306">
        <v>43.37</v>
      </c>
      <c r="AZ868" s="306">
        <v>46.74</v>
      </c>
      <c r="BA868" s="306">
        <v>48.55</v>
      </c>
      <c r="BB868" s="306">
        <v>41.93</v>
      </c>
      <c r="BC868" s="306">
        <v>39.69</v>
      </c>
      <c r="BD868" s="305">
        <v>50.73</v>
      </c>
      <c r="BE868" s="306">
        <v>58.47</v>
      </c>
      <c r="BF868" s="306">
        <v>45.82</v>
      </c>
      <c r="BG868" s="306">
        <v>39.32</v>
      </c>
      <c r="BH868" s="306">
        <v>44.23</v>
      </c>
      <c r="BI868" s="306">
        <v>51.87</v>
      </c>
      <c r="BJ868" s="306">
        <v>40.21</v>
      </c>
      <c r="BK868" s="306">
        <v>49.45</v>
      </c>
      <c r="BL868" s="306">
        <v>42.25</v>
      </c>
      <c r="BM868" s="305">
        <v>45.64</v>
      </c>
      <c r="BN868" s="306">
        <v>44.9</v>
      </c>
      <c r="BO868" s="306">
        <v>48.66</v>
      </c>
      <c r="BP868" s="306">
        <v>43.38</v>
      </c>
      <c r="BQ868" s="306">
        <v>41.95</v>
      </c>
      <c r="BR868" s="306">
        <v>46.5</v>
      </c>
      <c r="BS868" s="305">
        <v>47.6</v>
      </c>
      <c r="BT868" s="307">
        <v>42.83</v>
      </c>
      <c r="BU868" s="306">
        <v>47.44</v>
      </c>
      <c r="BV868" s="306">
        <v>43.45</v>
      </c>
      <c r="BW868" s="306">
        <v>49.86</v>
      </c>
      <c r="BX868" s="306">
        <v>49.23</v>
      </c>
      <c r="BY868" s="306">
        <v>49.36</v>
      </c>
      <c r="BZ868" s="306">
        <v>41.47</v>
      </c>
      <c r="CA868" s="306">
        <v>48.13</v>
      </c>
      <c r="CB868" s="306">
        <v>48.41</v>
      </c>
      <c r="CC868" s="306">
        <v>52.28</v>
      </c>
      <c r="CD868" s="306">
        <v>44.89</v>
      </c>
      <c r="CE868" s="306">
        <v>44.92</v>
      </c>
      <c r="CF868" s="305">
        <v>47.03</v>
      </c>
      <c r="CG868" s="306">
        <v>39.299999999999997</v>
      </c>
      <c r="CH868" s="306">
        <v>45.8</v>
      </c>
      <c r="CI868" s="306">
        <v>41.82</v>
      </c>
      <c r="CJ868" s="306">
        <v>46.45</v>
      </c>
      <c r="CK868" s="306">
        <v>43.92</v>
      </c>
      <c r="CL868" s="306">
        <v>46.24</v>
      </c>
      <c r="CM868" s="306">
        <v>49.07</v>
      </c>
      <c r="CN868" s="306">
        <v>52.86</v>
      </c>
      <c r="CO868" s="306">
        <v>51.17</v>
      </c>
      <c r="CP868" s="306">
        <v>55.3</v>
      </c>
      <c r="CQ868" s="306">
        <v>54.75</v>
      </c>
      <c r="CR868" s="306">
        <v>50.76</v>
      </c>
      <c r="CS868" s="306">
        <v>47.42</v>
      </c>
      <c r="CT868" s="305">
        <v>44.79</v>
      </c>
      <c r="CU868" s="306">
        <v>46.23</v>
      </c>
      <c r="CV868" s="306">
        <v>44.86</v>
      </c>
      <c r="CW868" s="306">
        <v>43.88</v>
      </c>
      <c r="CX868" s="306">
        <v>44.54</v>
      </c>
      <c r="CY868" s="306">
        <v>42.04</v>
      </c>
      <c r="CZ868" s="305">
        <v>49.81</v>
      </c>
      <c r="DA868" s="306">
        <v>52.33</v>
      </c>
      <c r="DB868" s="306">
        <v>47.03</v>
      </c>
      <c r="DC868" s="306">
        <v>51.92</v>
      </c>
      <c r="DD868" s="306">
        <v>48.7</v>
      </c>
      <c r="DE868" s="306">
        <v>51.48</v>
      </c>
      <c r="DF868" s="306">
        <v>48.89</v>
      </c>
      <c r="DG868" s="308">
        <v>47.5</v>
      </c>
      <c r="DH868" s="308">
        <v>52.51</v>
      </c>
      <c r="DI868" s="307">
        <v>57.62</v>
      </c>
      <c r="DJ868" s="306">
        <v>52.84</v>
      </c>
      <c r="DK868" s="306">
        <v>40</v>
      </c>
      <c r="DL868" s="308" t="s">
        <v>607</v>
      </c>
      <c r="DM868" s="306">
        <v>44.22</v>
      </c>
      <c r="DN868" s="309" t="s">
        <v>607</v>
      </c>
      <c r="DO868" s="388">
        <v>47.51</v>
      </c>
    </row>
    <row r="869" spans="1:119" s="4" customFormat="1" ht="16.5" customHeight="1" x14ac:dyDescent="0.15">
      <c r="A869" s="86" t="s">
        <v>411</v>
      </c>
      <c r="B869" s="305"/>
      <c r="C869" s="306"/>
      <c r="D869" s="306"/>
      <c r="E869" s="306"/>
      <c r="F869" s="306"/>
      <c r="G869" s="306"/>
      <c r="H869" s="306"/>
      <c r="I869" s="306"/>
      <c r="J869" s="306"/>
      <c r="K869" s="306"/>
      <c r="L869" s="306"/>
      <c r="M869" s="306"/>
      <c r="N869" s="306"/>
      <c r="O869" s="305"/>
      <c r="P869" s="306"/>
      <c r="Q869" s="306"/>
      <c r="R869" s="306"/>
      <c r="S869" s="306"/>
      <c r="T869" s="306"/>
      <c r="U869" s="306"/>
      <c r="V869" s="306"/>
      <c r="W869" s="306"/>
      <c r="X869" s="305"/>
      <c r="Y869" s="306"/>
      <c r="Z869" s="306"/>
      <c r="AA869" s="306"/>
      <c r="AB869" s="306"/>
      <c r="AC869" s="305"/>
      <c r="AD869" s="306"/>
      <c r="AE869" s="306"/>
      <c r="AF869" s="306"/>
      <c r="AG869" s="306"/>
      <c r="AH869" s="306"/>
      <c r="AI869" s="306"/>
      <c r="AJ869" s="305"/>
      <c r="AK869" s="345"/>
      <c r="AL869" s="345"/>
      <c r="AM869" s="305"/>
      <c r="AN869" s="306"/>
      <c r="AO869" s="306"/>
      <c r="AP869" s="306"/>
      <c r="AQ869" s="306"/>
      <c r="AR869" s="306"/>
      <c r="AS869" s="306"/>
      <c r="AT869" s="306"/>
      <c r="AU869" s="306"/>
      <c r="AV869" s="306"/>
      <c r="AW869" s="306"/>
      <c r="AX869" s="305"/>
      <c r="AY869" s="306"/>
      <c r="AZ869" s="306"/>
      <c r="BA869" s="306"/>
      <c r="BB869" s="306"/>
      <c r="BC869" s="306"/>
      <c r="BD869" s="305"/>
      <c r="BE869" s="306"/>
      <c r="BF869" s="306"/>
      <c r="BG869" s="306"/>
      <c r="BH869" s="306"/>
      <c r="BI869" s="306"/>
      <c r="BJ869" s="306"/>
      <c r="BK869" s="306"/>
      <c r="BL869" s="306"/>
      <c r="BM869" s="305"/>
      <c r="BN869" s="306"/>
      <c r="BO869" s="306"/>
      <c r="BP869" s="306"/>
      <c r="BQ869" s="306"/>
      <c r="BR869" s="306"/>
      <c r="BS869" s="305"/>
      <c r="BT869" s="307"/>
      <c r="BU869" s="306"/>
      <c r="BV869" s="306"/>
      <c r="BW869" s="306"/>
      <c r="BX869" s="306"/>
      <c r="BY869" s="306"/>
      <c r="BZ869" s="306"/>
      <c r="CA869" s="306"/>
      <c r="CB869" s="306"/>
      <c r="CC869" s="306"/>
      <c r="CD869" s="306"/>
      <c r="CE869" s="306"/>
      <c r="CF869" s="305"/>
      <c r="CG869" s="306"/>
      <c r="CH869" s="306"/>
      <c r="CI869" s="306"/>
      <c r="CJ869" s="306"/>
      <c r="CK869" s="306"/>
      <c r="CL869" s="306"/>
      <c r="CM869" s="306"/>
      <c r="CN869" s="306"/>
      <c r="CO869" s="306"/>
      <c r="CP869" s="306"/>
      <c r="CQ869" s="306"/>
      <c r="CR869" s="306"/>
      <c r="CS869" s="306"/>
      <c r="CT869" s="305"/>
      <c r="CU869" s="306"/>
      <c r="CV869" s="306"/>
      <c r="CW869" s="306"/>
      <c r="CX869" s="306"/>
      <c r="CY869" s="306"/>
      <c r="CZ869" s="305"/>
      <c r="DA869" s="306"/>
      <c r="DB869" s="306"/>
      <c r="DC869" s="306"/>
      <c r="DD869" s="306"/>
      <c r="DE869" s="306"/>
      <c r="DF869" s="306"/>
      <c r="DG869" s="308"/>
      <c r="DH869" s="308"/>
      <c r="DI869" s="307"/>
      <c r="DJ869" s="306"/>
      <c r="DK869" s="306"/>
      <c r="DL869" s="308"/>
      <c r="DM869" s="306"/>
      <c r="DN869" s="309"/>
      <c r="DO869" s="388"/>
    </row>
    <row r="870" spans="1:119" ht="16.5" customHeight="1" x14ac:dyDescent="0.2">
      <c r="A870" s="191" t="s">
        <v>397</v>
      </c>
      <c r="B870" s="305">
        <v>2.36</v>
      </c>
      <c r="C870" s="306">
        <v>2.42</v>
      </c>
      <c r="D870" s="306">
        <v>1.91</v>
      </c>
      <c r="E870" s="306">
        <v>2.2999999999999998</v>
      </c>
      <c r="F870" s="306">
        <v>1.67</v>
      </c>
      <c r="G870" s="306">
        <v>2.5099999999999998</v>
      </c>
      <c r="H870" s="306">
        <v>2.2000000000000002</v>
      </c>
      <c r="I870" s="306">
        <v>2.04</v>
      </c>
      <c r="J870" s="306">
        <v>2.38</v>
      </c>
      <c r="K870" s="306">
        <v>2.58</v>
      </c>
      <c r="L870" s="306">
        <v>2.1800000000000002</v>
      </c>
      <c r="M870" s="306">
        <v>2.9</v>
      </c>
      <c r="N870" s="306">
        <v>3.37</v>
      </c>
      <c r="O870" s="305">
        <v>1.87</v>
      </c>
      <c r="P870" s="306">
        <v>2.31</v>
      </c>
      <c r="Q870" s="306">
        <v>1.58</v>
      </c>
      <c r="R870" s="306">
        <v>2.87</v>
      </c>
      <c r="S870" s="306">
        <v>1.57</v>
      </c>
      <c r="T870" s="306">
        <v>1.1499999999999999</v>
      </c>
      <c r="U870" s="306">
        <v>1.96</v>
      </c>
      <c r="V870" s="306">
        <v>1.44</v>
      </c>
      <c r="W870" s="306">
        <v>1.63</v>
      </c>
      <c r="X870" s="305">
        <v>2.2000000000000002</v>
      </c>
      <c r="Y870" s="306">
        <v>2.57</v>
      </c>
      <c r="Z870" s="306">
        <v>2.0299999999999998</v>
      </c>
      <c r="AA870" s="306">
        <v>2.33</v>
      </c>
      <c r="AB870" s="306">
        <v>1.95</v>
      </c>
      <c r="AC870" s="305">
        <v>2.2999999999999998</v>
      </c>
      <c r="AD870" s="306">
        <v>1.93</v>
      </c>
      <c r="AE870" s="306">
        <v>2.5</v>
      </c>
      <c r="AF870" s="306">
        <v>1.85</v>
      </c>
      <c r="AG870" s="306">
        <v>2.5499999999999998</v>
      </c>
      <c r="AH870" s="306">
        <v>2.08</v>
      </c>
      <c r="AI870" s="306">
        <v>2.42</v>
      </c>
      <c r="AJ870" s="305">
        <v>1.47</v>
      </c>
      <c r="AK870" s="345">
        <v>1.63</v>
      </c>
      <c r="AL870" s="345">
        <v>1.28</v>
      </c>
      <c r="AM870" s="305">
        <v>1.91</v>
      </c>
      <c r="AN870" s="306">
        <v>1.18</v>
      </c>
      <c r="AO870" s="306">
        <v>2.0499999999999998</v>
      </c>
      <c r="AP870" s="306">
        <v>1.63</v>
      </c>
      <c r="AQ870" s="306">
        <v>1.34</v>
      </c>
      <c r="AR870" s="306">
        <v>1.86</v>
      </c>
      <c r="AS870" s="306">
        <v>2.0699999999999998</v>
      </c>
      <c r="AT870" s="306">
        <v>1.69</v>
      </c>
      <c r="AU870" s="306">
        <v>2.13</v>
      </c>
      <c r="AV870" s="306">
        <v>2.23</v>
      </c>
      <c r="AW870" s="306">
        <v>1.99</v>
      </c>
      <c r="AX870" s="305">
        <v>2.0699999999999998</v>
      </c>
      <c r="AY870" s="306">
        <v>1.86</v>
      </c>
      <c r="AZ870" s="306">
        <v>2.31</v>
      </c>
      <c r="BA870" s="306">
        <v>1.77</v>
      </c>
      <c r="BB870" s="306">
        <v>1.77</v>
      </c>
      <c r="BC870" s="306">
        <v>2.02</v>
      </c>
      <c r="BD870" s="305">
        <v>1.62</v>
      </c>
      <c r="BE870" s="306">
        <v>1.44</v>
      </c>
      <c r="BF870" s="306">
        <v>1.83</v>
      </c>
      <c r="BG870" s="306">
        <v>1.83</v>
      </c>
      <c r="BH870" s="306">
        <v>1.98</v>
      </c>
      <c r="BI870" s="306">
        <v>2.02</v>
      </c>
      <c r="BJ870" s="306">
        <v>1.19</v>
      </c>
      <c r="BK870" s="306">
        <v>1.3</v>
      </c>
      <c r="BL870" s="306">
        <v>2.1</v>
      </c>
      <c r="BM870" s="305">
        <v>2.23</v>
      </c>
      <c r="BN870" s="306">
        <v>2.71</v>
      </c>
      <c r="BO870" s="306">
        <v>2.17</v>
      </c>
      <c r="BP870" s="306">
        <v>2.0699999999999998</v>
      </c>
      <c r="BQ870" s="306">
        <v>1.83</v>
      </c>
      <c r="BR870" s="306">
        <v>2.13</v>
      </c>
      <c r="BS870" s="305">
        <v>2.17</v>
      </c>
      <c r="BT870" s="307">
        <v>2.27</v>
      </c>
      <c r="BU870" s="306">
        <v>2.2200000000000002</v>
      </c>
      <c r="BV870" s="306">
        <v>2.25</v>
      </c>
      <c r="BW870" s="306">
        <v>1.64</v>
      </c>
      <c r="BX870" s="306">
        <v>1.64</v>
      </c>
      <c r="BY870" s="306">
        <v>2.0499999999999998</v>
      </c>
      <c r="BZ870" s="306">
        <v>1.82</v>
      </c>
      <c r="CA870" s="306">
        <v>2.6</v>
      </c>
      <c r="CB870" s="306">
        <v>2.57</v>
      </c>
      <c r="CC870" s="306">
        <v>1.75</v>
      </c>
      <c r="CD870" s="306">
        <v>2.84</v>
      </c>
      <c r="CE870" s="306">
        <v>2.25</v>
      </c>
      <c r="CF870" s="305">
        <v>2.25</v>
      </c>
      <c r="CG870" s="306">
        <v>2.4900000000000002</v>
      </c>
      <c r="CH870" s="306">
        <v>1.76</v>
      </c>
      <c r="CI870" s="306">
        <v>2.31</v>
      </c>
      <c r="CJ870" s="306">
        <v>2.11</v>
      </c>
      <c r="CK870" s="306">
        <v>2.4700000000000002</v>
      </c>
      <c r="CL870" s="306">
        <v>2.36</v>
      </c>
      <c r="CM870" s="306">
        <v>2.35</v>
      </c>
      <c r="CN870" s="306">
        <v>1.98</v>
      </c>
      <c r="CO870" s="306">
        <v>2.15</v>
      </c>
      <c r="CP870" s="306">
        <v>1.9</v>
      </c>
      <c r="CQ870" s="306">
        <v>2.1800000000000002</v>
      </c>
      <c r="CR870" s="306">
        <v>1.52</v>
      </c>
      <c r="CS870" s="306">
        <v>2.25</v>
      </c>
      <c r="CT870" s="305">
        <v>2.7</v>
      </c>
      <c r="CU870" s="306">
        <v>2.41</v>
      </c>
      <c r="CV870" s="306">
        <v>3.09</v>
      </c>
      <c r="CW870" s="306">
        <v>3.16</v>
      </c>
      <c r="CX870" s="306">
        <v>2.11</v>
      </c>
      <c r="CY870" s="306">
        <v>3.27</v>
      </c>
      <c r="CZ870" s="305">
        <v>1.78</v>
      </c>
      <c r="DA870" s="306">
        <v>2.04</v>
      </c>
      <c r="DB870" s="306">
        <v>4.0199999999999996</v>
      </c>
      <c r="DC870" s="306">
        <v>2.0099999999999998</v>
      </c>
      <c r="DD870" s="306">
        <v>1.52</v>
      </c>
      <c r="DE870" s="306">
        <v>1.79</v>
      </c>
      <c r="DF870" s="306">
        <v>2.06</v>
      </c>
      <c r="DG870" s="308">
        <v>2.0299999999999998</v>
      </c>
      <c r="DH870" s="308">
        <v>2.35</v>
      </c>
      <c r="DI870" s="307">
        <v>2.13</v>
      </c>
      <c r="DJ870" s="306">
        <v>2.36</v>
      </c>
      <c r="DK870" s="306">
        <v>2.8</v>
      </c>
      <c r="DL870" s="308" t="s">
        <v>607</v>
      </c>
      <c r="DM870" s="306">
        <v>2.5</v>
      </c>
      <c r="DN870" s="309" t="s">
        <v>607</v>
      </c>
      <c r="DO870" s="388">
        <v>2.0299999999999998</v>
      </c>
    </row>
    <row r="871" spans="1:119" ht="16.5" customHeight="1" x14ac:dyDescent="0.2">
      <c r="A871" s="191" t="s">
        <v>398</v>
      </c>
      <c r="B871" s="305">
        <v>16.72</v>
      </c>
      <c r="C871" s="306">
        <v>14.53</v>
      </c>
      <c r="D871" s="306">
        <v>14.36</v>
      </c>
      <c r="E871" s="306">
        <v>15.69</v>
      </c>
      <c r="F871" s="306">
        <v>17.690000000000001</v>
      </c>
      <c r="G871" s="306">
        <v>16.71</v>
      </c>
      <c r="H871" s="306">
        <v>16.239999999999998</v>
      </c>
      <c r="I871" s="306">
        <v>15.65</v>
      </c>
      <c r="J871" s="306">
        <v>13.35</v>
      </c>
      <c r="K871" s="306">
        <v>17.32</v>
      </c>
      <c r="L871" s="306">
        <v>18.05</v>
      </c>
      <c r="M871" s="306">
        <v>17.16</v>
      </c>
      <c r="N871" s="306">
        <v>17.420000000000002</v>
      </c>
      <c r="O871" s="305">
        <v>15.44</v>
      </c>
      <c r="P871" s="306">
        <v>17.3</v>
      </c>
      <c r="Q871" s="306">
        <v>14.91</v>
      </c>
      <c r="R871" s="306">
        <v>15.93</v>
      </c>
      <c r="S871" s="306">
        <v>15.36</v>
      </c>
      <c r="T871" s="306">
        <v>13.17</v>
      </c>
      <c r="U871" s="306">
        <v>16.05</v>
      </c>
      <c r="V871" s="306">
        <v>13.62</v>
      </c>
      <c r="W871" s="306">
        <v>14.11</v>
      </c>
      <c r="X871" s="305">
        <v>17.39</v>
      </c>
      <c r="Y871" s="306">
        <v>17.22</v>
      </c>
      <c r="Z871" s="306">
        <v>17.32</v>
      </c>
      <c r="AA871" s="306">
        <v>18.760000000000002</v>
      </c>
      <c r="AB871" s="306">
        <v>15.3</v>
      </c>
      <c r="AC871" s="305">
        <v>16.5</v>
      </c>
      <c r="AD871" s="306">
        <v>16.440000000000001</v>
      </c>
      <c r="AE871" s="306">
        <v>17.96</v>
      </c>
      <c r="AF871" s="306">
        <v>16.14</v>
      </c>
      <c r="AG871" s="306">
        <v>16.63</v>
      </c>
      <c r="AH871" s="306">
        <v>16.989999999999998</v>
      </c>
      <c r="AI871" s="306">
        <v>15.38</v>
      </c>
      <c r="AJ871" s="305">
        <v>16.04</v>
      </c>
      <c r="AK871" s="345">
        <v>14.99</v>
      </c>
      <c r="AL871" s="345">
        <v>17.34</v>
      </c>
      <c r="AM871" s="305">
        <v>15.71</v>
      </c>
      <c r="AN871" s="306">
        <v>13.6</v>
      </c>
      <c r="AO871" s="306">
        <v>18.28</v>
      </c>
      <c r="AP871" s="306">
        <v>15.74</v>
      </c>
      <c r="AQ871" s="306">
        <v>14.25</v>
      </c>
      <c r="AR871" s="306">
        <v>17.309999999999999</v>
      </c>
      <c r="AS871" s="306">
        <v>13.71</v>
      </c>
      <c r="AT871" s="306">
        <v>15.18</v>
      </c>
      <c r="AU871" s="306">
        <v>16.100000000000001</v>
      </c>
      <c r="AV871" s="306">
        <v>15.36</v>
      </c>
      <c r="AW871" s="306">
        <v>14.18</v>
      </c>
      <c r="AX871" s="305">
        <v>17.97</v>
      </c>
      <c r="AY871" s="306">
        <v>15.21</v>
      </c>
      <c r="AZ871" s="306">
        <v>19.22</v>
      </c>
      <c r="BA871" s="306">
        <v>16.48</v>
      </c>
      <c r="BB871" s="306">
        <v>17.170000000000002</v>
      </c>
      <c r="BC871" s="306">
        <v>16.21</v>
      </c>
      <c r="BD871" s="305">
        <v>16.66</v>
      </c>
      <c r="BE871" s="306">
        <v>15.85</v>
      </c>
      <c r="BF871" s="306">
        <v>17.07</v>
      </c>
      <c r="BG871" s="306">
        <v>15.27</v>
      </c>
      <c r="BH871" s="306">
        <v>15.05</v>
      </c>
      <c r="BI871" s="306">
        <v>19.12</v>
      </c>
      <c r="BJ871" s="306">
        <v>17.63</v>
      </c>
      <c r="BK871" s="306">
        <v>15.74</v>
      </c>
      <c r="BL871" s="306">
        <v>15.57</v>
      </c>
      <c r="BM871" s="305">
        <v>16.82</v>
      </c>
      <c r="BN871" s="306">
        <v>17.510000000000002</v>
      </c>
      <c r="BO871" s="306">
        <v>15.51</v>
      </c>
      <c r="BP871" s="306">
        <v>19.05</v>
      </c>
      <c r="BQ871" s="306">
        <v>12.34</v>
      </c>
      <c r="BR871" s="306">
        <v>17.11</v>
      </c>
      <c r="BS871" s="305">
        <v>17.059999999999999</v>
      </c>
      <c r="BT871" s="307">
        <v>15.27</v>
      </c>
      <c r="BU871" s="306">
        <v>18.09</v>
      </c>
      <c r="BV871" s="306">
        <v>15.87</v>
      </c>
      <c r="BW871" s="306">
        <v>18.63</v>
      </c>
      <c r="BX871" s="306">
        <v>14.97</v>
      </c>
      <c r="BY871" s="306">
        <v>18.11</v>
      </c>
      <c r="BZ871" s="306">
        <v>14.55</v>
      </c>
      <c r="CA871" s="306">
        <v>16.75</v>
      </c>
      <c r="CB871" s="306">
        <v>17.02</v>
      </c>
      <c r="CC871" s="306">
        <v>18</v>
      </c>
      <c r="CD871" s="306">
        <v>16.88</v>
      </c>
      <c r="CE871" s="306">
        <v>15.89</v>
      </c>
      <c r="CF871" s="305">
        <v>18.18</v>
      </c>
      <c r="CG871" s="306">
        <v>17.579999999999998</v>
      </c>
      <c r="CH871" s="306">
        <v>15.9</v>
      </c>
      <c r="CI871" s="306">
        <v>15.69</v>
      </c>
      <c r="CJ871" s="306">
        <v>16.559999999999999</v>
      </c>
      <c r="CK871" s="306">
        <v>20.96</v>
      </c>
      <c r="CL871" s="306">
        <v>17.28</v>
      </c>
      <c r="CM871" s="306">
        <v>17.670000000000002</v>
      </c>
      <c r="CN871" s="306">
        <v>13.19</v>
      </c>
      <c r="CO871" s="306">
        <v>15.82</v>
      </c>
      <c r="CP871" s="306">
        <v>16.68</v>
      </c>
      <c r="CQ871" s="306">
        <v>17.2</v>
      </c>
      <c r="CR871" s="306">
        <v>14.99</v>
      </c>
      <c r="CS871" s="306">
        <v>17.420000000000002</v>
      </c>
      <c r="CT871" s="305">
        <v>18.059999999999999</v>
      </c>
      <c r="CU871" s="306">
        <v>19.3</v>
      </c>
      <c r="CV871" s="306">
        <v>17.239999999999998</v>
      </c>
      <c r="CW871" s="306">
        <v>17.510000000000002</v>
      </c>
      <c r="CX871" s="306">
        <v>17.09</v>
      </c>
      <c r="CY871" s="306">
        <v>17.04</v>
      </c>
      <c r="CZ871" s="305">
        <v>15.68</v>
      </c>
      <c r="DA871" s="306">
        <v>16.18</v>
      </c>
      <c r="DB871" s="306">
        <v>16.43</v>
      </c>
      <c r="DC871" s="306">
        <v>16.420000000000002</v>
      </c>
      <c r="DD871" s="306">
        <v>15.68</v>
      </c>
      <c r="DE871" s="306">
        <v>15.82</v>
      </c>
      <c r="DF871" s="306">
        <v>13.79</v>
      </c>
      <c r="DG871" s="308">
        <v>16.88</v>
      </c>
      <c r="DH871" s="308">
        <v>17.59</v>
      </c>
      <c r="DI871" s="307">
        <v>18.440000000000001</v>
      </c>
      <c r="DJ871" s="306">
        <v>15.95</v>
      </c>
      <c r="DK871" s="306">
        <v>20.399999999999999</v>
      </c>
      <c r="DL871" s="308" t="s">
        <v>607</v>
      </c>
      <c r="DM871" s="306">
        <v>21.28</v>
      </c>
      <c r="DN871" s="309" t="s">
        <v>607</v>
      </c>
      <c r="DO871" s="388">
        <v>16.899999999999999</v>
      </c>
    </row>
    <row r="872" spans="1:119" ht="16.5" customHeight="1" x14ac:dyDescent="0.2">
      <c r="A872" s="191" t="s">
        <v>399</v>
      </c>
      <c r="B872" s="305">
        <v>26.97</v>
      </c>
      <c r="C872" s="306">
        <v>28.06</v>
      </c>
      <c r="D872" s="306">
        <v>27.81</v>
      </c>
      <c r="E872" s="306">
        <v>26.59</v>
      </c>
      <c r="F872" s="306">
        <v>26.88</v>
      </c>
      <c r="G872" s="306">
        <v>27.68</v>
      </c>
      <c r="H872" s="306">
        <v>27.6</v>
      </c>
      <c r="I872" s="306">
        <v>27.57</v>
      </c>
      <c r="J872" s="306">
        <v>26.63</v>
      </c>
      <c r="K872" s="306">
        <v>26.91</v>
      </c>
      <c r="L872" s="306">
        <v>26.65</v>
      </c>
      <c r="M872" s="306">
        <v>26.26</v>
      </c>
      <c r="N872" s="306">
        <v>25.12</v>
      </c>
      <c r="O872" s="305">
        <v>26.93</v>
      </c>
      <c r="P872" s="306">
        <v>26.49</v>
      </c>
      <c r="Q872" s="306">
        <v>26.81</v>
      </c>
      <c r="R872" s="306">
        <v>26.07</v>
      </c>
      <c r="S872" s="306">
        <v>28.77</v>
      </c>
      <c r="T872" s="306">
        <v>29.71</v>
      </c>
      <c r="U872" s="306">
        <v>26.57</v>
      </c>
      <c r="V872" s="306">
        <v>27.01</v>
      </c>
      <c r="W872" s="306">
        <v>24.56</v>
      </c>
      <c r="X872" s="305">
        <v>28.9</v>
      </c>
      <c r="Y872" s="306">
        <v>28.45</v>
      </c>
      <c r="Z872" s="306">
        <v>30.21</v>
      </c>
      <c r="AA872" s="306">
        <v>27.54</v>
      </c>
      <c r="AB872" s="306">
        <v>29.8</v>
      </c>
      <c r="AC872" s="305">
        <v>27.09</v>
      </c>
      <c r="AD872" s="306">
        <v>23.78</v>
      </c>
      <c r="AE872" s="306">
        <v>30.25</v>
      </c>
      <c r="AF872" s="306">
        <v>27.2</v>
      </c>
      <c r="AG872" s="306">
        <v>27.62</v>
      </c>
      <c r="AH872" s="306">
        <v>27.07</v>
      </c>
      <c r="AI872" s="306">
        <v>26.42</v>
      </c>
      <c r="AJ872" s="305">
        <v>25.04</v>
      </c>
      <c r="AK872" s="345">
        <v>25.82</v>
      </c>
      <c r="AL872" s="345">
        <v>24.09</v>
      </c>
      <c r="AM872" s="305">
        <v>26.3</v>
      </c>
      <c r="AN872" s="306">
        <v>26.48</v>
      </c>
      <c r="AO872" s="306">
        <v>28.88</v>
      </c>
      <c r="AP872" s="306">
        <v>26.89</v>
      </c>
      <c r="AQ872" s="306">
        <v>27.69</v>
      </c>
      <c r="AR872" s="306">
        <v>26.9</v>
      </c>
      <c r="AS872" s="306">
        <v>26.33</v>
      </c>
      <c r="AT872" s="306">
        <v>24.69</v>
      </c>
      <c r="AU872" s="306">
        <v>25.85</v>
      </c>
      <c r="AV872" s="306">
        <v>26.89</v>
      </c>
      <c r="AW872" s="306">
        <v>26.01</v>
      </c>
      <c r="AX872" s="305">
        <v>28.53</v>
      </c>
      <c r="AY872" s="306">
        <v>27.57</v>
      </c>
      <c r="AZ872" s="306">
        <v>28.91</v>
      </c>
      <c r="BA872" s="306">
        <v>28.72</v>
      </c>
      <c r="BB872" s="306">
        <v>28.42</v>
      </c>
      <c r="BC872" s="306">
        <v>26.75</v>
      </c>
      <c r="BD872" s="305">
        <v>26.59</v>
      </c>
      <c r="BE872" s="306">
        <v>24.98</v>
      </c>
      <c r="BF872" s="306">
        <v>28.52</v>
      </c>
      <c r="BG872" s="306">
        <v>26.06</v>
      </c>
      <c r="BH872" s="306">
        <v>26.43</v>
      </c>
      <c r="BI872" s="306">
        <v>25.9</v>
      </c>
      <c r="BJ872" s="306">
        <v>32.44</v>
      </c>
      <c r="BK872" s="306">
        <v>25.93</v>
      </c>
      <c r="BL872" s="306">
        <v>27.01</v>
      </c>
      <c r="BM872" s="305">
        <v>28.88</v>
      </c>
      <c r="BN872" s="306">
        <v>29.78</v>
      </c>
      <c r="BO872" s="306">
        <v>29.66</v>
      </c>
      <c r="BP872" s="306">
        <v>28.04</v>
      </c>
      <c r="BQ872" s="306">
        <v>28.44</v>
      </c>
      <c r="BR872" s="306">
        <v>28.48</v>
      </c>
      <c r="BS872" s="305">
        <v>28.45</v>
      </c>
      <c r="BT872" s="307">
        <v>27.49</v>
      </c>
      <c r="BU872" s="306">
        <v>28.23</v>
      </c>
      <c r="BV872" s="306">
        <v>29.03</v>
      </c>
      <c r="BW872" s="306">
        <v>25.75</v>
      </c>
      <c r="BX872" s="306">
        <v>26.97</v>
      </c>
      <c r="BY872" s="306">
        <v>28.92</v>
      </c>
      <c r="BZ872" s="306">
        <v>29.35</v>
      </c>
      <c r="CA872" s="306">
        <v>27.43</v>
      </c>
      <c r="CB872" s="306">
        <v>26.83</v>
      </c>
      <c r="CC872" s="306">
        <v>29.21</v>
      </c>
      <c r="CD872" s="306">
        <v>29.71</v>
      </c>
      <c r="CE872" s="306">
        <v>28.7</v>
      </c>
      <c r="CF872" s="305">
        <v>26.61</v>
      </c>
      <c r="CG872" s="306">
        <v>24.71</v>
      </c>
      <c r="CH872" s="306">
        <v>27.43</v>
      </c>
      <c r="CI872" s="306">
        <v>26.81</v>
      </c>
      <c r="CJ872" s="306">
        <v>25.76</v>
      </c>
      <c r="CK872" s="306">
        <v>26.98</v>
      </c>
      <c r="CL872" s="306">
        <v>24.58</v>
      </c>
      <c r="CM872" s="306">
        <v>26.92</v>
      </c>
      <c r="CN872" s="306">
        <v>27.65</v>
      </c>
      <c r="CO872" s="306">
        <v>26.76</v>
      </c>
      <c r="CP872" s="306">
        <v>25.6</v>
      </c>
      <c r="CQ872" s="306">
        <v>25.61</v>
      </c>
      <c r="CR872" s="306">
        <v>26.02</v>
      </c>
      <c r="CS872" s="306">
        <v>27.75</v>
      </c>
      <c r="CT872" s="305">
        <v>28.9</v>
      </c>
      <c r="CU872" s="306">
        <v>29.13</v>
      </c>
      <c r="CV872" s="306">
        <v>28.04</v>
      </c>
      <c r="CW872" s="306">
        <v>27.41</v>
      </c>
      <c r="CX872" s="306">
        <v>29.35</v>
      </c>
      <c r="CY872" s="306">
        <v>29.49</v>
      </c>
      <c r="CZ872" s="305">
        <v>25.75</v>
      </c>
      <c r="DA872" s="306">
        <v>27.7</v>
      </c>
      <c r="DB872" s="306">
        <v>24.83</v>
      </c>
      <c r="DC872" s="306">
        <v>24.88</v>
      </c>
      <c r="DD872" s="306">
        <v>25.91</v>
      </c>
      <c r="DE872" s="306">
        <v>25.38</v>
      </c>
      <c r="DF872" s="306">
        <v>26.86</v>
      </c>
      <c r="DG872" s="308">
        <v>27.29</v>
      </c>
      <c r="DH872" s="308">
        <v>25.47</v>
      </c>
      <c r="DI872" s="307">
        <v>23.76</v>
      </c>
      <c r="DJ872" s="306">
        <v>26.63</v>
      </c>
      <c r="DK872" s="306">
        <v>26</v>
      </c>
      <c r="DL872" s="308" t="s">
        <v>607</v>
      </c>
      <c r="DM872" s="306">
        <v>29.08</v>
      </c>
      <c r="DN872" s="309" t="s">
        <v>607</v>
      </c>
      <c r="DO872" s="388">
        <v>27.29</v>
      </c>
    </row>
    <row r="873" spans="1:119" ht="16.5" customHeight="1" x14ac:dyDescent="0.2">
      <c r="A873" s="191" t="s">
        <v>400</v>
      </c>
      <c r="B873" s="305">
        <v>53.95</v>
      </c>
      <c r="C873" s="306">
        <v>54.99</v>
      </c>
      <c r="D873" s="306">
        <v>55.92</v>
      </c>
      <c r="E873" s="306">
        <v>55.42</v>
      </c>
      <c r="F873" s="306">
        <v>53.76</v>
      </c>
      <c r="G873" s="306">
        <v>53.11</v>
      </c>
      <c r="H873" s="306">
        <v>53.97</v>
      </c>
      <c r="I873" s="306">
        <v>54.74</v>
      </c>
      <c r="J873" s="306">
        <v>57.64</v>
      </c>
      <c r="K873" s="306">
        <v>53.19</v>
      </c>
      <c r="L873" s="306">
        <v>53.13</v>
      </c>
      <c r="M873" s="306">
        <v>53.69</v>
      </c>
      <c r="N873" s="306">
        <v>54.09</v>
      </c>
      <c r="O873" s="305">
        <v>55.76</v>
      </c>
      <c r="P873" s="306">
        <v>53.89</v>
      </c>
      <c r="Q873" s="306">
        <v>56.7</v>
      </c>
      <c r="R873" s="306">
        <v>55.13</v>
      </c>
      <c r="S873" s="306">
        <v>54.31</v>
      </c>
      <c r="T873" s="306">
        <v>55.98</v>
      </c>
      <c r="U873" s="306">
        <v>55.42</v>
      </c>
      <c r="V873" s="306">
        <v>57.93</v>
      </c>
      <c r="W873" s="306">
        <v>59.7</v>
      </c>
      <c r="X873" s="305">
        <v>51.5</v>
      </c>
      <c r="Y873" s="306">
        <v>51.76</v>
      </c>
      <c r="Z873" s="306">
        <v>50.44</v>
      </c>
      <c r="AA873" s="306">
        <v>51.37</v>
      </c>
      <c r="AB873" s="306">
        <v>52.95</v>
      </c>
      <c r="AC873" s="305">
        <v>54.12</v>
      </c>
      <c r="AD873" s="306">
        <v>57.85</v>
      </c>
      <c r="AE873" s="306">
        <v>49.3</v>
      </c>
      <c r="AF873" s="306">
        <v>54.81</v>
      </c>
      <c r="AG873" s="306">
        <v>53.2</v>
      </c>
      <c r="AH873" s="306">
        <v>53.85</v>
      </c>
      <c r="AI873" s="306">
        <v>55.78</v>
      </c>
      <c r="AJ873" s="305">
        <v>57.45</v>
      </c>
      <c r="AK873" s="345">
        <v>57.57</v>
      </c>
      <c r="AL873" s="345">
        <v>57.3</v>
      </c>
      <c r="AM873" s="305">
        <v>56.09</v>
      </c>
      <c r="AN873" s="306">
        <v>58.74</v>
      </c>
      <c r="AO873" s="306">
        <v>50.79</v>
      </c>
      <c r="AP873" s="306">
        <v>55.74</v>
      </c>
      <c r="AQ873" s="306">
        <v>56.72</v>
      </c>
      <c r="AR873" s="306">
        <v>53.93</v>
      </c>
      <c r="AS873" s="306">
        <v>57.89</v>
      </c>
      <c r="AT873" s="306">
        <v>58.44</v>
      </c>
      <c r="AU873" s="306">
        <v>55.92</v>
      </c>
      <c r="AV873" s="306">
        <v>55.52</v>
      </c>
      <c r="AW873" s="306">
        <v>57.82</v>
      </c>
      <c r="AX873" s="305">
        <v>51.43</v>
      </c>
      <c r="AY873" s="306">
        <v>55.35</v>
      </c>
      <c r="AZ873" s="306">
        <v>49.55</v>
      </c>
      <c r="BA873" s="306">
        <v>53.03</v>
      </c>
      <c r="BB873" s="306">
        <v>52.64</v>
      </c>
      <c r="BC873" s="306">
        <v>55.01</v>
      </c>
      <c r="BD873" s="305">
        <v>55.12</v>
      </c>
      <c r="BE873" s="306">
        <v>57.73</v>
      </c>
      <c r="BF873" s="306">
        <v>52.58</v>
      </c>
      <c r="BG873" s="306">
        <v>56.84</v>
      </c>
      <c r="BH873" s="306">
        <v>56.54</v>
      </c>
      <c r="BI873" s="306">
        <v>52.96</v>
      </c>
      <c r="BJ873" s="306">
        <v>48.75</v>
      </c>
      <c r="BK873" s="306">
        <v>57.03</v>
      </c>
      <c r="BL873" s="306">
        <v>55.32</v>
      </c>
      <c r="BM873" s="305">
        <v>52.08</v>
      </c>
      <c r="BN873" s="306">
        <v>50</v>
      </c>
      <c r="BO873" s="306">
        <v>52.66</v>
      </c>
      <c r="BP873" s="306">
        <v>50.85</v>
      </c>
      <c r="BQ873" s="306">
        <v>57.39</v>
      </c>
      <c r="BR873" s="306">
        <v>52.28</v>
      </c>
      <c r="BS873" s="305">
        <v>52.32</v>
      </c>
      <c r="BT873" s="307">
        <v>54.97</v>
      </c>
      <c r="BU873" s="306">
        <v>51.45</v>
      </c>
      <c r="BV873" s="306">
        <v>52.84</v>
      </c>
      <c r="BW873" s="306">
        <v>53.97</v>
      </c>
      <c r="BX873" s="306">
        <v>56.41</v>
      </c>
      <c r="BY873" s="306">
        <v>50.92</v>
      </c>
      <c r="BZ873" s="306">
        <v>54.28</v>
      </c>
      <c r="CA873" s="306">
        <v>53.22</v>
      </c>
      <c r="CB873" s="306">
        <v>53.58</v>
      </c>
      <c r="CC873" s="306">
        <v>51.04</v>
      </c>
      <c r="CD873" s="306">
        <v>50.57</v>
      </c>
      <c r="CE873" s="306">
        <v>53.15</v>
      </c>
      <c r="CF873" s="305">
        <v>52.97</v>
      </c>
      <c r="CG873" s="306">
        <v>55.22</v>
      </c>
      <c r="CH873" s="306">
        <v>54.92</v>
      </c>
      <c r="CI873" s="306">
        <v>55.19</v>
      </c>
      <c r="CJ873" s="306">
        <v>55.57</v>
      </c>
      <c r="CK873" s="306">
        <v>49.59</v>
      </c>
      <c r="CL873" s="306">
        <v>55.78</v>
      </c>
      <c r="CM873" s="306">
        <v>53.06</v>
      </c>
      <c r="CN873" s="306">
        <v>57.18</v>
      </c>
      <c r="CO873" s="306">
        <v>55.27</v>
      </c>
      <c r="CP873" s="306">
        <v>55.82</v>
      </c>
      <c r="CQ873" s="306">
        <v>55.01</v>
      </c>
      <c r="CR873" s="306">
        <v>57.47</v>
      </c>
      <c r="CS873" s="306">
        <v>52.58</v>
      </c>
      <c r="CT873" s="305">
        <v>50.35</v>
      </c>
      <c r="CU873" s="306">
        <v>49.16</v>
      </c>
      <c r="CV873" s="306">
        <v>51.63</v>
      </c>
      <c r="CW873" s="306">
        <v>51.92</v>
      </c>
      <c r="CX873" s="306">
        <v>51.45</v>
      </c>
      <c r="CY873" s="306">
        <v>50.21</v>
      </c>
      <c r="CZ873" s="305">
        <v>56.8</v>
      </c>
      <c r="DA873" s="306">
        <v>54.08</v>
      </c>
      <c r="DB873" s="306">
        <v>54.72</v>
      </c>
      <c r="DC873" s="306">
        <v>56.69</v>
      </c>
      <c r="DD873" s="306">
        <v>56.89</v>
      </c>
      <c r="DE873" s="306">
        <v>57</v>
      </c>
      <c r="DF873" s="306">
        <v>57.29</v>
      </c>
      <c r="DG873" s="308">
        <v>53.8</v>
      </c>
      <c r="DH873" s="308">
        <v>54.59</v>
      </c>
      <c r="DI873" s="307">
        <v>55.67</v>
      </c>
      <c r="DJ873" s="306">
        <v>55.06</v>
      </c>
      <c r="DK873" s="306">
        <v>50.8</v>
      </c>
      <c r="DL873" s="308" t="s">
        <v>607</v>
      </c>
      <c r="DM873" s="306">
        <v>47.14</v>
      </c>
      <c r="DN873" s="309" t="s">
        <v>607</v>
      </c>
      <c r="DO873" s="388">
        <v>53.77</v>
      </c>
    </row>
    <row r="874" spans="1:119" ht="16.5" customHeight="1" x14ac:dyDescent="0.2">
      <c r="A874" s="86" t="s">
        <v>412</v>
      </c>
      <c r="B874" s="305"/>
      <c r="C874" s="306"/>
      <c r="D874" s="306"/>
      <c r="E874" s="306"/>
      <c r="F874" s="306"/>
      <c r="G874" s="306"/>
      <c r="H874" s="306"/>
      <c r="I874" s="306"/>
      <c r="J874" s="306"/>
      <c r="K874" s="306"/>
      <c r="L874" s="306"/>
      <c r="M874" s="306"/>
      <c r="N874" s="306"/>
      <c r="O874" s="305"/>
      <c r="P874" s="306"/>
      <c r="Q874" s="306"/>
      <c r="R874" s="306"/>
      <c r="S874" s="306"/>
      <c r="T874" s="306"/>
      <c r="U874" s="306"/>
      <c r="V874" s="306"/>
      <c r="W874" s="306"/>
      <c r="X874" s="305"/>
      <c r="Y874" s="306"/>
      <c r="Z874" s="306"/>
      <c r="AA874" s="306"/>
      <c r="AB874" s="306"/>
      <c r="AC874" s="305"/>
      <c r="AD874" s="306"/>
      <c r="AE874" s="306"/>
      <c r="AF874" s="306"/>
      <c r="AG874" s="306"/>
      <c r="AH874" s="306"/>
      <c r="AI874" s="306"/>
      <c r="AJ874" s="305"/>
      <c r="AK874" s="345"/>
      <c r="AL874" s="345"/>
      <c r="AM874" s="305"/>
      <c r="AN874" s="306"/>
      <c r="AO874" s="306"/>
      <c r="AP874" s="306"/>
      <c r="AQ874" s="306"/>
      <c r="AR874" s="306"/>
      <c r="AS874" s="306"/>
      <c r="AT874" s="306"/>
      <c r="AU874" s="306"/>
      <c r="AV874" s="306"/>
      <c r="AW874" s="306"/>
      <c r="AX874" s="305"/>
      <c r="AY874" s="306"/>
      <c r="AZ874" s="306"/>
      <c r="BA874" s="306"/>
      <c r="BB874" s="306"/>
      <c r="BC874" s="306"/>
      <c r="BD874" s="305"/>
      <c r="BE874" s="306"/>
      <c r="BF874" s="306"/>
      <c r="BG874" s="306"/>
      <c r="BH874" s="306"/>
      <c r="BI874" s="306"/>
      <c r="BJ874" s="306"/>
      <c r="BK874" s="306"/>
      <c r="BL874" s="306"/>
      <c r="BM874" s="305"/>
      <c r="BN874" s="306"/>
      <c r="BO874" s="306"/>
      <c r="BP874" s="306"/>
      <c r="BQ874" s="306"/>
      <c r="BR874" s="306"/>
      <c r="BS874" s="305"/>
      <c r="BT874" s="307"/>
      <c r="BU874" s="306"/>
      <c r="BV874" s="306"/>
      <c r="BW874" s="306"/>
      <c r="BX874" s="306"/>
      <c r="BY874" s="306"/>
      <c r="BZ874" s="306"/>
      <c r="CA874" s="306"/>
      <c r="CB874" s="306"/>
      <c r="CC874" s="306"/>
      <c r="CD874" s="306"/>
      <c r="CE874" s="306"/>
      <c r="CF874" s="305"/>
      <c r="CG874" s="306"/>
      <c r="CH874" s="306"/>
      <c r="CI874" s="306"/>
      <c r="CJ874" s="306"/>
      <c r="CK874" s="306"/>
      <c r="CL874" s="306"/>
      <c r="CM874" s="306"/>
      <c r="CN874" s="306"/>
      <c r="CO874" s="306"/>
      <c r="CP874" s="306"/>
      <c r="CQ874" s="306"/>
      <c r="CR874" s="306"/>
      <c r="CS874" s="306"/>
      <c r="CT874" s="305"/>
      <c r="CU874" s="306"/>
      <c r="CV874" s="306"/>
      <c r="CW874" s="306"/>
      <c r="CX874" s="306"/>
      <c r="CY874" s="306"/>
      <c r="CZ874" s="305"/>
      <c r="DA874" s="306"/>
      <c r="DB874" s="306"/>
      <c r="DC874" s="306"/>
      <c r="DD874" s="306"/>
      <c r="DE874" s="306"/>
      <c r="DF874" s="306"/>
      <c r="DG874" s="308"/>
      <c r="DH874" s="308"/>
      <c r="DI874" s="307"/>
      <c r="DJ874" s="306"/>
      <c r="DK874" s="306"/>
      <c r="DL874" s="308"/>
      <c r="DM874" s="306"/>
      <c r="DN874" s="309"/>
      <c r="DO874" s="388"/>
    </row>
    <row r="875" spans="1:119" s="192" customFormat="1" ht="16.5" customHeight="1" x14ac:dyDescent="0.2">
      <c r="A875" s="193" t="s">
        <v>401</v>
      </c>
      <c r="B875" s="305">
        <v>12.52</v>
      </c>
      <c r="C875" s="306">
        <v>14.85</v>
      </c>
      <c r="D875" s="306">
        <v>11.11</v>
      </c>
      <c r="E875" s="306">
        <v>13.01</v>
      </c>
      <c r="F875" s="306">
        <v>9.19</v>
      </c>
      <c r="G875" s="306">
        <v>14.71</v>
      </c>
      <c r="H875" s="306">
        <v>12.08</v>
      </c>
      <c r="I875" s="306">
        <v>10.96</v>
      </c>
      <c r="J875" s="306">
        <v>11.59</v>
      </c>
      <c r="K875" s="306">
        <v>12.86</v>
      </c>
      <c r="L875" s="306">
        <v>11.68</v>
      </c>
      <c r="M875" s="306">
        <v>13.13</v>
      </c>
      <c r="N875" s="306">
        <v>15</v>
      </c>
      <c r="O875" s="305">
        <v>11.93</v>
      </c>
      <c r="P875" s="306">
        <v>14.38</v>
      </c>
      <c r="Q875" s="306">
        <v>10.77</v>
      </c>
      <c r="R875" s="306">
        <v>14.27</v>
      </c>
      <c r="S875" s="306">
        <v>11.84</v>
      </c>
      <c r="T875" s="306">
        <v>8.4600000000000009</v>
      </c>
      <c r="U875" s="306">
        <v>12.74</v>
      </c>
      <c r="V875" s="306">
        <v>9.89</v>
      </c>
      <c r="W875" s="306">
        <v>9.23</v>
      </c>
      <c r="X875" s="305">
        <v>14.05</v>
      </c>
      <c r="Y875" s="306">
        <v>15.01</v>
      </c>
      <c r="Z875" s="306">
        <v>13.36</v>
      </c>
      <c r="AA875" s="306">
        <v>13.73</v>
      </c>
      <c r="AB875" s="306">
        <v>14.78</v>
      </c>
      <c r="AC875" s="305">
        <v>12.41</v>
      </c>
      <c r="AD875" s="306">
        <v>9.73</v>
      </c>
      <c r="AE875" s="306">
        <v>11.52</v>
      </c>
      <c r="AF875" s="306">
        <v>13.19</v>
      </c>
      <c r="AG875" s="306">
        <v>14.87</v>
      </c>
      <c r="AH875" s="306">
        <v>12.64</v>
      </c>
      <c r="AI875" s="306">
        <v>11.6</v>
      </c>
      <c r="AJ875" s="305">
        <v>8.59</v>
      </c>
      <c r="AK875" s="345">
        <v>8.75</v>
      </c>
      <c r="AL875" s="345">
        <v>8.39</v>
      </c>
      <c r="AM875" s="305">
        <v>10.39</v>
      </c>
      <c r="AN875" s="306">
        <v>5.52</v>
      </c>
      <c r="AO875" s="306">
        <v>12.85</v>
      </c>
      <c r="AP875" s="306">
        <v>11.95</v>
      </c>
      <c r="AQ875" s="306">
        <v>9.5</v>
      </c>
      <c r="AR875" s="306">
        <v>10.98</v>
      </c>
      <c r="AS875" s="306">
        <v>11.32</v>
      </c>
      <c r="AT875" s="306">
        <v>10.24</v>
      </c>
      <c r="AU875" s="306">
        <v>9.89</v>
      </c>
      <c r="AV875" s="306">
        <v>9.6199999999999992</v>
      </c>
      <c r="AW875" s="306">
        <v>12.14</v>
      </c>
      <c r="AX875" s="305">
        <v>11.34</v>
      </c>
      <c r="AY875" s="306">
        <v>13.19</v>
      </c>
      <c r="AZ875" s="306">
        <v>11.51</v>
      </c>
      <c r="BA875" s="306">
        <v>11.94</v>
      </c>
      <c r="BB875" s="306">
        <v>10.44</v>
      </c>
      <c r="BC875" s="306">
        <v>10.8</v>
      </c>
      <c r="BD875" s="305">
        <v>8.25</v>
      </c>
      <c r="BE875" s="306">
        <v>7.07</v>
      </c>
      <c r="BF875" s="306">
        <v>9.4600000000000009</v>
      </c>
      <c r="BG875" s="306">
        <v>8.26</v>
      </c>
      <c r="BH875" s="306">
        <v>8.98</v>
      </c>
      <c r="BI875" s="306">
        <v>10.94</v>
      </c>
      <c r="BJ875" s="306">
        <v>5.98</v>
      </c>
      <c r="BK875" s="306">
        <v>9.42</v>
      </c>
      <c r="BL875" s="306">
        <v>8.76</v>
      </c>
      <c r="BM875" s="305">
        <v>11.04</v>
      </c>
      <c r="BN875" s="306">
        <v>13.36</v>
      </c>
      <c r="BO875" s="306">
        <v>11.76</v>
      </c>
      <c r="BP875" s="306">
        <v>10.89</v>
      </c>
      <c r="BQ875" s="306">
        <v>11.93</v>
      </c>
      <c r="BR875" s="306">
        <v>9.31</v>
      </c>
      <c r="BS875" s="305">
        <v>13.59</v>
      </c>
      <c r="BT875" s="307">
        <v>16.25</v>
      </c>
      <c r="BU875" s="306">
        <v>14.5</v>
      </c>
      <c r="BV875" s="306">
        <v>12.9</v>
      </c>
      <c r="BW875" s="306">
        <v>9.32</v>
      </c>
      <c r="BX875" s="306">
        <v>12.28</v>
      </c>
      <c r="BY875" s="306">
        <v>13.07</v>
      </c>
      <c r="BZ875" s="306">
        <v>15.02</v>
      </c>
      <c r="CA875" s="306">
        <v>16.04</v>
      </c>
      <c r="CB875" s="306">
        <v>14.58</v>
      </c>
      <c r="CC875" s="306">
        <v>11.51</v>
      </c>
      <c r="CD875" s="306">
        <v>14.45</v>
      </c>
      <c r="CE875" s="306">
        <v>11.88</v>
      </c>
      <c r="CF875" s="305">
        <v>13.43</v>
      </c>
      <c r="CG875" s="306">
        <v>9.1199999999999992</v>
      </c>
      <c r="CH875" s="306">
        <v>16.03</v>
      </c>
      <c r="CI875" s="306">
        <v>11.46</v>
      </c>
      <c r="CJ875" s="306">
        <v>11.52</v>
      </c>
      <c r="CK875" s="306">
        <v>14.62</v>
      </c>
      <c r="CL875" s="306">
        <v>17.059999999999999</v>
      </c>
      <c r="CM875" s="306">
        <v>12.68</v>
      </c>
      <c r="CN875" s="306">
        <v>15.75</v>
      </c>
      <c r="CO875" s="306">
        <v>10.55</v>
      </c>
      <c r="CP875" s="306">
        <v>14.56</v>
      </c>
      <c r="CQ875" s="306">
        <v>12.85</v>
      </c>
      <c r="CR875" s="306">
        <v>10.07</v>
      </c>
      <c r="CS875" s="306">
        <v>14.75</v>
      </c>
      <c r="CT875" s="305">
        <v>14.53</v>
      </c>
      <c r="CU875" s="306">
        <v>14.95</v>
      </c>
      <c r="CV875" s="306">
        <v>15.77</v>
      </c>
      <c r="CW875" s="306">
        <v>13.05</v>
      </c>
      <c r="CX875" s="306">
        <v>12</v>
      </c>
      <c r="CY875" s="306">
        <v>15.26</v>
      </c>
      <c r="CZ875" s="305">
        <v>11.2</v>
      </c>
      <c r="DA875" s="306">
        <v>15.74</v>
      </c>
      <c r="DB875" s="306">
        <v>13.46</v>
      </c>
      <c r="DC875" s="306">
        <v>11.93</v>
      </c>
      <c r="DD875" s="306">
        <v>10</v>
      </c>
      <c r="DE875" s="306">
        <v>12.91</v>
      </c>
      <c r="DF875" s="306">
        <v>11.9</v>
      </c>
      <c r="DG875" s="308">
        <v>11.27</v>
      </c>
      <c r="DH875" s="308">
        <v>10.1</v>
      </c>
      <c r="DI875" s="307">
        <v>12.06</v>
      </c>
      <c r="DJ875" s="306">
        <v>9.02</v>
      </c>
      <c r="DK875" s="306">
        <v>8.8000000000000007</v>
      </c>
      <c r="DL875" s="308" t="s">
        <v>607</v>
      </c>
      <c r="DM875" s="306">
        <v>8.58</v>
      </c>
      <c r="DN875" s="309" t="s">
        <v>607</v>
      </c>
      <c r="DO875" s="388">
        <v>11.26</v>
      </c>
    </row>
    <row r="876" spans="1:119" s="192" customFormat="1" ht="16.5" customHeight="1" x14ac:dyDescent="0.2">
      <c r="A876" s="193" t="s">
        <v>402</v>
      </c>
      <c r="B876" s="305">
        <v>7.68</v>
      </c>
      <c r="C876" s="306">
        <v>7.92</v>
      </c>
      <c r="D876" s="306">
        <v>7.16</v>
      </c>
      <c r="E876" s="306">
        <v>5.61</v>
      </c>
      <c r="F876" s="306">
        <v>7.52</v>
      </c>
      <c r="G876" s="306">
        <v>8.6199999999999992</v>
      </c>
      <c r="H876" s="306">
        <v>7.63</v>
      </c>
      <c r="I876" s="306">
        <v>7.25</v>
      </c>
      <c r="J876" s="306">
        <v>5.08</v>
      </c>
      <c r="K876" s="306">
        <v>6.3</v>
      </c>
      <c r="L876" s="306">
        <v>8.1199999999999992</v>
      </c>
      <c r="M876" s="306">
        <v>8.18</v>
      </c>
      <c r="N876" s="306">
        <v>8.6199999999999992</v>
      </c>
      <c r="O876" s="305">
        <v>7.46</v>
      </c>
      <c r="P876" s="306">
        <v>7.84</v>
      </c>
      <c r="Q876" s="306">
        <v>7.4</v>
      </c>
      <c r="R876" s="306">
        <v>8.07</v>
      </c>
      <c r="S876" s="306">
        <v>6.65</v>
      </c>
      <c r="T876" s="306">
        <v>5.73</v>
      </c>
      <c r="U876" s="306">
        <v>9.2200000000000006</v>
      </c>
      <c r="V876" s="306">
        <v>5.98</v>
      </c>
      <c r="W876" s="306">
        <v>4.6100000000000003</v>
      </c>
      <c r="X876" s="305">
        <v>8.48</v>
      </c>
      <c r="Y876" s="306">
        <v>9.82</v>
      </c>
      <c r="Z876" s="306">
        <v>8.36</v>
      </c>
      <c r="AA876" s="306">
        <v>8.34</v>
      </c>
      <c r="AB876" s="306">
        <v>7.91</v>
      </c>
      <c r="AC876" s="305">
        <v>7.55</v>
      </c>
      <c r="AD876" s="306">
        <v>6.8</v>
      </c>
      <c r="AE876" s="306">
        <v>6.77</v>
      </c>
      <c r="AF876" s="306">
        <v>7.9</v>
      </c>
      <c r="AG876" s="306">
        <v>6.98</v>
      </c>
      <c r="AH876" s="306">
        <v>10.27</v>
      </c>
      <c r="AI876" s="306">
        <v>7.08</v>
      </c>
      <c r="AJ876" s="305">
        <v>6.06</v>
      </c>
      <c r="AK876" s="345">
        <v>5.79</v>
      </c>
      <c r="AL876" s="345">
        <v>6.39</v>
      </c>
      <c r="AM876" s="305">
        <v>6.7</v>
      </c>
      <c r="AN876" s="306">
        <v>3.88</v>
      </c>
      <c r="AO876" s="306">
        <v>7.12</v>
      </c>
      <c r="AP876" s="306">
        <v>5.94</v>
      </c>
      <c r="AQ876" s="306">
        <v>7.17</v>
      </c>
      <c r="AR876" s="306">
        <v>8.1</v>
      </c>
      <c r="AS876" s="306">
        <v>6.31</v>
      </c>
      <c r="AT876" s="306">
        <v>6.99</v>
      </c>
      <c r="AU876" s="306">
        <v>6.67</v>
      </c>
      <c r="AV876" s="306">
        <v>6.63</v>
      </c>
      <c r="AW876" s="306">
        <v>6.12</v>
      </c>
      <c r="AX876" s="305">
        <v>6.82</v>
      </c>
      <c r="AY876" s="306">
        <v>7.32</v>
      </c>
      <c r="AZ876" s="306">
        <v>7.08</v>
      </c>
      <c r="BA876" s="306">
        <v>5.63</v>
      </c>
      <c r="BB876" s="306">
        <v>7.01</v>
      </c>
      <c r="BC876" s="306">
        <v>5.9</v>
      </c>
      <c r="BD876" s="305">
        <v>6.1</v>
      </c>
      <c r="BE876" s="306">
        <v>5.01</v>
      </c>
      <c r="BF876" s="306">
        <v>6.89</v>
      </c>
      <c r="BG876" s="306">
        <v>6.09</v>
      </c>
      <c r="BH876" s="306">
        <v>6.9</v>
      </c>
      <c r="BI876" s="306">
        <v>8.1300000000000008</v>
      </c>
      <c r="BJ876" s="306">
        <v>5.18</v>
      </c>
      <c r="BK876" s="306">
        <v>6.52</v>
      </c>
      <c r="BL876" s="306">
        <v>6.75</v>
      </c>
      <c r="BM876" s="305">
        <v>7.15</v>
      </c>
      <c r="BN876" s="306">
        <v>7.11</v>
      </c>
      <c r="BO876" s="306">
        <v>7.84</v>
      </c>
      <c r="BP876" s="306">
        <v>8.65</v>
      </c>
      <c r="BQ876" s="306">
        <v>6.3</v>
      </c>
      <c r="BR876" s="306">
        <v>6.47</v>
      </c>
      <c r="BS876" s="305">
        <v>8</v>
      </c>
      <c r="BT876" s="307">
        <v>6.93</v>
      </c>
      <c r="BU876" s="306">
        <v>8.35</v>
      </c>
      <c r="BV876" s="306">
        <v>9.26</v>
      </c>
      <c r="BW876" s="306">
        <v>5.48</v>
      </c>
      <c r="BX876" s="306">
        <v>6.47</v>
      </c>
      <c r="BY876" s="306">
        <v>8.67</v>
      </c>
      <c r="BZ876" s="306">
        <v>6.82</v>
      </c>
      <c r="CA876" s="306">
        <v>9.76</v>
      </c>
      <c r="CB876" s="306">
        <v>8.75</v>
      </c>
      <c r="CC876" s="306">
        <v>6.68</v>
      </c>
      <c r="CD876" s="306">
        <v>8.25</v>
      </c>
      <c r="CE876" s="306">
        <v>6.91</v>
      </c>
      <c r="CF876" s="305">
        <v>8.7899999999999991</v>
      </c>
      <c r="CG876" s="306">
        <v>7.79</v>
      </c>
      <c r="CH876" s="306">
        <v>8.01</v>
      </c>
      <c r="CI876" s="306">
        <v>8.86</v>
      </c>
      <c r="CJ876" s="306">
        <v>7.9</v>
      </c>
      <c r="CK876" s="306">
        <v>10.11</v>
      </c>
      <c r="CL876" s="306">
        <v>9.1999999999999993</v>
      </c>
      <c r="CM876" s="306">
        <v>8.2100000000000009</v>
      </c>
      <c r="CN876" s="306">
        <v>7.58</v>
      </c>
      <c r="CO876" s="306">
        <v>6.45</v>
      </c>
      <c r="CP876" s="306">
        <v>8.34</v>
      </c>
      <c r="CQ876" s="306">
        <v>7.8</v>
      </c>
      <c r="CR876" s="306">
        <v>7.72</v>
      </c>
      <c r="CS876" s="306">
        <v>7.92</v>
      </c>
      <c r="CT876" s="305">
        <v>8.6199999999999992</v>
      </c>
      <c r="CU876" s="306">
        <v>9.8699999999999992</v>
      </c>
      <c r="CV876" s="306">
        <v>8.4499999999999993</v>
      </c>
      <c r="CW876" s="306">
        <v>7.7</v>
      </c>
      <c r="CX876" s="306">
        <v>6.31</v>
      </c>
      <c r="CY876" s="306">
        <v>8.26</v>
      </c>
      <c r="CZ876" s="305">
        <v>7.75</v>
      </c>
      <c r="DA876" s="306">
        <v>9.6199999999999992</v>
      </c>
      <c r="DB876" s="306">
        <v>8.92</v>
      </c>
      <c r="DC876" s="306">
        <v>7.54</v>
      </c>
      <c r="DD876" s="306">
        <v>7.41</v>
      </c>
      <c r="DE876" s="306">
        <v>8.8800000000000008</v>
      </c>
      <c r="DF876" s="306">
        <v>7.61</v>
      </c>
      <c r="DG876" s="308">
        <v>7.27</v>
      </c>
      <c r="DH876" s="308">
        <v>6.58</v>
      </c>
      <c r="DI876" s="307">
        <v>6.56</v>
      </c>
      <c r="DJ876" s="306">
        <v>5.55</v>
      </c>
      <c r="DK876" s="306">
        <v>9.6</v>
      </c>
      <c r="DL876" s="308" t="s">
        <v>607</v>
      </c>
      <c r="DM876" s="306">
        <v>5.15</v>
      </c>
      <c r="DN876" s="309" t="s">
        <v>607</v>
      </c>
      <c r="DO876" s="388">
        <v>7.26</v>
      </c>
    </row>
    <row r="877" spans="1:119" s="192" customFormat="1" ht="16.5" customHeight="1" x14ac:dyDescent="0.2">
      <c r="A877" s="193" t="s">
        <v>403</v>
      </c>
      <c r="B877" s="305">
        <v>12.43</v>
      </c>
      <c r="C877" s="306">
        <v>11.32</v>
      </c>
      <c r="D877" s="306">
        <v>10.76</v>
      </c>
      <c r="E877" s="306">
        <v>10.199999999999999</v>
      </c>
      <c r="F877" s="306">
        <v>12.67</v>
      </c>
      <c r="G877" s="306">
        <v>14.07</v>
      </c>
      <c r="H877" s="306">
        <v>11.95</v>
      </c>
      <c r="I877" s="306">
        <v>12.35</v>
      </c>
      <c r="J877" s="306">
        <v>11.84</v>
      </c>
      <c r="K877" s="306">
        <v>10.43</v>
      </c>
      <c r="L877" s="306">
        <v>12.85</v>
      </c>
      <c r="M877" s="306">
        <v>13.85</v>
      </c>
      <c r="N877" s="306">
        <v>14.4</v>
      </c>
      <c r="O877" s="305">
        <v>10.93</v>
      </c>
      <c r="P877" s="306">
        <v>11.61</v>
      </c>
      <c r="Q877" s="306">
        <v>10.17</v>
      </c>
      <c r="R877" s="306">
        <v>11.2</v>
      </c>
      <c r="S877" s="306">
        <v>11.06</v>
      </c>
      <c r="T877" s="306">
        <v>8.59</v>
      </c>
      <c r="U877" s="306">
        <v>12.1</v>
      </c>
      <c r="V877" s="306">
        <v>11.38</v>
      </c>
      <c r="W877" s="306">
        <v>9.09</v>
      </c>
      <c r="X877" s="305">
        <v>12.66</v>
      </c>
      <c r="Y877" s="306">
        <v>11.51</v>
      </c>
      <c r="Z877" s="306">
        <v>12.16</v>
      </c>
      <c r="AA877" s="306">
        <v>13.57</v>
      </c>
      <c r="AB877" s="306">
        <v>12.63</v>
      </c>
      <c r="AC877" s="305">
        <v>11.92</v>
      </c>
      <c r="AD877" s="306">
        <v>12.08</v>
      </c>
      <c r="AE877" s="306">
        <v>12</v>
      </c>
      <c r="AF877" s="306">
        <v>12.71</v>
      </c>
      <c r="AG877" s="306">
        <v>12.6</v>
      </c>
      <c r="AH877" s="306">
        <v>10.71</v>
      </c>
      <c r="AI877" s="306">
        <v>11.67</v>
      </c>
      <c r="AJ877" s="305">
        <v>10.23</v>
      </c>
      <c r="AK877" s="345">
        <v>10.68</v>
      </c>
      <c r="AL877" s="345">
        <v>9.67</v>
      </c>
      <c r="AM877" s="305">
        <v>11.57</v>
      </c>
      <c r="AN877" s="306">
        <v>10.050000000000001</v>
      </c>
      <c r="AO877" s="306">
        <v>13.88</v>
      </c>
      <c r="AP877" s="306">
        <v>11.02</v>
      </c>
      <c r="AQ877" s="306">
        <v>10.130000000000001</v>
      </c>
      <c r="AR877" s="306">
        <v>12.72</v>
      </c>
      <c r="AS877" s="306">
        <v>10.77</v>
      </c>
      <c r="AT877" s="306">
        <v>11.34</v>
      </c>
      <c r="AU877" s="306">
        <v>11.58</v>
      </c>
      <c r="AV877" s="306">
        <v>12.29</v>
      </c>
      <c r="AW877" s="306">
        <v>9.15</v>
      </c>
      <c r="AX877" s="305">
        <v>11.5</v>
      </c>
      <c r="AY877" s="306">
        <v>11.78</v>
      </c>
      <c r="AZ877" s="306">
        <v>11.88</v>
      </c>
      <c r="BA877" s="306">
        <v>10.67</v>
      </c>
      <c r="BB877" s="306">
        <v>11.99</v>
      </c>
      <c r="BC877" s="306">
        <v>8.52</v>
      </c>
      <c r="BD877" s="305">
        <v>11.22</v>
      </c>
      <c r="BE877" s="306">
        <v>9</v>
      </c>
      <c r="BF877" s="306">
        <v>11.76</v>
      </c>
      <c r="BG877" s="306">
        <v>12.51</v>
      </c>
      <c r="BH877" s="306">
        <v>12.87</v>
      </c>
      <c r="BI877" s="306">
        <v>14.57</v>
      </c>
      <c r="BJ877" s="306">
        <v>10.66</v>
      </c>
      <c r="BK877" s="306">
        <v>11.98</v>
      </c>
      <c r="BL877" s="306">
        <v>11.74</v>
      </c>
      <c r="BM877" s="305">
        <v>10.96</v>
      </c>
      <c r="BN877" s="306">
        <v>12.15</v>
      </c>
      <c r="BO877" s="306">
        <v>11.22</v>
      </c>
      <c r="BP877" s="306">
        <v>11.66</v>
      </c>
      <c r="BQ877" s="306">
        <v>8.74</v>
      </c>
      <c r="BR877" s="306">
        <v>10.41</v>
      </c>
      <c r="BS877" s="305">
        <v>13.23</v>
      </c>
      <c r="BT877" s="307">
        <v>11.16</v>
      </c>
      <c r="BU877" s="306">
        <v>14.02</v>
      </c>
      <c r="BV877" s="306">
        <v>12.96</v>
      </c>
      <c r="BW877" s="306">
        <v>12.6</v>
      </c>
      <c r="BX877" s="306">
        <v>13.65</v>
      </c>
      <c r="BY877" s="306">
        <v>14.48</v>
      </c>
      <c r="BZ877" s="306">
        <v>13.72</v>
      </c>
      <c r="CA877" s="306">
        <v>14.36</v>
      </c>
      <c r="CB877" s="306">
        <v>13.28</v>
      </c>
      <c r="CC877" s="306">
        <v>11</v>
      </c>
      <c r="CD877" s="306">
        <v>12.41</v>
      </c>
      <c r="CE877" s="306">
        <v>11.95</v>
      </c>
      <c r="CF877" s="305">
        <v>14.97</v>
      </c>
      <c r="CG877" s="306">
        <v>13.1</v>
      </c>
      <c r="CH877" s="306">
        <v>12.77</v>
      </c>
      <c r="CI877" s="306">
        <v>15.24</v>
      </c>
      <c r="CJ877" s="306">
        <v>14.31</v>
      </c>
      <c r="CK877" s="306">
        <v>16.79</v>
      </c>
      <c r="CL877" s="306">
        <v>14.81</v>
      </c>
      <c r="CM877" s="306">
        <v>14.87</v>
      </c>
      <c r="CN877" s="306">
        <v>11.55</v>
      </c>
      <c r="CO877" s="306">
        <v>13.67</v>
      </c>
      <c r="CP877" s="306">
        <v>12.36</v>
      </c>
      <c r="CQ877" s="306">
        <v>14.63</v>
      </c>
      <c r="CR877" s="306">
        <v>12.92</v>
      </c>
      <c r="CS877" s="306">
        <v>11.83</v>
      </c>
      <c r="CT877" s="305">
        <v>12.67</v>
      </c>
      <c r="CU877" s="306">
        <v>14.69</v>
      </c>
      <c r="CV877" s="306">
        <v>11.84</v>
      </c>
      <c r="CW877" s="306">
        <v>12.55</v>
      </c>
      <c r="CX877" s="306">
        <v>8.81</v>
      </c>
      <c r="CY877" s="306">
        <v>12.14</v>
      </c>
      <c r="CZ877" s="305">
        <v>13.35</v>
      </c>
      <c r="DA877" s="306">
        <v>10.93</v>
      </c>
      <c r="DB877" s="306">
        <v>16.78</v>
      </c>
      <c r="DC877" s="306">
        <v>13.27</v>
      </c>
      <c r="DD877" s="306">
        <v>13.41</v>
      </c>
      <c r="DE877" s="306">
        <v>14.33</v>
      </c>
      <c r="DF877" s="306">
        <v>11.86</v>
      </c>
      <c r="DG877" s="308">
        <v>12.14</v>
      </c>
      <c r="DH877" s="308">
        <v>10.36</v>
      </c>
      <c r="DI877" s="307">
        <v>9.57</v>
      </c>
      <c r="DJ877" s="306">
        <v>9.43</v>
      </c>
      <c r="DK877" s="306">
        <v>14.8</v>
      </c>
      <c r="DL877" s="308" t="s">
        <v>607</v>
      </c>
      <c r="DM877" s="306">
        <v>12.59</v>
      </c>
      <c r="DN877" s="309" t="s">
        <v>607</v>
      </c>
      <c r="DO877" s="388">
        <v>12.14</v>
      </c>
    </row>
    <row r="878" spans="1:119" s="192" customFormat="1" ht="16.5" customHeight="1" x14ac:dyDescent="0.2">
      <c r="A878" s="193" t="s">
        <v>404</v>
      </c>
      <c r="B878" s="305">
        <v>14.16</v>
      </c>
      <c r="C878" s="306">
        <v>13.69</v>
      </c>
      <c r="D878" s="306">
        <v>12.45</v>
      </c>
      <c r="E878" s="306">
        <v>12.5</v>
      </c>
      <c r="F878" s="306">
        <v>12.81</v>
      </c>
      <c r="G878" s="306">
        <v>15.4</v>
      </c>
      <c r="H878" s="306">
        <v>13.45</v>
      </c>
      <c r="I878" s="306">
        <v>13.72</v>
      </c>
      <c r="J878" s="306">
        <v>14.54</v>
      </c>
      <c r="K878" s="306">
        <v>13.47</v>
      </c>
      <c r="L878" s="306">
        <v>14.72</v>
      </c>
      <c r="M878" s="306">
        <v>13.98</v>
      </c>
      <c r="N878" s="306">
        <v>15.58</v>
      </c>
      <c r="O878" s="305">
        <v>13.2</v>
      </c>
      <c r="P878" s="306">
        <v>14.03</v>
      </c>
      <c r="Q878" s="306">
        <v>12.4</v>
      </c>
      <c r="R878" s="306">
        <v>14.33</v>
      </c>
      <c r="S878" s="306">
        <v>15.17</v>
      </c>
      <c r="T878" s="306">
        <v>11.07</v>
      </c>
      <c r="U878" s="306">
        <v>14.09</v>
      </c>
      <c r="V878" s="306">
        <v>11.72</v>
      </c>
      <c r="W878" s="306">
        <v>12.08</v>
      </c>
      <c r="X878" s="305">
        <v>13.72</v>
      </c>
      <c r="Y878" s="306">
        <v>13.27</v>
      </c>
      <c r="Z878" s="306">
        <v>13.64</v>
      </c>
      <c r="AA878" s="306">
        <v>13.18</v>
      </c>
      <c r="AB878" s="306">
        <v>15.06</v>
      </c>
      <c r="AC878" s="305">
        <v>13.7</v>
      </c>
      <c r="AD878" s="306">
        <v>12.67</v>
      </c>
      <c r="AE878" s="306">
        <v>13.49</v>
      </c>
      <c r="AF878" s="306">
        <v>12.71</v>
      </c>
      <c r="AG878" s="306">
        <v>15.3</v>
      </c>
      <c r="AH878" s="306">
        <v>13.63</v>
      </c>
      <c r="AI878" s="306">
        <v>13.23</v>
      </c>
      <c r="AJ878" s="305">
        <v>13.91</v>
      </c>
      <c r="AK878" s="345">
        <v>14.09</v>
      </c>
      <c r="AL878" s="345">
        <v>13.69</v>
      </c>
      <c r="AM878" s="305">
        <v>13.21</v>
      </c>
      <c r="AN878" s="306">
        <v>11.5</v>
      </c>
      <c r="AO878" s="306">
        <v>15.67</v>
      </c>
      <c r="AP878" s="306">
        <v>12.7</v>
      </c>
      <c r="AQ878" s="306">
        <v>12.72</v>
      </c>
      <c r="AR878" s="306">
        <v>14.3</v>
      </c>
      <c r="AS878" s="306">
        <v>9.0299999999999994</v>
      </c>
      <c r="AT878" s="306">
        <v>13.94</v>
      </c>
      <c r="AU878" s="306">
        <v>12.22</v>
      </c>
      <c r="AV878" s="306">
        <v>14.36</v>
      </c>
      <c r="AW878" s="306">
        <v>11.74</v>
      </c>
      <c r="AX878" s="305">
        <v>14.21</v>
      </c>
      <c r="AY878" s="306">
        <v>12.82</v>
      </c>
      <c r="AZ878" s="306">
        <v>13.79</v>
      </c>
      <c r="BA878" s="306">
        <v>14.69</v>
      </c>
      <c r="BB878" s="306">
        <v>15.66</v>
      </c>
      <c r="BC878" s="306">
        <v>12.91</v>
      </c>
      <c r="BD878" s="305">
        <v>13.82</v>
      </c>
      <c r="BE878" s="306">
        <v>11.2</v>
      </c>
      <c r="BF878" s="306">
        <v>14.95</v>
      </c>
      <c r="BG878" s="306">
        <v>14.09</v>
      </c>
      <c r="BH878" s="306">
        <v>16.690000000000001</v>
      </c>
      <c r="BI878" s="306">
        <v>16.52</v>
      </c>
      <c r="BJ878" s="306">
        <v>14.12</v>
      </c>
      <c r="BK878" s="306">
        <v>15.7</v>
      </c>
      <c r="BL878" s="306">
        <v>15.76</v>
      </c>
      <c r="BM878" s="305">
        <v>13.97</v>
      </c>
      <c r="BN878" s="306">
        <v>13.38</v>
      </c>
      <c r="BO878" s="306">
        <v>14.2</v>
      </c>
      <c r="BP878" s="306">
        <v>15.48</v>
      </c>
      <c r="BQ878" s="306">
        <v>10.31</v>
      </c>
      <c r="BR878" s="306">
        <v>14.41</v>
      </c>
      <c r="BS878" s="305">
        <v>14.27</v>
      </c>
      <c r="BT878" s="307">
        <v>12.61</v>
      </c>
      <c r="BU878" s="306">
        <v>15.36</v>
      </c>
      <c r="BV878" s="306">
        <v>14.29</v>
      </c>
      <c r="BW878" s="306">
        <v>12.88</v>
      </c>
      <c r="BX878" s="306">
        <v>14.09</v>
      </c>
      <c r="BY878" s="306">
        <v>15.28</v>
      </c>
      <c r="BZ878" s="306">
        <v>14.03</v>
      </c>
      <c r="CA878" s="306">
        <v>14.85</v>
      </c>
      <c r="CB878" s="306">
        <v>15.42</v>
      </c>
      <c r="CC878" s="306">
        <v>11.98</v>
      </c>
      <c r="CD878" s="306">
        <v>14</v>
      </c>
      <c r="CE878" s="306">
        <v>12.38</v>
      </c>
      <c r="CF878" s="305">
        <v>15.19</v>
      </c>
      <c r="CG878" s="306">
        <v>16.09</v>
      </c>
      <c r="CH878" s="306">
        <v>14.46</v>
      </c>
      <c r="CI878" s="306">
        <v>12.08</v>
      </c>
      <c r="CJ878" s="306">
        <v>13.95</v>
      </c>
      <c r="CK878" s="306">
        <v>15.16</v>
      </c>
      <c r="CL878" s="306">
        <v>15.71</v>
      </c>
      <c r="CM878" s="306">
        <v>16.36</v>
      </c>
      <c r="CN878" s="306">
        <v>14.94</v>
      </c>
      <c r="CO878" s="306">
        <v>14.65</v>
      </c>
      <c r="CP878" s="306">
        <v>13.53</v>
      </c>
      <c r="CQ878" s="306">
        <v>16.899999999999999</v>
      </c>
      <c r="CR878" s="306">
        <v>15.59</v>
      </c>
      <c r="CS878" s="306">
        <v>15.58</v>
      </c>
      <c r="CT878" s="305">
        <v>13.74</v>
      </c>
      <c r="CU878" s="306">
        <v>14.99</v>
      </c>
      <c r="CV878" s="306">
        <v>12.58</v>
      </c>
      <c r="CW878" s="306">
        <v>14.13</v>
      </c>
      <c r="CX878" s="306">
        <v>12.52</v>
      </c>
      <c r="CY878" s="306">
        <v>12.77</v>
      </c>
      <c r="CZ878" s="305">
        <v>15.61</v>
      </c>
      <c r="DA878" s="306">
        <v>17.2</v>
      </c>
      <c r="DB878" s="306">
        <v>15.21</v>
      </c>
      <c r="DC878" s="306">
        <v>15.06</v>
      </c>
      <c r="DD878" s="306">
        <v>15.89</v>
      </c>
      <c r="DE878" s="306">
        <v>16.47</v>
      </c>
      <c r="DF878" s="306">
        <v>13.89</v>
      </c>
      <c r="DG878" s="308">
        <v>14.06</v>
      </c>
      <c r="DH878" s="308">
        <v>15.44</v>
      </c>
      <c r="DI878" s="307">
        <v>13.3</v>
      </c>
      <c r="DJ878" s="306">
        <v>16.920000000000002</v>
      </c>
      <c r="DK878" s="306">
        <v>16</v>
      </c>
      <c r="DL878" s="308" t="s">
        <v>607</v>
      </c>
      <c r="DM878" s="306">
        <v>17.899999999999999</v>
      </c>
      <c r="DN878" s="309" t="s">
        <v>607</v>
      </c>
      <c r="DO878" s="388">
        <v>14.08</v>
      </c>
    </row>
    <row r="879" spans="1:119" s="192" customFormat="1" ht="16.5" customHeight="1" x14ac:dyDescent="0.2">
      <c r="A879" s="193" t="s">
        <v>405</v>
      </c>
      <c r="B879" s="305">
        <v>53.21</v>
      </c>
      <c r="C879" s="306">
        <v>52.23</v>
      </c>
      <c r="D879" s="306">
        <v>58.52</v>
      </c>
      <c r="E879" s="306">
        <v>58.67</v>
      </c>
      <c r="F879" s="306">
        <v>57.8</v>
      </c>
      <c r="G879" s="306">
        <v>47.2</v>
      </c>
      <c r="H879" s="306">
        <v>54.9</v>
      </c>
      <c r="I879" s="306">
        <v>55.72</v>
      </c>
      <c r="J879" s="306">
        <v>56.95</v>
      </c>
      <c r="K879" s="306">
        <v>56.94</v>
      </c>
      <c r="L879" s="306">
        <v>52.62</v>
      </c>
      <c r="M879" s="306">
        <v>50.87</v>
      </c>
      <c r="N879" s="306">
        <v>46.41</v>
      </c>
      <c r="O879" s="305">
        <v>56.48</v>
      </c>
      <c r="P879" s="306">
        <v>52.14</v>
      </c>
      <c r="Q879" s="306">
        <v>59.27</v>
      </c>
      <c r="R879" s="306">
        <v>52.13</v>
      </c>
      <c r="S879" s="306">
        <v>55.28</v>
      </c>
      <c r="T879" s="306">
        <v>66.16</v>
      </c>
      <c r="U879" s="306">
        <v>51.84</v>
      </c>
      <c r="V879" s="306">
        <v>61.03</v>
      </c>
      <c r="W879" s="306">
        <v>64.989999999999995</v>
      </c>
      <c r="X879" s="305">
        <v>51.09</v>
      </c>
      <c r="Y879" s="306">
        <v>50.4</v>
      </c>
      <c r="Z879" s="306">
        <v>52.47</v>
      </c>
      <c r="AA879" s="306">
        <v>51.18</v>
      </c>
      <c r="AB879" s="306">
        <v>49.62</v>
      </c>
      <c r="AC879" s="305">
        <v>54.43</v>
      </c>
      <c r="AD879" s="306">
        <v>58.72</v>
      </c>
      <c r="AE879" s="306">
        <v>56.22</v>
      </c>
      <c r="AF879" s="306">
        <v>53.5</v>
      </c>
      <c r="AG879" s="306">
        <v>50.25</v>
      </c>
      <c r="AH879" s="306">
        <v>52.76</v>
      </c>
      <c r="AI879" s="306">
        <v>56.42</v>
      </c>
      <c r="AJ879" s="305">
        <v>61.21</v>
      </c>
      <c r="AK879" s="345">
        <v>60.68</v>
      </c>
      <c r="AL879" s="345">
        <v>61.86</v>
      </c>
      <c r="AM879" s="305">
        <v>58.13</v>
      </c>
      <c r="AN879" s="306">
        <v>69.05</v>
      </c>
      <c r="AO879" s="306">
        <v>50.49</v>
      </c>
      <c r="AP879" s="306">
        <v>58.39</v>
      </c>
      <c r="AQ879" s="306">
        <v>60.48</v>
      </c>
      <c r="AR879" s="306">
        <v>53.91</v>
      </c>
      <c r="AS879" s="306">
        <v>62.57</v>
      </c>
      <c r="AT879" s="306">
        <v>57.49</v>
      </c>
      <c r="AU879" s="306">
        <v>59.63</v>
      </c>
      <c r="AV879" s="306">
        <v>57.1</v>
      </c>
      <c r="AW879" s="306">
        <v>60.85</v>
      </c>
      <c r="AX879" s="305">
        <v>56.13</v>
      </c>
      <c r="AY879" s="306">
        <v>54.9</v>
      </c>
      <c r="AZ879" s="306">
        <v>55.74</v>
      </c>
      <c r="BA879" s="306">
        <v>57.07</v>
      </c>
      <c r="BB879" s="306">
        <v>54.89</v>
      </c>
      <c r="BC879" s="306">
        <v>61.88</v>
      </c>
      <c r="BD879" s="305">
        <v>60.62</v>
      </c>
      <c r="BE879" s="306">
        <v>67.73</v>
      </c>
      <c r="BF879" s="306">
        <v>56.94</v>
      </c>
      <c r="BG879" s="306">
        <v>59.05</v>
      </c>
      <c r="BH879" s="306">
        <v>54.56</v>
      </c>
      <c r="BI879" s="306">
        <v>49.84</v>
      </c>
      <c r="BJ879" s="306">
        <v>64.06</v>
      </c>
      <c r="BK879" s="306">
        <v>56.38</v>
      </c>
      <c r="BL879" s="306">
        <v>56.98</v>
      </c>
      <c r="BM879" s="305">
        <v>56.88</v>
      </c>
      <c r="BN879" s="306">
        <v>54.01</v>
      </c>
      <c r="BO879" s="306">
        <v>54.99</v>
      </c>
      <c r="BP879" s="306">
        <v>53.32</v>
      </c>
      <c r="BQ879" s="306">
        <v>62.72</v>
      </c>
      <c r="BR879" s="306">
        <v>59.39</v>
      </c>
      <c r="BS879" s="305">
        <v>50.9</v>
      </c>
      <c r="BT879" s="307">
        <v>53.05</v>
      </c>
      <c r="BU879" s="306">
        <v>47.78</v>
      </c>
      <c r="BV879" s="306">
        <v>50.6</v>
      </c>
      <c r="BW879" s="306">
        <v>59.73</v>
      </c>
      <c r="BX879" s="306">
        <v>53.51</v>
      </c>
      <c r="BY879" s="306">
        <v>48.51</v>
      </c>
      <c r="BZ879" s="306">
        <v>50.41</v>
      </c>
      <c r="CA879" s="306">
        <v>44.99</v>
      </c>
      <c r="CB879" s="306">
        <v>47.97</v>
      </c>
      <c r="CC879" s="306">
        <v>58.84</v>
      </c>
      <c r="CD879" s="306">
        <v>50.88</v>
      </c>
      <c r="CE879" s="306">
        <v>56.87</v>
      </c>
      <c r="CF879" s="305">
        <v>47.63</v>
      </c>
      <c r="CG879" s="306">
        <v>53.9</v>
      </c>
      <c r="CH879" s="306">
        <v>48.73</v>
      </c>
      <c r="CI879" s="306">
        <v>52.37</v>
      </c>
      <c r="CJ879" s="306">
        <v>52.33</v>
      </c>
      <c r="CK879" s="306">
        <v>43.33</v>
      </c>
      <c r="CL879" s="306">
        <v>43.21</v>
      </c>
      <c r="CM879" s="306">
        <v>47.88</v>
      </c>
      <c r="CN879" s="306">
        <v>50.18</v>
      </c>
      <c r="CO879" s="306">
        <v>54.69</v>
      </c>
      <c r="CP879" s="306">
        <v>51.21</v>
      </c>
      <c r="CQ879" s="306">
        <v>47.82</v>
      </c>
      <c r="CR879" s="306">
        <v>53.7</v>
      </c>
      <c r="CS879" s="306">
        <v>49.92</v>
      </c>
      <c r="CT879" s="305">
        <v>50.44</v>
      </c>
      <c r="CU879" s="306">
        <v>45.5</v>
      </c>
      <c r="CV879" s="306">
        <v>51.36</v>
      </c>
      <c r="CW879" s="306">
        <v>52.58</v>
      </c>
      <c r="CX879" s="306">
        <v>60.35</v>
      </c>
      <c r="CY879" s="306">
        <v>51.57</v>
      </c>
      <c r="CZ879" s="305">
        <v>52.09</v>
      </c>
      <c r="DA879" s="306">
        <v>46.5</v>
      </c>
      <c r="DB879" s="306">
        <v>45.63</v>
      </c>
      <c r="DC879" s="306">
        <v>52.19</v>
      </c>
      <c r="DD879" s="306">
        <v>53.3</v>
      </c>
      <c r="DE879" s="306">
        <v>47.4</v>
      </c>
      <c r="DF879" s="306">
        <v>54.74</v>
      </c>
      <c r="DG879" s="308">
        <v>55.25</v>
      </c>
      <c r="DH879" s="308">
        <v>57.52</v>
      </c>
      <c r="DI879" s="307">
        <v>58.51</v>
      </c>
      <c r="DJ879" s="306">
        <v>59.08</v>
      </c>
      <c r="DK879" s="306">
        <v>50.8</v>
      </c>
      <c r="DL879" s="308" t="s">
        <v>607</v>
      </c>
      <c r="DM879" s="306">
        <v>55.78</v>
      </c>
      <c r="DN879" s="309" t="s">
        <v>607</v>
      </c>
      <c r="DO879" s="388">
        <v>55.26</v>
      </c>
    </row>
    <row r="880" spans="1:119" ht="16.5" customHeight="1" x14ac:dyDescent="0.2">
      <c r="A880" s="194" t="s">
        <v>413</v>
      </c>
      <c r="B880" s="305"/>
      <c r="C880" s="306"/>
      <c r="D880" s="306"/>
      <c r="E880" s="306"/>
      <c r="F880" s="306"/>
      <c r="G880" s="306"/>
      <c r="H880" s="306"/>
      <c r="I880" s="306"/>
      <c r="J880" s="306"/>
      <c r="K880" s="306"/>
      <c r="L880" s="306"/>
      <c r="M880" s="306"/>
      <c r="N880" s="306"/>
      <c r="O880" s="305"/>
      <c r="P880" s="306"/>
      <c r="Q880" s="306"/>
      <c r="R880" s="306"/>
      <c r="S880" s="306"/>
      <c r="T880" s="306"/>
      <c r="U880" s="306"/>
      <c r="V880" s="306"/>
      <c r="W880" s="306"/>
      <c r="X880" s="305"/>
      <c r="Y880" s="306"/>
      <c r="Z880" s="306"/>
      <c r="AA880" s="306"/>
      <c r="AB880" s="306"/>
      <c r="AC880" s="305"/>
      <c r="AD880" s="306"/>
      <c r="AE880" s="306"/>
      <c r="AF880" s="306"/>
      <c r="AG880" s="306"/>
      <c r="AH880" s="306"/>
      <c r="AI880" s="306"/>
      <c r="AJ880" s="305"/>
      <c r="AK880" s="345"/>
      <c r="AL880" s="345"/>
      <c r="AM880" s="305"/>
      <c r="AN880" s="306"/>
      <c r="AO880" s="306"/>
      <c r="AP880" s="306"/>
      <c r="AQ880" s="306"/>
      <c r="AR880" s="306"/>
      <c r="AS880" s="306"/>
      <c r="AT880" s="306"/>
      <c r="AU880" s="306"/>
      <c r="AV880" s="306"/>
      <c r="AW880" s="306"/>
      <c r="AX880" s="305"/>
      <c r="AY880" s="306"/>
      <c r="AZ880" s="306"/>
      <c r="BA880" s="306"/>
      <c r="BB880" s="306"/>
      <c r="BC880" s="306"/>
      <c r="BD880" s="305"/>
      <c r="BE880" s="306"/>
      <c r="BF880" s="306"/>
      <c r="BG880" s="306"/>
      <c r="BH880" s="306"/>
      <c r="BI880" s="306"/>
      <c r="BJ880" s="306"/>
      <c r="BK880" s="306"/>
      <c r="BL880" s="306"/>
      <c r="BM880" s="305"/>
      <c r="BN880" s="306"/>
      <c r="BO880" s="306"/>
      <c r="BP880" s="306"/>
      <c r="BQ880" s="306"/>
      <c r="BR880" s="306"/>
      <c r="BS880" s="305"/>
      <c r="BT880" s="307"/>
      <c r="BU880" s="306"/>
      <c r="BV880" s="306"/>
      <c r="BW880" s="306"/>
      <c r="BX880" s="306"/>
      <c r="BY880" s="306"/>
      <c r="BZ880" s="306"/>
      <c r="CA880" s="306"/>
      <c r="CB880" s="306"/>
      <c r="CC880" s="306"/>
      <c r="CD880" s="306"/>
      <c r="CE880" s="306"/>
      <c r="CF880" s="305"/>
      <c r="CG880" s="306"/>
      <c r="CH880" s="306"/>
      <c r="CI880" s="306"/>
      <c r="CJ880" s="306"/>
      <c r="CK880" s="306"/>
      <c r="CL880" s="306"/>
      <c r="CM880" s="306"/>
      <c r="CN880" s="306"/>
      <c r="CO880" s="306"/>
      <c r="CP880" s="306"/>
      <c r="CQ880" s="306"/>
      <c r="CR880" s="306"/>
      <c r="CS880" s="306"/>
      <c r="CT880" s="305"/>
      <c r="CU880" s="306"/>
      <c r="CV880" s="306"/>
      <c r="CW880" s="306"/>
      <c r="CX880" s="306"/>
      <c r="CY880" s="306"/>
      <c r="CZ880" s="305"/>
      <c r="DA880" s="306"/>
      <c r="DB880" s="306"/>
      <c r="DC880" s="306"/>
      <c r="DD880" s="306"/>
      <c r="DE880" s="306"/>
      <c r="DF880" s="306"/>
      <c r="DG880" s="308"/>
      <c r="DH880" s="308"/>
      <c r="DI880" s="307"/>
      <c r="DJ880" s="306"/>
      <c r="DK880" s="306"/>
      <c r="DL880" s="308"/>
      <c r="DM880" s="306"/>
      <c r="DN880" s="309"/>
      <c r="DO880" s="388"/>
    </row>
    <row r="881" spans="1:133" s="4" customFormat="1" ht="16.5" customHeight="1" x14ac:dyDescent="0.15">
      <c r="A881" s="193" t="s">
        <v>406</v>
      </c>
      <c r="B881" s="305">
        <v>7.2</v>
      </c>
      <c r="C881" s="306">
        <v>4.7</v>
      </c>
      <c r="D881" s="306">
        <v>3.19</v>
      </c>
      <c r="E881" s="306">
        <v>3.78</v>
      </c>
      <c r="F881" s="306">
        <v>1.99</v>
      </c>
      <c r="G881" s="306">
        <v>5.35</v>
      </c>
      <c r="H881" s="306">
        <v>9.17</v>
      </c>
      <c r="I881" s="306">
        <v>4.8</v>
      </c>
      <c r="J881" s="306">
        <v>2.34</v>
      </c>
      <c r="K881" s="306">
        <v>6.04</v>
      </c>
      <c r="L881" s="306">
        <v>10.51</v>
      </c>
      <c r="M881" s="306">
        <v>5.99</v>
      </c>
      <c r="N881" s="306">
        <v>4.8899999999999997</v>
      </c>
      <c r="O881" s="305">
        <v>4.57</v>
      </c>
      <c r="P881" s="306">
        <v>6.68</v>
      </c>
      <c r="Q881" s="306">
        <v>4.1399999999999997</v>
      </c>
      <c r="R881" s="306">
        <v>3.8</v>
      </c>
      <c r="S881" s="306">
        <v>3.16</v>
      </c>
      <c r="T881" s="306">
        <v>3.59</v>
      </c>
      <c r="U881" s="306">
        <v>3.85</v>
      </c>
      <c r="V881" s="306">
        <v>3.06</v>
      </c>
      <c r="W881" s="306">
        <v>8.4499999999999993</v>
      </c>
      <c r="X881" s="305">
        <v>5.72</v>
      </c>
      <c r="Y881" s="306">
        <v>3.99</v>
      </c>
      <c r="Z881" s="306">
        <v>7</v>
      </c>
      <c r="AA881" s="306">
        <v>6.55</v>
      </c>
      <c r="AB881" s="306">
        <v>3.87</v>
      </c>
      <c r="AC881" s="305">
        <v>5.1100000000000003</v>
      </c>
      <c r="AD881" s="306">
        <v>4.57</v>
      </c>
      <c r="AE881" s="306">
        <v>4.49</v>
      </c>
      <c r="AF881" s="306">
        <v>3.05</v>
      </c>
      <c r="AG881" s="306">
        <v>5.77</v>
      </c>
      <c r="AH881" s="306">
        <v>4.51</v>
      </c>
      <c r="AI881" s="306">
        <v>6.19</v>
      </c>
      <c r="AJ881" s="305">
        <v>7.33</v>
      </c>
      <c r="AK881" s="345">
        <v>7.73</v>
      </c>
      <c r="AL881" s="345">
        <v>6.84</v>
      </c>
      <c r="AM881" s="305">
        <v>4.71</v>
      </c>
      <c r="AN881" s="306">
        <v>2.71</v>
      </c>
      <c r="AO881" s="306">
        <v>4.5999999999999996</v>
      </c>
      <c r="AP881" s="306">
        <v>5.0999999999999996</v>
      </c>
      <c r="AQ881" s="306">
        <v>2.87</v>
      </c>
      <c r="AR881" s="306">
        <v>3.93</v>
      </c>
      <c r="AS881" s="306">
        <v>3.38</v>
      </c>
      <c r="AT881" s="306">
        <v>4.33</v>
      </c>
      <c r="AU881" s="306">
        <v>6.8</v>
      </c>
      <c r="AV881" s="306">
        <v>3.95</v>
      </c>
      <c r="AW881" s="306">
        <v>3.75</v>
      </c>
      <c r="AX881" s="305">
        <v>5.12</v>
      </c>
      <c r="AY881" s="306">
        <v>3.25</v>
      </c>
      <c r="AZ881" s="306">
        <v>6.62</v>
      </c>
      <c r="BA881" s="306">
        <v>4.5</v>
      </c>
      <c r="BB881" s="306">
        <v>2.94</v>
      </c>
      <c r="BC881" s="306">
        <v>4.0199999999999996</v>
      </c>
      <c r="BD881" s="305">
        <v>20.68</v>
      </c>
      <c r="BE881" s="306">
        <v>23.19</v>
      </c>
      <c r="BF881" s="306">
        <v>7.11</v>
      </c>
      <c r="BG881" s="306">
        <v>19.87</v>
      </c>
      <c r="BH881" s="306">
        <v>17.7</v>
      </c>
      <c r="BI881" s="306">
        <v>30.03</v>
      </c>
      <c r="BJ881" s="306">
        <v>14.82</v>
      </c>
      <c r="BK881" s="306">
        <v>13.2</v>
      </c>
      <c r="BL881" s="306">
        <v>9.92</v>
      </c>
      <c r="BM881" s="305">
        <v>4.59</v>
      </c>
      <c r="BN881" s="306">
        <v>3.47</v>
      </c>
      <c r="BO881" s="306">
        <v>4.1500000000000004</v>
      </c>
      <c r="BP881" s="306">
        <v>4.5199999999999996</v>
      </c>
      <c r="BQ881" s="306">
        <v>2.41</v>
      </c>
      <c r="BR881" s="306">
        <v>5.91</v>
      </c>
      <c r="BS881" s="305">
        <v>6.08</v>
      </c>
      <c r="BT881" s="307">
        <v>4.3600000000000003</v>
      </c>
      <c r="BU881" s="306">
        <v>5.66</v>
      </c>
      <c r="BV881" s="306">
        <v>2.93</v>
      </c>
      <c r="BW881" s="306">
        <v>2.21</v>
      </c>
      <c r="BX881" s="306">
        <v>4.05</v>
      </c>
      <c r="BY881" s="306">
        <v>8.3699999999999992</v>
      </c>
      <c r="BZ881" s="306">
        <v>3.46</v>
      </c>
      <c r="CA881" s="306">
        <v>4.04</v>
      </c>
      <c r="CB881" s="306">
        <v>4.6399999999999997</v>
      </c>
      <c r="CC881" s="306">
        <v>7.73</v>
      </c>
      <c r="CD881" s="306">
        <v>4.51</v>
      </c>
      <c r="CE881" s="306">
        <v>7.27</v>
      </c>
      <c r="CF881" s="305">
        <v>8.77</v>
      </c>
      <c r="CG881" s="306">
        <v>3.25</v>
      </c>
      <c r="CH881" s="306">
        <v>3.28</v>
      </c>
      <c r="CI881" s="306">
        <v>3.88</v>
      </c>
      <c r="CJ881" s="306">
        <v>4.91</v>
      </c>
      <c r="CK881" s="306">
        <v>15.41</v>
      </c>
      <c r="CL881" s="306">
        <v>4.7699999999999996</v>
      </c>
      <c r="CM881" s="306">
        <v>7.59</v>
      </c>
      <c r="CN881" s="306">
        <v>2.69</v>
      </c>
      <c r="CO881" s="306">
        <v>1.76</v>
      </c>
      <c r="CP881" s="306">
        <v>4.34</v>
      </c>
      <c r="CQ881" s="306">
        <v>4.5199999999999996</v>
      </c>
      <c r="CR881" s="306">
        <v>4.71</v>
      </c>
      <c r="CS881" s="306">
        <v>4.8899999999999997</v>
      </c>
      <c r="CT881" s="305">
        <v>5.21</v>
      </c>
      <c r="CU881" s="306">
        <v>6.8</v>
      </c>
      <c r="CV881" s="306">
        <v>4.67</v>
      </c>
      <c r="CW881" s="306">
        <v>3.9</v>
      </c>
      <c r="CX881" s="306">
        <v>5.04</v>
      </c>
      <c r="CY881" s="306">
        <v>2.85</v>
      </c>
      <c r="CZ881" s="305">
        <v>9.08</v>
      </c>
      <c r="DA881" s="306">
        <v>5.72</v>
      </c>
      <c r="DB881" s="306">
        <v>3.88</v>
      </c>
      <c r="DC881" s="306">
        <v>11.07</v>
      </c>
      <c r="DD881" s="306">
        <v>9.7100000000000009</v>
      </c>
      <c r="DE881" s="306">
        <v>8.23</v>
      </c>
      <c r="DF881" s="306">
        <v>5.18</v>
      </c>
      <c r="DG881" s="308">
        <v>10.130000000000001</v>
      </c>
      <c r="DH881" s="308">
        <v>7.38</v>
      </c>
      <c r="DI881" s="307">
        <v>7.91</v>
      </c>
      <c r="DJ881" s="306">
        <v>6.24</v>
      </c>
      <c r="DK881" s="306">
        <v>9.43</v>
      </c>
      <c r="DL881" s="308" t="s">
        <v>607</v>
      </c>
      <c r="DM881" s="306">
        <v>6.35</v>
      </c>
      <c r="DN881" s="309" t="s">
        <v>607</v>
      </c>
      <c r="DO881" s="388">
        <v>10.11</v>
      </c>
    </row>
    <row r="882" spans="1:133" s="4" customFormat="1" ht="16.5" customHeight="1" x14ac:dyDescent="0.15">
      <c r="A882" s="193" t="s">
        <v>183</v>
      </c>
      <c r="B882" s="305">
        <v>17.91</v>
      </c>
      <c r="C882" s="306">
        <v>12.85</v>
      </c>
      <c r="D882" s="306">
        <v>12.74</v>
      </c>
      <c r="E882" s="306">
        <v>13.4</v>
      </c>
      <c r="F882" s="306">
        <v>9.39</v>
      </c>
      <c r="G882" s="306">
        <v>15.64</v>
      </c>
      <c r="H882" s="306">
        <v>18.329999999999998</v>
      </c>
      <c r="I882" s="306">
        <v>15.68</v>
      </c>
      <c r="J882" s="306">
        <v>8.98</v>
      </c>
      <c r="K882" s="306">
        <v>17.850000000000001</v>
      </c>
      <c r="L882" s="306">
        <v>23.5</v>
      </c>
      <c r="M882" s="306">
        <v>17.399999999999999</v>
      </c>
      <c r="N882" s="306">
        <v>13.65</v>
      </c>
      <c r="O882" s="305">
        <v>13.7</v>
      </c>
      <c r="P882" s="306">
        <v>17.84</v>
      </c>
      <c r="Q882" s="306">
        <v>11.04</v>
      </c>
      <c r="R882" s="306">
        <v>12.69</v>
      </c>
      <c r="S882" s="306">
        <v>12.55</v>
      </c>
      <c r="T882" s="306">
        <v>9.9499999999999993</v>
      </c>
      <c r="U882" s="306">
        <v>14.58</v>
      </c>
      <c r="V882" s="306">
        <v>12.31</v>
      </c>
      <c r="W882" s="306">
        <v>17.3</v>
      </c>
      <c r="X882" s="305">
        <v>15.46</v>
      </c>
      <c r="Y882" s="306">
        <v>13.4</v>
      </c>
      <c r="Z882" s="306">
        <v>16.38</v>
      </c>
      <c r="AA882" s="306">
        <v>17.3</v>
      </c>
      <c r="AB882" s="306">
        <v>12.66</v>
      </c>
      <c r="AC882" s="305">
        <v>17.27</v>
      </c>
      <c r="AD882" s="306">
        <v>18.71</v>
      </c>
      <c r="AE882" s="306">
        <v>17.690000000000001</v>
      </c>
      <c r="AF882" s="306">
        <v>11.85</v>
      </c>
      <c r="AG882" s="306">
        <v>17.07</v>
      </c>
      <c r="AH882" s="306">
        <v>19.98</v>
      </c>
      <c r="AI882" s="306">
        <v>16.61</v>
      </c>
      <c r="AJ882" s="305">
        <v>17.57</v>
      </c>
      <c r="AK882" s="345">
        <v>18.79</v>
      </c>
      <c r="AL882" s="345">
        <v>16.079999999999998</v>
      </c>
      <c r="AM882" s="305">
        <v>15.08</v>
      </c>
      <c r="AN882" s="306">
        <v>12.81</v>
      </c>
      <c r="AO882" s="306">
        <v>18.93</v>
      </c>
      <c r="AP882" s="306">
        <v>14.6</v>
      </c>
      <c r="AQ882" s="306">
        <v>11.93</v>
      </c>
      <c r="AR882" s="306">
        <v>18.07</v>
      </c>
      <c r="AS882" s="306">
        <v>10.25</v>
      </c>
      <c r="AT882" s="306">
        <v>14.58</v>
      </c>
      <c r="AU882" s="306">
        <v>15.62</v>
      </c>
      <c r="AV882" s="306">
        <v>14.13</v>
      </c>
      <c r="AW882" s="306">
        <v>13.67</v>
      </c>
      <c r="AX882" s="305">
        <v>15.41</v>
      </c>
      <c r="AY882" s="306">
        <v>11.29</v>
      </c>
      <c r="AZ882" s="306">
        <v>17.25</v>
      </c>
      <c r="BA882" s="306">
        <v>15.24</v>
      </c>
      <c r="BB882" s="306">
        <v>13.04</v>
      </c>
      <c r="BC882" s="306">
        <v>13.61</v>
      </c>
      <c r="BD882" s="305">
        <v>26.01</v>
      </c>
      <c r="BE882" s="306">
        <v>28.95</v>
      </c>
      <c r="BF882" s="306">
        <v>20.54</v>
      </c>
      <c r="BG882" s="306">
        <v>23.95</v>
      </c>
      <c r="BH882" s="306">
        <v>18.329999999999998</v>
      </c>
      <c r="BI882" s="306">
        <v>26.31</v>
      </c>
      <c r="BJ882" s="306">
        <v>26.82</v>
      </c>
      <c r="BK882" s="306">
        <v>25</v>
      </c>
      <c r="BL882" s="306">
        <v>18.82</v>
      </c>
      <c r="BM882" s="305">
        <v>16.36</v>
      </c>
      <c r="BN882" s="306">
        <v>14.48</v>
      </c>
      <c r="BO882" s="306">
        <v>15.43</v>
      </c>
      <c r="BP882" s="306">
        <v>16.71</v>
      </c>
      <c r="BQ882" s="306">
        <v>11.61</v>
      </c>
      <c r="BR882" s="306">
        <v>18.71</v>
      </c>
      <c r="BS882" s="305">
        <v>17.559999999999999</v>
      </c>
      <c r="BT882" s="307">
        <v>12.36</v>
      </c>
      <c r="BU882" s="306">
        <v>14.65</v>
      </c>
      <c r="BV882" s="306">
        <v>13.19</v>
      </c>
      <c r="BW882" s="306">
        <v>12.71</v>
      </c>
      <c r="BX882" s="306">
        <v>11.92</v>
      </c>
      <c r="BY882" s="306">
        <v>19.96</v>
      </c>
      <c r="BZ882" s="306">
        <v>12.69</v>
      </c>
      <c r="CA882" s="306">
        <v>13.04</v>
      </c>
      <c r="CB882" s="306">
        <v>17</v>
      </c>
      <c r="CC882" s="306">
        <v>26.16</v>
      </c>
      <c r="CD882" s="306">
        <v>16.14</v>
      </c>
      <c r="CE882" s="306">
        <v>19.100000000000001</v>
      </c>
      <c r="CF882" s="305">
        <v>19.309999999999999</v>
      </c>
      <c r="CG882" s="306">
        <v>11.97</v>
      </c>
      <c r="CH882" s="306">
        <v>13.56</v>
      </c>
      <c r="CI882" s="306">
        <v>11.64</v>
      </c>
      <c r="CJ882" s="306">
        <v>17.649999999999999</v>
      </c>
      <c r="CK882" s="306">
        <v>24.3</v>
      </c>
      <c r="CL882" s="306">
        <v>16.7</v>
      </c>
      <c r="CM882" s="306">
        <v>18.62</v>
      </c>
      <c r="CN882" s="306">
        <v>15.19</v>
      </c>
      <c r="CO882" s="306">
        <v>16.239999999999998</v>
      </c>
      <c r="CP882" s="306">
        <v>18.11</v>
      </c>
      <c r="CQ882" s="306">
        <v>17.47</v>
      </c>
      <c r="CR882" s="306">
        <v>17.3</v>
      </c>
      <c r="CS882" s="306">
        <v>12.81</v>
      </c>
      <c r="CT882" s="305">
        <v>14.8</v>
      </c>
      <c r="CU882" s="306">
        <v>19.95</v>
      </c>
      <c r="CV882" s="306">
        <v>10.68</v>
      </c>
      <c r="CW882" s="306">
        <v>12.11</v>
      </c>
      <c r="CX882" s="306">
        <v>12.33</v>
      </c>
      <c r="CY882" s="306">
        <v>10.16</v>
      </c>
      <c r="CZ882" s="305">
        <v>19.989999999999998</v>
      </c>
      <c r="DA882" s="306">
        <v>18.18</v>
      </c>
      <c r="DB882" s="306">
        <v>11.46</v>
      </c>
      <c r="DC882" s="306">
        <v>20.05</v>
      </c>
      <c r="DD882" s="306">
        <v>22.4</v>
      </c>
      <c r="DE882" s="306">
        <v>15.42</v>
      </c>
      <c r="DF882" s="306">
        <v>16.29</v>
      </c>
      <c r="DG882" s="308">
        <v>19.3</v>
      </c>
      <c r="DH882" s="308">
        <v>19.07</v>
      </c>
      <c r="DI882" s="307">
        <v>22.84</v>
      </c>
      <c r="DJ882" s="306">
        <v>14.47</v>
      </c>
      <c r="DK882" s="306">
        <v>23.77</v>
      </c>
      <c r="DL882" s="308" t="s">
        <v>607</v>
      </c>
      <c r="DM882" s="306">
        <v>17.82</v>
      </c>
      <c r="DN882" s="309" t="s">
        <v>607</v>
      </c>
      <c r="DO882" s="388">
        <v>19.29</v>
      </c>
    </row>
    <row r="883" spans="1:133" s="4" customFormat="1" ht="16.5" customHeight="1" x14ac:dyDescent="0.15">
      <c r="A883" s="193" t="s">
        <v>184</v>
      </c>
      <c r="B883" s="305">
        <v>31.18</v>
      </c>
      <c r="C883" s="306">
        <v>24.59</v>
      </c>
      <c r="D883" s="306">
        <v>28.18</v>
      </c>
      <c r="E883" s="306">
        <v>33.08</v>
      </c>
      <c r="F883" s="306">
        <v>32.15</v>
      </c>
      <c r="G883" s="306">
        <v>29.7</v>
      </c>
      <c r="H883" s="306">
        <v>30.4</v>
      </c>
      <c r="I883" s="306">
        <v>31.05</v>
      </c>
      <c r="J883" s="306">
        <v>27.05</v>
      </c>
      <c r="K883" s="306">
        <v>32.76</v>
      </c>
      <c r="L883" s="306">
        <v>34.409999999999997</v>
      </c>
      <c r="M883" s="306">
        <v>29.59</v>
      </c>
      <c r="N883" s="306">
        <v>29</v>
      </c>
      <c r="O883" s="305">
        <v>29.49</v>
      </c>
      <c r="P883" s="306">
        <v>32.08</v>
      </c>
      <c r="Q883" s="306">
        <v>26.62</v>
      </c>
      <c r="R883" s="306">
        <v>25.37</v>
      </c>
      <c r="S883" s="306">
        <v>35.18</v>
      </c>
      <c r="T883" s="306">
        <v>24.65</v>
      </c>
      <c r="U883" s="306">
        <v>30.22</v>
      </c>
      <c r="V883" s="306">
        <v>33.06</v>
      </c>
      <c r="W883" s="306">
        <v>30.25</v>
      </c>
      <c r="X883" s="305">
        <v>30.64</v>
      </c>
      <c r="Y883" s="306">
        <v>30.26</v>
      </c>
      <c r="Z883" s="306">
        <v>30.26</v>
      </c>
      <c r="AA883" s="306">
        <v>30.7</v>
      </c>
      <c r="AB883" s="306">
        <v>31.34</v>
      </c>
      <c r="AC883" s="305">
        <v>30.73</v>
      </c>
      <c r="AD883" s="306">
        <v>26.74</v>
      </c>
      <c r="AE883" s="306">
        <v>29.5</v>
      </c>
      <c r="AF883" s="306">
        <v>28.48</v>
      </c>
      <c r="AG883" s="306">
        <v>36.11</v>
      </c>
      <c r="AH883" s="306">
        <v>26.36</v>
      </c>
      <c r="AI883" s="306">
        <v>32.06</v>
      </c>
      <c r="AJ883" s="305">
        <v>52.04</v>
      </c>
      <c r="AK883" s="345">
        <v>50.61</v>
      </c>
      <c r="AL883" s="345">
        <v>53.79</v>
      </c>
      <c r="AM883" s="305">
        <v>31.44</v>
      </c>
      <c r="AN883" s="306">
        <v>22.99</v>
      </c>
      <c r="AO883" s="306">
        <v>33.06</v>
      </c>
      <c r="AP883" s="306">
        <v>29.58</v>
      </c>
      <c r="AQ883" s="306">
        <v>26.46</v>
      </c>
      <c r="AR883" s="306">
        <v>35.65</v>
      </c>
      <c r="AS883" s="306">
        <v>27.48</v>
      </c>
      <c r="AT883" s="306">
        <v>35.630000000000003</v>
      </c>
      <c r="AU883" s="306">
        <v>30.42</v>
      </c>
      <c r="AV883" s="306">
        <v>30.72</v>
      </c>
      <c r="AW883" s="306">
        <v>28.21</v>
      </c>
      <c r="AX883" s="305">
        <v>34.89</v>
      </c>
      <c r="AY883" s="306">
        <v>29.54</v>
      </c>
      <c r="AZ883" s="306">
        <v>36.67</v>
      </c>
      <c r="BA883" s="306">
        <v>29.46</v>
      </c>
      <c r="BB883" s="306">
        <v>36.68</v>
      </c>
      <c r="BC883" s="306">
        <v>29.32</v>
      </c>
      <c r="BD883" s="305">
        <v>29.01</v>
      </c>
      <c r="BE883" s="306">
        <v>27.93</v>
      </c>
      <c r="BF883" s="306">
        <v>33.53</v>
      </c>
      <c r="BG883" s="306">
        <v>26.67</v>
      </c>
      <c r="BH883" s="306">
        <v>30.41</v>
      </c>
      <c r="BI883" s="306">
        <v>26.2</v>
      </c>
      <c r="BJ883" s="306">
        <v>31.32</v>
      </c>
      <c r="BK883" s="306">
        <v>34.9</v>
      </c>
      <c r="BL883" s="306">
        <v>31.14</v>
      </c>
      <c r="BM883" s="305">
        <v>30.83</v>
      </c>
      <c r="BN883" s="306">
        <v>33.909999999999997</v>
      </c>
      <c r="BO883" s="306">
        <v>23.9</v>
      </c>
      <c r="BP883" s="306">
        <v>29.68</v>
      </c>
      <c r="BQ883" s="306">
        <v>21.83</v>
      </c>
      <c r="BR883" s="306">
        <v>34.54</v>
      </c>
      <c r="BS883" s="305">
        <v>35.380000000000003</v>
      </c>
      <c r="BT883" s="307">
        <v>28.65</v>
      </c>
      <c r="BU883" s="306">
        <v>38.840000000000003</v>
      </c>
      <c r="BV883" s="306">
        <v>31.85</v>
      </c>
      <c r="BW883" s="306">
        <v>51.38</v>
      </c>
      <c r="BX883" s="306">
        <v>35.44</v>
      </c>
      <c r="BY883" s="306">
        <v>37.79</v>
      </c>
      <c r="BZ883" s="306">
        <v>28.87</v>
      </c>
      <c r="CA883" s="306">
        <v>38.46</v>
      </c>
      <c r="CB883" s="306">
        <v>40.36</v>
      </c>
      <c r="CC883" s="306">
        <v>27.76</v>
      </c>
      <c r="CD883" s="306">
        <v>35.049999999999997</v>
      </c>
      <c r="CE883" s="306">
        <v>34.630000000000003</v>
      </c>
      <c r="CF883" s="305">
        <v>37.81</v>
      </c>
      <c r="CG883" s="306">
        <v>32.99</v>
      </c>
      <c r="CH883" s="306">
        <v>43.38</v>
      </c>
      <c r="CI883" s="306">
        <v>31.26</v>
      </c>
      <c r="CJ883" s="306">
        <v>39.51</v>
      </c>
      <c r="CK883" s="306">
        <v>30.85</v>
      </c>
      <c r="CL883" s="306">
        <v>38.979999999999997</v>
      </c>
      <c r="CM883" s="306">
        <v>44.18</v>
      </c>
      <c r="CN883" s="306">
        <v>36.68</v>
      </c>
      <c r="CO883" s="306">
        <v>46.58</v>
      </c>
      <c r="CP883" s="306">
        <v>46.61</v>
      </c>
      <c r="CQ883" s="306">
        <v>46.84</v>
      </c>
      <c r="CR883" s="306">
        <v>42.26</v>
      </c>
      <c r="CS883" s="306">
        <v>36.56</v>
      </c>
      <c r="CT883" s="305">
        <v>27.11</v>
      </c>
      <c r="CU883" s="306">
        <v>31.01</v>
      </c>
      <c r="CV883" s="306">
        <v>27.72</v>
      </c>
      <c r="CW883" s="306">
        <v>19.79</v>
      </c>
      <c r="CX883" s="306">
        <v>26.7</v>
      </c>
      <c r="CY883" s="306">
        <v>21.42</v>
      </c>
      <c r="CZ883" s="305">
        <v>40.75</v>
      </c>
      <c r="DA883" s="306">
        <v>39</v>
      </c>
      <c r="DB883" s="306">
        <v>48.32</v>
      </c>
      <c r="DC883" s="306">
        <v>43.8</v>
      </c>
      <c r="DD883" s="306">
        <v>37.619999999999997</v>
      </c>
      <c r="DE883" s="306">
        <v>48.23</v>
      </c>
      <c r="DF883" s="306">
        <v>39.15</v>
      </c>
      <c r="DG883" s="308">
        <v>32</v>
      </c>
      <c r="DH883" s="308">
        <v>44.72</v>
      </c>
      <c r="DI883" s="307">
        <v>46.22</v>
      </c>
      <c r="DJ883" s="306">
        <v>45.82</v>
      </c>
      <c r="DK883" s="306">
        <v>38.11</v>
      </c>
      <c r="DL883" s="308" t="s">
        <v>607</v>
      </c>
      <c r="DM883" s="306">
        <v>47.01</v>
      </c>
      <c r="DN883" s="309" t="s">
        <v>607</v>
      </c>
      <c r="DO883" s="388">
        <v>32.1</v>
      </c>
    </row>
    <row r="884" spans="1:133" s="4" customFormat="1" ht="16.5" customHeight="1" x14ac:dyDescent="0.15">
      <c r="A884" s="193" t="s">
        <v>185</v>
      </c>
      <c r="B884" s="305">
        <v>43.71</v>
      </c>
      <c r="C884" s="306">
        <v>57.86</v>
      </c>
      <c r="D884" s="306">
        <v>55.89</v>
      </c>
      <c r="E884" s="306">
        <v>49.74</v>
      </c>
      <c r="F884" s="306">
        <v>56.47</v>
      </c>
      <c r="G884" s="306">
        <v>49.32</v>
      </c>
      <c r="H884" s="306">
        <v>42.09</v>
      </c>
      <c r="I884" s="306">
        <v>48.47</v>
      </c>
      <c r="J884" s="306">
        <v>61.63</v>
      </c>
      <c r="K884" s="306">
        <v>43.36</v>
      </c>
      <c r="L884" s="306">
        <v>31.58</v>
      </c>
      <c r="M884" s="306">
        <v>47.03</v>
      </c>
      <c r="N884" s="306">
        <v>52.46</v>
      </c>
      <c r="O884" s="305">
        <v>52.23</v>
      </c>
      <c r="P884" s="306">
        <v>43.4</v>
      </c>
      <c r="Q884" s="306">
        <v>58.19</v>
      </c>
      <c r="R884" s="306">
        <v>58.14</v>
      </c>
      <c r="S884" s="306">
        <v>49.11</v>
      </c>
      <c r="T884" s="306">
        <v>61.81</v>
      </c>
      <c r="U884" s="306">
        <v>51.35</v>
      </c>
      <c r="V884" s="306">
        <v>51.56</v>
      </c>
      <c r="W884" s="306">
        <v>44.01</v>
      </c>
      <c r="X884" s="305">
        <v>48.17</v>
      </c>
      <c r="Y884" s="306">
        <v>52.35</v>
      </c>
      <c r="Z884" s="306">
        <v>46.36</v>
      </c>
      <c r="AA884" s="306">
        <v>45.46</v>
      </c>
      <c r="AB884" s="306">
        <v>52.13</v>
      </c>
      <c r="AC884" s="305">
        <v>46.89</v>
      </c>
      <c r="AD884" s="306">
        <v>49.98</v>
      </c>
      <c r="AE884" s="306">
        <v>48.32</v>
      </c>
      <c r="AF884" s="306">
        <v>56.62</v>
      </c>
      <c r="AG884" s="306">
        <v>41.05</v>
      </c>
      <c r="AH884" s="306">
        <v>49.16</v>
      </c>
      <c r="AI884" s="306">
        <v>45.14</v>
      </c>
      <c r="AJ884" s="305">
        <v>23.06</v>
      </c>
      <c r="AK884" s="345">
        <v>22.88</v>
      </c>
      <c r="AL884" s="345">
        <v>23.29</v>
      </c>
      <c r="AM884" s="305">
        <v>48.77</v>
      </c>
      <c r="AN884" s="306">
        <v>61.49</v>
      </c>
      <c r="AO884" s="306">
        <v>43.4</v>
      </c>
      <c r="AP884" s="306">
        <v>50.72</v>
      </c>
      <c r="AQ884" s="306">
        <v>58.74</v>
      </c>
      <c r="AR884" s="306">
        <v>42.36</v>
      </c>
      <c r="AS884" s="306">
        <v>58.89</v>
      </c>
      <c r="AT884" s="306">
        <v>45.46</v>
      </c>
      <c r="AU884" s="306">
        <v>47.17</v>
      </c>
      <c r="AV884" s="306">
        <v>51.21</v>
      </c>
      <c r="AW884" s="306">
        <v>54.37</v>
      </c>
      <c r="AX884" s="305">
        <v>44.59</v>
      </c>
      <c r="AY884" s="306">
        <v>55.92</v>
      </c>
      <c r="AZ884" s="306">
        <v>39.46</v>
      </c>
      <c r="BA884" s="306">
        <v>50.79</v>
      </c>
      <c r="BB884" s="306">
        <v>47.33</v>
      </c>
      <c r="BC884" s="306">
        <v>53.04</v>
      </c>
      <c r="BD884" s="305">
        <v>24.3</v>
      </c>
      <c r="BE884" s="306">
        <v>19.940000000000001</v>
      </c>
      <c r="BF884" s="306">
        <v>38.82</v>
      </c>
      <c r="BG884" s="306">
        <v>29.51</v>
      </c>
      <c r="BH884" s="306">
        <v>33.56</v>
      </c>
      <c r="BI884" s="306">
        <v>17.46</v>
      </c>
      <c r="BJ884" s="306">
        <v>27.04</v>
      </c>
      <c r="BK884" s="306">
        <v>26.9</v>
      </c>
      <c r="BL884" s="306">
        <v>40.119999999999997</v>
      </c>
      <c r="BM884" s="305">
        <v>48.22</v>
      </c>
      <c r="BN884" s="306">
        <v>48.14</v>
      </c>
      <c r="BO884" s="306">
        <v>56.51</v>
      </c>
      <c r="BP884" s="306">
        <v>49.1</v>
      </c>
      <c r="BQ884" s="306">
        <v>64.150000000000006</v>
      </c>
      <c r="BR884" s="306">
        <v>40.840000000000003</v>
      </c>
      <c r="BS884" s="305">
        <v>40.98</v>
      </c>
      <c r="BT884" s="307">
        <v>54.63</v>
      </c>
      <c r="BU884" s="306">
        <v>40.85</v>
      </c>
      <c r="BV884" s="306">
        <v>52.03</v>
      </c>
      <c r="BW884" s="306">
        <v>33.700000000000003</v>
      </c>
      <c r="BX884" s="306">
        <v>48.59</v>
      </c>
      <c r="BY884" s="306">
        <v>33.89</v>
      </c>
      <c r="BZ884" s="306">
        <v>54.99</v>
      </c>
      <c r="CA884" s="306">
        <v>44.46</v>
      </c>
      <c r="CB884" s="306">
        <v>38</v>
      </c>
      <c r="CC884" s="306">
        <v>38.35</v>
      </c>
      <c r="CD884" s="306">
        <v>44.3</v>
      </c>
      <c r="CE884" s="306">
        <v>39.01</v>
      </c>
      <c r="CF884" s="305">
        <v>34.119999999999997</v>
      </c>
      <c r="CG884" s="306">
        <v>51.79</v>
      </c>
      <c r="CH884" s="306">
        <v>39.78</v>
      </c>
      <c r="CI884" s="306">
        <v>53.22</v>
      </c>
      <c r="CJ884" s="306">
        <v>37.93</v>
      </c>
      <c r="CK884" s="306">
        <v>29.44</v>
      </c>
      <c r="CL884" s="306">
        <v>39.549999999999997</v>
      </c>
      <c r="CM884" s="306">
        <v>29.61</v>
      </c>
      <c r="CN884" s="306">
        <v>45.44</v>
      </c>
      <c r="CO884" s="306">
        <v>35.42</v>
      </c>
      <c r="CP884" s="306">
        <v>30.93</v>
      </c>
      <c r="CQ884" s="306">
        <v>31.17</v>
      </c>
      <c r="CR884" s="306">
        <v>35.729999999999997</v>
      </c>
      <c r="CS884" s="306">
        <v>45.75</v>
      </c>
      <c r="CT884" s="305">
        <v>52.87</v>
      </c>
      <c r="CU884" s="306">
        <v>42.25</v>
      </c>
      <c r="CV884" s="306">
        <v>56.93</v>
      </c>
      <c r="CW884" s="306">
        <v>64.2</v>
      </c>
      <c r="CX884" s="306">
        <v>55.92</v>
      </c>
      <c r="CY884" s="306">
        <v>65.569999999999993</v>
      </c>
      <c r="CZ884" s="305">
        <v>30.18</v>
      </c>
      <c r="DA884" s="306">
        <v>37.1</v>
      </c>
      <c r="DB884" s="306">
        <v>36.33</v>
      </c>
      <c r="DC884" s="306">
        <v>25.08</v>
      </c>
      <c r="DD884" s="306">
        <v>30.27</v>
      </c>
      <c r="DE884" s="306">
        <v>28.12</v>
      </c>
      <c r="DF884" s="306">
        <v>39.380000000000003</v>
      </c>
      <c r="DG884" s="308">
        <v>38.56</v>
      </c>
      <c r="DH884" s="308">
        <v>28.84</v>
      </c>
      <c r="DI884" s="307">
        <v>23.02</v>
      </c>
      <c r="DJ884" s="306">
        <v>33.479999999999997</v>
      </c>
      <c r="DK884" s="306">
        <v>28.69</v>
      </c>
      <c r="DL884" s="308" t="s">
        <v>607</v>
      </c>
      <c r="DM884" s="306">
        <v>28.82</v>
      </c>
      <c r="DN884" s="309" t="s">
        <v>607</v>
      </c>
      <c r="DO884" s="388">
        <v>38.49</v>
      </c>
    </row>
    <row r="885" spans="1:133" s="4" customFormat="1" ht="16.5" customHeight="1" x14ac:dyDescent="0.15">
      <c r="A885" s="194" t="s">
        <v>414</v>
      </c>
      <c r="B885" s="305"/>
      <c r="C885" s="306"/>
      <c r="D885" s="306"/>
      <c r="E885" s="306"/>
      <c r="F885" s="306"/>
      <c r="G885" s="306"/>
      <c r="H885" s="306"/>
      <c r="I885" s="306"/>
      <c r="J885" s="306"/>
      <c r="K885" s="306"/>
      <c r="L885" s="306"/>
      <c r="M885" s="306"/>
      <c r="N885" s="306"/>
      <c r="O885" s="305"/>
      <c r="P885" s="306"/>
      <c r="Q885" s="306"/>
      <c r="R885" s="306"/>
      <c r="S885" s="306"/>
      <c r="T885" s="306"/>
      <c r="U885" s="306"/>
      <c r="V885" s="306"/>
      <c r="W885" s="306"/>
      <c r="X885" s="305"/>
      <c r="Y885" s="306"/>
      <c r="Z885" s="306"/>
      <c r="AA885" s="306"/>
      <c r="AB885" s="306"/>
      <c r="AC885" s="305"/>
      <c r="AD885" s="306"/>
      <c r="AE885" s="306"/>
      <c r="AF885" s="306"/>
      <c r="AG885" s="306"/>
      <c r="AH885" s="306"/>
      <c r="AI885" s="306"/>
      <c r="AJ885" s="305"/>
      <c r="AK885" s="345"/>
      <c r="AL885" s="345"/>
      <c r="AM885" s="305"/>
      <c r="AN885" s="306"/>
      <c r="AO885" s="306"/>
      <c r="AP885" s="306"/>
      <c r="AQ885" s="306"/>
      <c r="AR885" s="306"/>
      <c r="AS885" s="306"/>
      <c r="AT885" s="306"/>
      <c r="AU885" s="306"/>
      <c r="AV885" s="306"/>
      <c r="AW885" s="306"/>
      <c r="AX885" s="305"/>
      <c r="AY885" s="306"/>
      <c r="AZ885" s="306"/>
      <c r="BA885" s="306"/>
      <c r="BB885" s="306"/>
      <c r="BC885" s="306"/>
      <c r="BD885" s="305"/>
      <c r="BE885" s="306"/>
      <c r="BF885" s="306"/>
      <c r="BG885" s="306"/>
      <c r="BH885" s="306"/>
      <c r="BI885" s="306"/>
      <c r="BJ885" s="306"/>
      <c r="BK885" s="306"/>
      <c r="BL885" s="306"/>
      <c r="BM885" s="305"/>
      <c r="BN885" s="306"/>
      <c r="BO885" s="306"/>
      <c r="BP885" s="306"/>
      <c r="BQ885" s="306"/>
      <c r="BR885" s="306"/>
      <c r="BS885" s="305"/>
      <c r="BT885" s="307"/>
      <c r="BU885" s="306"/>
      <c r="BV885" s="306"/>
      <c r="BW885" s="306"/>
      <c r="BX885" s="306"/>
      <c r="BY885" s="306"/>
      <c r="BZ885" s="306"/>
      <c r="CA885" s="306"/>
      <c r="CB885" s="306"/>
      <c r="CC885" s="306"/>
      <c r="CD885" s="306"/>
      <c r="CE885" s="306"/>
      <c r="CF885" s="305"/>
      <c r="CG885" s="306"/>
      <c r="CH885" s="306"/>
      <c r="CI885" s="306"/>
      <c r="CJ885" s="306"/>
      <c r="CK885" s="306"/>
      <c r="CL885" s="306"/>
      <c r="CM885" s="306"/>
      <c r="CN885" s="306"/>
      <c r="CO885" s="306"/>
      <c r="CP885" s="306"/>
      <c r="CQ885" s="306"/>
      <c r="CR885" s="306"/>
      <c r="CS885" s="306"/>
      <c r="CT885" s="305"/>
      <c r="CU885" s="306"/>
      <c r="CV885" s="306"/>
      <c r="CW885" s="306"/>
      <c r="CX885" s="306"/>
      <c r="CY885" s="306"/>
      <c r="CZ885" s="305"/>
      <c r="DA885" s="306"/>
      <c r="DB885" s="306"/>
      <c r="DC885" s="306"/>
      <c r="DD885" s="306"/>
      <c r="DE885" s="306"/>
      <c r="DF885" s="306"/>
      <c r="DG885" s="308"/>
      <c r="DH885" s="308"/>
      <c r="DI885" s="307"/>
      <c r="DJ885" s="306"/>
      <c r="DK885" s="306"/>
      <c r="DL885" s="308"/>
      <c r="DM885" s="306"/>
      <c r="DN885" s="309"/>
      <c r="DO885" s="388"/>
    </row>
    <row r="886" spans="1:133" ht="16.5" customHeight="1" x14ac:dyDescent="0.2">
      <c r="A886" s="193" t="s">
        <v>393</v>
      </c>
      <c r="B886" s="305">
        <v>88.27</v>
      </c>
      <c r="C886" s="306">
        <v>86.17</v>
      </c>
      <c r="D886" s="306">
        <v>87.9</v>
      </c>
      <c r="E886" s="306">
        <v>87.44</v>
      </c>
      <c r="F886" s="306">
        <v>89.97</v>
      </c>
      <c r="G886" s="306">
        <v>85.75</v>
      </c>
      <c r="H886" s="306">
        <v>87.97</v>
      </c>
      <c r="I886" s="306">
        <v>88.85</v>
      </c>
      <c r="J886" s="306">
        <v>87.91</v>
      </c>
      <c r="K886" s="306">
        <v>87.29</v>
      </c>
      <c r="L886" s="306">
        <v>90.86</v>
      </c>
      <c r="M886" s="306">
        <v>84.66</v>
      </c>
      <c r="N886" s="306">
        <v>85.69</v>
      </c>
      <c r="O886" s="305">
        <v>87.21</v>
      </c>
      <c r="P886" s="306">
        <v>86.23</v>
      </c>
      <c r="Q886" s="306">
        <v>88.07</v>
      </c>
      <c r="R886" s="306">
        <v>84.2</v>
      </c>
      <c r="S886" s="306">
        <v>83.17</v>
      </c>
      <c r="T886" s="306">
        <v>90.78</v>
      </c>
      <c r="U886" s="306">
        <v>85.68</v>
      </c>
      <c r="V886" s="306">
        <v>90.63</v>
      </c>
      <c r="W886" s="306">
        <v>91.04</v>
      </c>
      <c r="X886" s="305">
        <v>85.8</v>
      </c>
      <c r="Y886" s="306">
        <v>83.26</v>
      </c>
      <c r="Z886" s="306">
        <v>85.74</v>
      </c>
      <c r="AA886" s="306">
        <v>86.86</v>
      </c>
      <c r="AB886" s="306">
        <v>85.96</v>
      </c>
      <c r="AC886" s="305">
        <v>87.11</v>
      </c>
      <c r="AD886" s="306">
        <v>89.44</v>
      </c>
      <c r="AE886" s="306">
        <v>88.68</v>
      </c>
      <c r="AF886" s="306">
        <v>85.37</v>
      </c>
      <c r="AG886" s="306">
        <v>86.09</v>
      </c>
      <c r="AH886" s="306">
        <v>84.11</v>
      </c>
      <c r="AI886" s="306">
        <v>88.47</v>
      </c>
      <c r="AJ886" s="305">
        <v>91.65</v>
      </c>
      <c r="AK886" s="345">
        <v>90.65</v>
      </c>
      <c r="AL886" s="345">
        <v>92.88</v>
      </c>
      <c r="AM886" s="305">
        <v>88.85</v>
      </c>
      <c r="AN886" s="306">
        <v>93.36</v>
      </c>
      <c r="AO886" s="306">
        <v>85.97</v>
      </c>
      <c r="AP886" s="306">
        <v>87.88</v>
      </c>
      <c r="AQ886" s="306">
        <v>89.52</v>
      </c>
      <c r="AR886" s="306">
        <v>89.02</v>
      </c>
      <c r="AS886" s="306">
        <v>84.22</v>
      </c>
      <c r="AT886" s="306">
        <v>89.1</v>
      </c>
      <c r="AU886" s="306">
        <v>89.58</v>
      </c>
      <c r="AV886" s="306">
        <v>89.47</v>
      </c>
      <c r="AW886" s="306">
        <v>86.14</v>
      </c>
      <c r="AX886" s="305">
        <v>87.23</v>
      </c>
      <c r="AY886" s="306">
        <v>84.17</v>
      </c>
      <c r="AZ886" s="306">
        <v>87.51</v>
      </c>
      <c r="BA886" s="306">
        <v>87.86</v>
      </c>
      <c r="BB886" s="306">
        <v>86.68</v>
      </c>
      <c r="BC886" s="306">
        <v>88.23</v>
      </c>
      <c r="BD886" s="305">
        <v>92.75</v>
      </c>
      <c r="BE886" s="306">
        <v>92.85</v>
      </c>
      <c r="BF886" s="306">
        <v>92.35</v>
      </c>
      <c r="BG886" s="306">
        <v>94.31</v>
      </c>
      <c r="BH886" s="306">
        <v>91.6</v>
      </c>
      <c r="BI886" s="306">
        <v>91.98</v>
      </c>
      <c r="BJ886" s="306">
        <v>94</v>
      </c>
      <c r="BK886" s="306">
        <v>91.77</v>
      </c>
      <c r="BL886" s="306">
        <v>92.72</v>
      </c>
      <c r="BM886" s="305">
        <v>87.99</v>
      </c>
      <c r="BN886" s="306">
        <v>85.9</v>
      </c>
      <c r="BO886" s="306">
        <v>86.93</v>
      </c>
      <c r="BP886" s="306">
        <v>88.14</v>
      </c>
      <c r="BQ886" s="306">
        <v>87.81</v>
      </c>
      <c r="BR886" s="306">
        <v>89.57</v>
      </c>
      <c r="BS886" s="305">
        <v>86.89</v>
      </c>
      <c r="BT886" s="307">
        <v>84.18</v>
      </c>
      <c r="BU886" s="306">
        <v>85.58</v>
      </c>
      <c r="BV886" s="306">
        <v>86.24</v>
      </c>
      <c r="BW886" s="306">
        <v>91.23</v>
      </c>
      <c r="BX886" s="306">
        <v>85.03</v>
      </c>
      <c r="BY886" s="306">
        <v>89.11</v>
      </c>
      <c r="BZ886" s="306">
        <v>84.76</v>
      </c>
      <c r="CA886" s="306">
        <v>85.04</v>
      </c>
      <c r="CB886" s="306">
        <v>85.38</v>
      </c>
      <c r="CC886" s="306">
        <v>87.25</v>
      </c>
      <c r="CD886" s="306">
        <v>85.75</v>
      </c>
      <c r="CE886" s="306">
        <v>88.73</v>
      </c>
      <c r="CF886" s="305">
        <v>87.6</v>
      </c>
      <c r="CG886" s="306">
        <v>88.56</v>
      </c>
      <c r="CH886" s="306">
        <v>83.71</v>
      </c>
      <c r="CI886" s="306">
        <v>89.16</v>
      </c>
      <c r="CJ886" s="306">
        <v>87.24</v>
      </c>
      <c r="CK886" s="306">
        <v>89.03</v>
      </c>
      <c r="CL886" s="306">
        <v>82.72</v>
      </c>
      <c r="CM886" s="306">
        <v>88.36</v>
      </c>
      <c r="CN886" s="306">
        <v>83.78</v>
      </c>
      <c r="CO886" s="306">
        <v>86.91</v>
      </c>
      <c r="CP886" s="306">
        <v>84.78</v>
      </c>
      <c r="CQ886" s="306">
        <v>85.8</v>
      </c>
      <c r="CR886" s="306">
        <v>87.72</v>
      </c>
      <c r="CS886" s="306">
        <v>84.67</v>
      </c>
      <c r="CT886" s="305">
        <v>85.8</v>
      </c>
      <c r="CU886" s="306">
        <v>86.54</v>
      </c>
      <c r="CV886" s="306">
        <v>83.21</v>
      </c>
      <c r="CW886" s="306">
        <v>87.11</v>
      </c>
      <c r="CX886" s="306">
        <v>87.05</v>
      </c>
      <c r="CY886" s="306">
        <v>84.81</v>
      </c>
      <c r="CZ886" s="305">
        <v>90.29</v>
      </c>
      <c r="DA886" s="306">
        <v>84.69</v>
      </c>
      <c r="DB886" s="306">
        <v>76.22</v>
      </c>
      <c r="DC886" s="306">
        <v>90.58</v>
      </c>
      <c r="DD886" s="306">
        <v>91.49</v>
      </c>
      <c r="DE886" s="306">
        <v>89.4</v>
      </c>
      <c r="DF886" s="306">
        <v>89.02</v>
      </c>
      <c r="DG886" s="308">
        <v>89.02</v>
      </c>
      <c r="DH886" s="308">
        <v>87.88</v>
      </c>
      <c r="DI886" s="307">
        <v>84.57</v>
      </c>
      <c r="DJ886" s="306">
        <v>90.15</v>
      </c>
      <c r="DK886" s="306">
        <v>88.8</v>
      </c>
      <c r="DL886" s="308" t="s">
        <v>607</v>
      </c>
      <c r="DM886" s="306">
        <v>89.02</v>
      </c>
      <c r="DN886" s="309" t="s">
        <v>607</v>
      </c>
      <c r="DO886" s="388">
        <v>89.02</v>
      </c>
    </row>
    <row r="887" spans="1:133" ht="16.5" customHeight="1" x14ac:dyDescent="0.2">
      <c r="A887" s="193" t="s">
        <v>394</v>
      </c>
      <c r="B887" s="305">
        <v>7.69</v>
      </c>
      <c r="C887" s="306">
        <v>6.29</v>
      </c>
      <c r="D887" s="306">
        <v>8.1999999999999993</v>
      </c>
      <c r="E887" s="306">
        <v>7.78</v>
      </c>
      <c r="F887" s="306">
        <v>7.94</v>
      </c>
      <c r="G887" s="306">
        <v>8.4700000000000006</v>
      </c>
      <c r="H887" s="306">
        <v>7.57</v>
      </c>
      <c r="I887" s="306">
        <v>7.05</v>
      </c>
      <c r="J887" s="306">
        <v>8.58</v>
      </c>
      <c r="K887" s="306">
        <v>7.83</v>
      </c>
      <c r="L887" s="306">
        <v>6.66</v>
      </c>
      <c r="M887" s="306">
        <v>11.68</v>
      </c>
      <c r="N887" s="306">
        <v>10.19</v>
      </c>
      <c r="O887" s="305">
        <v>8</v>
      </c>
      <c r="P887" s="306">
        <v>9.06</v>
      </c>
      <c r="Q887" s="306">
        <v>7.48</v>
      </c>
      <c r="R887" s="306">
        <v>9.8699999999999992</v>
      </c>
      <c r="S887" s="306">
        <v>9.1</v>
      </c>
      <c r="T887" s="306">
        <v>5.73</v>
      </c>
      <c r="U887" s="306">
        <v>8.85</v>
      </c>
      <c r="V887" s="306">
        <v>5.63</v>
      </c>
      <c r="W887" s="306">
        <v>6.51</v>
      </c>
      <c r="X887" s="305">
        <v>9.8699999999999992</v>
      </c>
      <c r="Y887" s="306">
        <v>11.13</v>
      </c>
      <c r="Z887" s="306">
        <v>11.25</v>
      </c>
      <c r="AA887" s="306">
        <v>8.39</v>
      </c>
      <c r="AB887" s="306">
        <v>9.59</v>
      </c>
      <c r="AC887" s="305">
        <v>6.84</v>
      </c>
      <c r="AD887" s="306">
        <v>6.7</v>
      </c>
      <c r="AE887" s="306">
        <v>7.33</v>
      </c>
      <c r="AF887" s="306">
        <v>6.94</v>
      </c>
      <c r="AG887" s="306">
        <v>8.2200000000000006</v>
      </c>
      <c r="AH887" s="306">
        <v>6.1</v>
      </c>
      <c r="AI887" s="306">
        <v>5.79</v>
      </c>
      <c r="AJ887" s="305">
        <v>8.1</v>
      </c>
      <c r="AK887" s="345">
        <v>8.9</v>
      </c>
      <c r="AL887" s="345">
        <v>7.12</v>
      </c>
      <c r="AM887" s="305">
        <v>7.94</v>
      </c>
      <c r="AN887" s="306">
        <v>4.8</v>
      </c>
      <c r="AO887" s="306">
        <v>9.2200000000000006</v>
      </c>
      <c r="AP887" s="306">
        <v>8.61</v>
      </c>
      <c r="AQ887" s="306">
        <v>6.27</v>
      </c>
      <c r="AR887" s="306">
        <v>8.0500000000000007</v>
      </c>
      <c r="AS887" s="306">
        <v>8.81</v>
      </c>
      <c r="AT887" s="306">
        <v>8.19</v>
      </c>
      <c r="AU887" s="306">
        <v>7.46</v>
      </c>
      <c r="AV887" s="306">
        <v>7.79</v>
      </c>
      <c r="AW887" s="306">
        <v>9.61</v>
      </c>
      <c r="AX887" s="305">
        <v>8.5</v>
      </c>
      <c r="AY887" s="306">
        <v>8.31</v>
      </c>
      <c r="AZ887" s="306">
        <v>8.75</v>
      </c>
      <c r="BA887" s="306">
        <v>6.99</v>
      </c>
      <c r="BB887" s="306">
        <v>9.1199999999999992</v>
      </c>
      <c r="BC887" s="306">
        <v>7.29</v>
      </c>
      <c r="BD887" s="305">
        <v>5.39</v>
      </c>
      <c r="BE887" s="306">
        <v>5.49</v>
      </c>
      <c r="BF887" s="306">
        <v>4.83</v>
      </c>
      <c r="BG887" s="306">
        <v>4.3899999999999997</v>
      </c>
      <c r="BH887" s="306">
        <v>6.65</v>
      </c>
      <c r="BI887" s="306">
        <v>5.51</v>
      </c>
      <c r="BJ887" s="306">
        <v>5</v>
      </c>
      <c r="BK887" s="306">
        <v>5.6</v>
      </c>
      <c r="BL887" s="306">
        <v>5.43</v>
      </c>
      <c r="BM887" s="305">
        <v>7.61</v>
      </c>
      <c r="BN887" s="306">
        <v>8.49</v>
      </c>
      <c r="BO887" s="306">
        <v>7.62</v>
      </c>
      <c r="BP887" s="306">
        <v>8.4499999999999993</v>
      </c>
      <c r="BQ887" s="306">
        <v>6.65</v>
      </c>
      <c r="BR887" s="306">
        <v>7.01</v>
      </c>
      <c r="BS887" s="305">
        <v>8.83</v>
      </c>
      <c r="BT887" s="307">
        <v>9.08</v>
      </c>
      <c r="BU887" s="306">
        <v>9.7200000000000006</v>
      </c>
      <c r="BV887" s="306">
        <v>9.7899999999999991</v>
      </c>
      <c r="BW887" s="306">
        <v>6.58</v>
      </c>
      <c r="BX887" s="306">
        <v>10.8</v>
      </c>
      <c r="BY887" s="306">
        <v>7.08</v>
      </c>
      <c r="BZ887" s="306">
        <v>11.64</v>
      </c>
      <c r="CA887" s="306">
        <v>10.62</v>
      </c>
      <c r="CB887" s="306">
        <v>10.96</v>
      </c>
      <c r="CC887" s="306">
        <v>7.33</v>
      </c>
      <c r="CD887" s="306">
        <v>9.39</v>
      </c>
      <c r="CE887" s="306">
        <v>8.09</v>
      </c>
      <c r="CF887" s="305">
        <v>9.14</v>
      </c>
      <c r="CG887" s="306">
        <v>9.9499999999999993</v>
      </c>
      <c r="CH887" s="306">
        <v>14.79</v>
      </c>
      <c r="CI887" s="306">
        <v>8.24</v>
      </c>
      <c r="CJ887" s="306">
        <v>8.8800000000000008</v>
      </c>
      <c r="CK887" s="306">
        <v>7.51</v>
      </c>
      <c r="CL887" s="306">
        <v>8.42</v>
      </c>
      <c r="CM887" s="306">
        <v>9.99</v>
      </c>
      <c r="CN887" s="306">
        <v>8.4</v>
      </c>
      <c r="CO887" s="306">
        <v>12.11</v>
      </c>
      <c r="CP887" s="306">
        <v>12.29</v>
      </c>
      <c r="CQ887" s="306">
        <v>10.67</v>
      </c>
      <c r="CR887" s="306">
        <v>9.15</v>
      </c>
      <c r="CS887" s="306">
        <v>9.42</v>
      </c>
      <c r="CT887" s="305">
        <v>8.3800000000000008</v>
      </c>
      <c r="CU887" s="306">
        <v>8.44</v>
      </c>
      <c r="CV887" s="306">
        <v>10.84</v>
      </c>
      <c r="CW887" s="306">
        <v>5.89</v>
      </c>
      <c r="CX887" s="306">
        <v>7.46</v>
      </c>
      <c r="CY887" s="306">
        <v>7.93</v>
      </c>
      <c r="CZ887" s="305">
        <v>7.6</v>
      </c>
      <c r="DA887" s="306">
        <v>10.06</v>
      </c>
      <c r="DB887" s="306">
        <v>22.9</v>
      </c>
      <c r="DC887" s="306">
        <v>8.06</v>
      </c>
      <c r="DD887" s="306">
        <v>6.38</v>
      </c>
      <c r="DE887" s="306">
        <v>8.36</v>
      </c>
      <c r="DF887" s="306">
        <v>8.14</v>
      </c>
      <c r="DG887" s="308">
        <v>7.49</v>
      </c>
      <c r="DH887" s="308">
        <v>10.1</v>
      </c>
      <c r="DI887" s="307">
        <v>12.77</v>
      </c>
      <c r="DJ887" s="306">
        <v>7.77</v>
      </c>
      <c r="DK887" s="306">
        <v>10.8</v>
      </c>
      <c r="DL887" s="308" t="s">
        <v>607</v>
      </c>
      <c r="DM887" s="306">
        <v>9</v>
      </c>
      <c r="DN887" s="309" t="s">
        <v>607</v>
      </c>
      <c r="DO887" s="388">
        <v>7.5</v>
      </c>
    </row>
    <row r="888" spans="1:133" ht="16.5" customHeight="1" x14ac:dyDescent="0.2">
      <c r="A888" s="193" t="s">
        <v>407</v>
      </c>
      <c r="B888" s="305">
        <v>4.04</v>
      </c>
      <c r="C888" s="306">
        <v>7.55</v>
      </c>
      <c r="D888" s="306">
        <v>3.9</v>
      </c>
      <c r="E888" s="306">
        <v>4.78</v>
      </c>
      <c r="F888" s="306">
        <v>2.09</v>
      </c>
      <c r="G888" s="306">
        <v>5.78</v>
      </c>
      <c r="H888" s="306">
        <v>4.46</v>
      </c>
      <c r="I888" s="306">
        <v>4.0999999999999996</v>
      </c>
      <c r="J888" s="306">
        <v>3.51</v>
      </c>
      <c r="K888" s="306">
        <v>4.88</v>
      </c>
      <c r="L888" s="306">
        <v>2.48</v>
      </c>
      <c r="M888" s="306">
        <v>3.66</v>
      </c>
      <c r="N888" s="306">
        <v>4.12</v>
      </c>
      <c r="O888" s="305">
        <v>4.78</v>
      </c>
      <c r="P888" s="306">
        <v>4.7</v>
      </c>
      <c r="Q888" s="306">
        <v>4.45</v>
      </c>
      <c r="R888" s="306">
        <v>5.93</v>
      </c>
      <c r="S888" s="306">
        <v>7.73</v>
      </c>
      <c r="T888" s="306">
        <v>3.5</v>
      </c>
      <c r="U888" s="306">
        <v>5.48</v>
      </c>
      <c r="V888" s="306">
        <v>3.74</v>
      </c>
      <c r="W888" s="306">
        <v>2.44</v>
      </c>
      <c r="X888" s="305">
        <v>4.34</v>
      </c>
      <c r="Y888" s="306">
        <v>5.61</v>
      </c>
      <c r="Z888" s="306">
        <v>3.01</v>
      </c>
      <c r="AA888" s="306">
        <v>4.76</v>
      </c>
      <c r="AB888" s="306">
        <v>4.45</v>
      </c>
      <c r="AC888" s="305">
        <v>6.05</v>
      </c>
      <c r="AD888" s="306">
        <v>3.86</v>
      </c>
      <c r="AE888" s="306">
        <v>3.99</v>
      </c>
      <c r="AF888" s="306">
        <v>7.69</v>
      </c>
      <c r="AG888" s="306">
        <v>5.7</v>
      </c>
      <c r="AH888" s="306">
        <v>9.7899999999999991</v>
      </c>
      <c r="AI888" s="306">
        <v>5.74</v>
      </c>
      <c r="AJ888" s="305">
        <v>0.25</v>
      </c>
      <c r="AK888" s="345">
        <v>0.45</v>
      </c>
      <c r="AL888" s="345" t="s">
        <v>803</v>
      </c>
      <c r="AM888" s="305">
        <v>3.21</v>
      </c>
      <c r="AN888" s="306">
        <v>1.84</v>
      </c>
      <c r="AO888" s="306">
        <v>4.8099999999999996</v>
      </c>
      <c r="AP888" s="306">
        <v>3.51</v>
      </c>
      <c r="AQ888" s="306">
        <v>4.21</v>
      </c>
      <c r="AR888" s="306">
        <v>2.92</v>
      </c>
      <c r="AS888" s="306">
        <v>6.96</v>
      </c>
      <c r="AT888" s="306">
        <v>2.71</v>
      </c>
      <c r="AU888" s="306">
        <v>2.96</v>
      </c>
      <c r="AV888" s="306">
        <v>2.74</v>
      </c>
      <c r="AW888" s="306">
        <v>4.26</v>
      </c>
      <c r="AX888" s="305">
        <v>4.2699999999999996</v>
      </c>
      <c r="AY888" s="306">
        <v>7.52</v>
      </c>
      <c r="AZ888" s="306">
        <v>3.74</v>
      </c>
      <c r="BA888" s="306">
        <v>5.16</v>
      </c>
      <c r="BB888" s="306">
        <v>4.2</v>
      </c>
      <c r="BC888" s="306">
        <v>4.47</v>
      </c>
      <c r="BD888" s="305">
        <v>1.87</v>
      </c>
      <c r="BE888" s="306">
        <v>1.66</v>
      </c>
      <c r="BF888" s="306">
        <v>2.82</v>
      </c>
      <c r="BG888" s="306">
        <v>1.3</v>
      </c>
      <c r="BH888" s="306">
        <v>1.75</v>
      </c>
      <c r="BI888" s="306">
        <v>2.5099999999999998</v>
      </c>
      <c r="BJ888" s="306">
        <v>1.01</v>
      </c>
      <c r="BK888" s="306">
        <v>2.63</v>
      </c>
      <c r="BL888" s="306">
        <v>1.84</v>
      </c>
      <c r="BM888" s="305">
        <v>4.4000000000000004</v>
      </c>
      <c r="BN888" s="306">
        <v>5.61</v>
      </c>
      <c r="BO888" s="306">
        <v>5.45</v>
      </c>
      <c r="BP888" s="306">
        <v>3.42</v>
      </c>
      <c r="BQ888" s="306">
        <v>5.54</v>
      </c>
      <c r="BR888" s="306">
        <v>3.42</v>
      </c>
      <c r="BS888" s="305">
        <v>4.28</v>
      </c>
      <c r="BT888" s="307">
        <v>6.73</v>
      </c>
      <c r="BU888" s="306">
        <v>4.7</v>
      </c>
      <c r="BV888" s="306">
        <v>3.97</v>
      </c>
      <c r="BW888" s="306">
        <v>2.19</v>
      </c>
      <c r="BX888" s="306">
        <v>4.17</v>
      </c>
      <c r="BY888" s="306">
        <v>3.81</v>
      </c>
      <c r="BZ888" s="306">
        <v>3.6</v>
      </c>
      <c r="CA888" s="306">
        <v>4.34</v>
      </c>
      <c r="CB888" s="306">
        <v>3.67</v>
      </c>
      <c r="CC888" s="306">
        <v>5.42</v>
      </c>
      <c r="CD888" s="306">
        <v>4.8499999999999996</v>
      </c>
      <c r="CE888" s="306">
        <v>3.19</v>
      </c>
      <c r="CF888" s="305">
        <v>3.26</v>
      </c>
      <c r="CG888" s="306">
        <v>1.49</v>
      </c>
      <c r="CH888" s="306">
        <v>1.5</v>
      </c>
      <c r="CI888" s="306">
        <v>2.6</v>
      </c>
      <c r="CJ888" s="306">
        <v>3.89</v>
      </c>
      <c r="CK888" s="306">
        <v>3.46</v>
      </c>
      <c r="CL888" s="306">
        <v>8.8699999999999992</v>
      </c>
      <c r="CM888" s="306">
        <v>1.65</v>
      </c>
      <c r="CN888" s="306">
        <v>7.82</v>
      </c>
      <c r="CO888" s="306">
        <v>0.98</v>
      </c>
      <c r="CP888" s="306">
        <v>2.93</v>
      </c>
      <c r="CQ888" s="306">
        <v>3.53</v>
      </c>
      <c r="CR888" s="306">
        <v>3.13</v>
      </c>
      <c r="CS888" s="306">
        <v>5.92</v>
      </c>
      <c r="CT888" s="305">
        <v>5.82</v>
      </c>
      <c r="CU888" s="306">
        <v>5.0199999999999996</v>
      </c>
      <c r="CV888" s="306">
        <v>5.95</v>
      </c>
      <c r="CW888" s="306">
        <v>7.01</v>
      </c>
      <c r="CX888" s="306">
        <v>5.49</v>
      </c>
      <c r="CY888" s="306">
        <v>7.26</v>
      </c>
      <c r="CZ888" s="305">
        <v>2.11</v>
      </c>
      <c r="DA888" s="306">
        <v>5.25</v>
      </c>
      <c r="DB888" s="306">
        <v>0.87</v>
      </c>
      <c r="DC888" s="306">
        <v>1.36</v>
      </c>
      <c r="DD888" s="306">
        <v>2.13</v>
      </c>
      <c r="DE888" s="306">
        <v>2.2400000000000002</v>
      </c>
      <c r="DF888" s="306">
        <v>2.84</v>
      </c>
      <c r="DG888" s="308">
        <v>3.49</v>
      </c>
      <c r="DH888" s="308">
        <v>2.02</v>
      </c>
      <c r="DI888" s="307">
        <v>2.66</v>
      </c>
      <c r="DJ888" s="306">
        <v>2.08</v>
      </c>
      <c r="DK888" s="306">
        <v>0.4</v>
      </c>
      <c r="DL888" s="308" t="s">
        <v>607</v>
      </c>
      <c r="DM888" s="306">
        <v>1.98</v>
      </c>
      <c r="DN888" s="309" t="s">
        <v>607</v>
      </c>
      <c r="DO888" s="388">
        <v>3.48</v>
      </c>
    </row>
    <row r="889" spans="1:133" s="137" customFormat="1" ht="16.5" customHeight="1" x14ac:dyDescent="0.15">
      <c r="A889" s="380" t="s">
        <v>409</v>
      </c>
      <c r="B889" s="346">
        <v>31.95</v>
      </c>
      <c r="C889" s="347">
        <v>23.95</v>
      </c>
      <c r="D889" s="347">
        <v>29.85</v>
      </c>
      <c r="E889" s="347">
        <v>38.46</v>
      </c>
      <c r="F889" s="347">
        <v>40.11</v>
      </c>
      <c r="G889" s="347">
        <v>28.29</v>
      </c>
      <c r="H889" s="347">
        <v>36.44</v>
      </c>
      <c r="I889" s="347">
        <v>33.56</v>
      </c>
      <c r="J889" s="347">
        <v>33.08</v>
      </c>
      <c r="K889" s="347">
        <v>32.04</v>
      </c>
      <c r="L889" s="347">
        <v>31.44</v>
      </c>
      <c r="M889" s="347">
        <v>29.92</v>
      </c>
      <c r="N889" s="347">
        <v>31.99</v>
      </c>
      <c r="O889" s="346">
        <v>30.59</v>
      </c>
      <c r="P889" s="347">
        <v>33.03</v>
      </c>
      <c r="Q889" s="347">
        <v>30.95</v>
      </c>
      <c r="R889" s="347">
        <v>30.53</v>
      </c>
      <c r="S889" s="347">
        <v>33.07</v>
      </c>
      <c r="T889" s="347">
        <v>28.75</v>
      </c>
      <c r="U889" s="347">
        <v>27.35</v>
      </c>
      <c r="V889" s="347">
        <v>31.72</v>
      </c>
      <c r="W889" s="347">
        <v>29.44</v>
      </c>
      <c r="X889" s="346">
        <v>31.96</v>
      </c>
      <c r="Y889" s="347">
        <v>30.94</v>
      </c>
      <c r="Z889" s="347">
        <v>29.89</v>
      </c>
      <c r="AA889" s="347">
        <v>33.4</v>
      </c>
      <c r="AB889" s="347">
        <v>33.020000000000003</v>
      </c>
      <c r="AC889" s="346">
        <v>25.44</v>
      </c>
      <c r="AD889" s="347">
        <v>22.73</v>
      </c>
      <c r="AE889" s="347">
        <v>26.9</v>
      </c>
      <c r="AF889" s="347">
        <v>21.15</v>
      </c>
      <c r="AG889" s="347">
        <v>30.34</v>
      </c>
      <c r="AH889" s="347">
        <v>20.94</v>
      </c>
      <c r="AI889" s="347">
        <v>25.76</v>
      </c>
      <c r="AJ889" s="346">
        <v>32.159999999999997</v>
      </c>
      <c r="AK889" s="348">
        <v>30.42</v>
      </c>
      <c r="AL889" s="348">
        <v>34.31</v>
      </c>
      <c r="AM889" s="346">
        <v>28.15</v>
      </c>
      <c r="AN889" s="347">
        <v>24.51</v>
      </c>
      <c r="AO889" s="347">
        <v>25.4</v>
      </c>
      <c r="AP889" s="347">
        <v>26.7</v>
      </c>
      <c r="AQ889" s="347">
        <v>26.97</v>
      </c>
      <c r="AR889" s="347">
        <v>30.89</v>
      </c>
      <c r="AS889" s="347">
        <v>28.29</v>
      </c>
      <c r="AT889" s="347">
        <v>27.75</v>
      </c>
      <c r="AU889" s="347">
        <v>29.1</v>
      </c>
      <c r="AV889" s="347">
        <v>30.66</v>
      </c>
      <c r="AW889" s="347">
        <v>22.07</v>
      </c>
      <c r="AX889" s="346">
        <v>29.39</v>
      </c>
      <c r="AY889" s="347">
        <v>24.14</v>
      </c>
      <c r="AZ889" s="347">
        <v>31.03</v>
      </c>
      <c r="BA889" s="347">
        <v>27.31</v>
      </c>
      <c r="BB889" s="347">
        <v>29.1</v>
      </c>
      <c r="BC889" s="347">
        <v>26.24</v>
      </c>
      <c r="BD889" s="346">
        <v>31.47</v>
      </c>
      <c r="BE889" s="347">
        <v>38.43</v>
      </c>
      <c r="BF889" s="347">
        <v>26.65</v>
      </c>
      <c r="BG889" s="347">
        <v>22.75</v>
      </c>
      <c r="BH889" s="347">
        <v>26.23</v>
      </c>
      <c r="BI889" s="347">
        <v>26.39</v>
      </c>
      <c r="BJ889" s="347">
        <v>30.02</v>
      </c>
      <c r="BK889" s="347">
        <v>29.52</v>
      </c>
      <c r="BL889" s="347">
        <v>26.46</v>
      </c>
      <c r="BM889" s="346">
        <v>29.79</v>
      </c>
      <c r="BN889" s="347">
        <v>32.840000000000003</v>
      </c>
      <c r="BO889" s="347">
        <v>25.12</v>
      </c>
      <c r="BP889" s="347">
        <v>32.630000000000003</v>
      </c>
      <c r="BQ889" s="347">
        <v>26.21</v>
      </c>
      <c r="BR889" s="347">
        <v>29.76</v>
      </c>
      <c r="BS889" s="346">
        <v>28.35</v>
      </c>
      <c r="BT889" s="349">
        <v>22.28</v>
      </c>
      <c r="BU889" s="347">
        <v>29.83</v>
      </c>
      <c r="BV889" s="347">
        <v>23.15</v>
      </c>
      <c r="BW889" s="347">
        <v>33.97</v>
      </c>
      <c r="BX889" s="347">
        <v>26.54</v>
      </c>
      <c r="BY889" s="347">
        <v>29.29</v>
      </c>
      <c r="BZ889" s="347">
        <v>20.8</v>
      </c>
      <c r="CA889" s="347">
        <v>25.47</v>
      </c>
      <c r="CB889" s="347">
        <v>30.96</v>
      </c>
      <c r="CC889" s="347">
        <v>29.65</v>
      </c>
      <c r="CD889" s="347">
        <v>28.91</v>
      </c>
      <c r="CE889" s="347">
        <v>32.86</v>
      </c>
      <c r="CF889" s="346">
        <v>31.37</v>
      </c>
      <c r="CG889" s="347">
        <v>29.35</v>
      </c>
      <c r="CH889" s="347">
        <v>33.03</v>
      </c>
      <c r="CI889" s="347">
        <v>33.86</v>
      </c>
      <c r="CJ889" s="347">
        <v>33.33</v>
      </c>
      <c r="CK889" s="347">
        <v>25.76</v>
      </c>
      <c r="CL889" s="347">
        <v>23.68</v>
      </c>
      <c r="CM889" s="347">
        <v>34.79</v>
      </c>
      <c r="CN889" s="347">
        <v>33.61</v>
      </c>
      <c r="CO889" s="347">
        <v>40.04</v>
      </c>
      <c r="CP889" s="347">
        <v>38.549999999999997</v>
      </c>
      <c r="CQ889" s="347">
        <v>37.799999999999997</v>
      </c>
      <c r="CR889" s="347">
        <v>36.549999999999997</v>
      </c>
      <c r="CS889" s="347">
        <v>32.67</v>
      </c>
      <c r="CT889" s="346">
        <v>31.37</v>
      </c>
      <c r="CU889" s="347">
        <v>34.340000000000003</v>
      </c>
      <c r="CV889" s="347">
        <v>29.66</v>
      </c>
      <c r="CW889" s="347">
        <v>30.25</v>
      </c>
      <c r="CX889" s="347">
        <v>32.06</v>
      </c>
      <c r="CY889" s="347">
        <v>26.11</v>
      </c>
      <c r="CZ889" s="346">
        <v>34.54</v>
      </c>
      <c r="DA889" s="347">
        <v>34.549999999999997</v>
      </c>
      <c r="DB889" s="347">
        <v>34.97</v>
      </c>
      <c r="DC889" s="347">
        <v>29.4</v>
      </c>
      <c r="DD889" s="347">
        <v>36.950000000000003</v>
      </c>
      <c r="DE889" s="347">
        <v>35.51</v>
      </c>
      <c r="DF889" s="347">
        <v>31.47</v>
      </c>
      <c r="DG889" s="350">
        <v>30.71</v>
      </c>
      <c r="DH889" s="350">
        <v>19.28</v>
      </c>
      <c r="DI889" s="349">
        <v>22.16</v>
      </c>
      <c r="DJ889" s="347">
        <v>18.309999999999999</v>
      </c>
      <c r="DK889" s="347">
        <v>15.6</v>
      </c>
      <c r="DL889" s="350" t="s">
        <v>607</v>
      </c>
      <c r="DM889" s="347">
        <v>19.2</v>
      </c>
      <c r="DN889" s="351" t="s">
        <v>607</v>
      </c>
      <c r="DO889" s="350">
        <v>30.63</v>
      </c>
    </row>
    <row r="890" spans="1:133" ht="26.1" customHeight="1" x14ac:dyDescent="0.2">
      <c r="A890" s="190" t="s">
        <v>635</v>
      </c>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c r="DN890" s="4"/>
      <c r="DO890" s="4"/>
      <c r="DP890" s="4"/>
      <c r="DQ890" s="4"/>
      <c r="DR890" s="4"/>
      <c r="DS890" s="4"/>
      <c r="DT890" s="4"/>
      <c r="DU890" s="4"/>
      <c r="DV890" s="4"/>
      <c r="DW890" s="4"/>
      <c r="DX890" s="4"/>
      <c r="DY890" s="4"/>
      <c r="DZ890" s="4"/>
      <c r="EA890" s="4"/>
      <c r="EB890" s="4"/>
      <c r="EC890" s="4"/>
    </row>
    <row r="891" spans="1:133" ht="26.1" customHeight="1" x14ac:dyDescent="0.2">
      <c r="A891" s="189" t="s">
        <v>804</v>
      </c>
      <c r="B891" s="43"/>
      <c r="C891" s="43"/>
      <c r="D891" s="43"/>
      <c r="E891" s="407"/>
      <c r="F891" s="224"/>
      <c r="G891" s="224"/>
      <c r="H891" s="224"/>
      <c r="I891" s="224"/>
      <c r="J891" s="189"/>
      <c r="K891" s="189"/>
      <c r="L891" s="189"/>
      <c r="M891" s="189"/>
      <c r="N891" s="189"/>
      <c r="O891" s="189"/>
      <c r="P891" s="189"/>
      <c r="Q891" s="189"/>
      <c r="R891" s="189"/>
      <c r="S891" s="189"/>
      <c r="T891" s="189"/>
      <c r="U891" s="189"/>
    </row>
    <row r="892" spans="1:133" customFormat="1" ht="12.75" customHeight="1" x14ac:dyDescent="0.2">
      <c r="A892" s="46"/>
      <c r="B892" s="223"/>
      <c r="C892" s="223"/>
      <c r="D892" s="223"/>
      <c r="E892" s="223"/>
      <c r="F892" s="223"/>
      <c r="G892" s="223"/>
      <c r="H892" s="223"/>
      <c r="I892" s="223"/>
      <c r="J892" s="128"/>
      <c r="K892" s="128"/>
      <c r="L892" s="128"/>
      <c r="M892" s="128"/>
      <c r="N892" s="128"/>
    </row>
    <row r="893" spans="1:133" ht="16.5" customHeight="1" x14ac:dyDescent="0.2">
      <c r="A893" s="26" t="s">
        <v>453</v>
      </c>
      <c r="B893" s="43"/>
      <c r="C893" s="93"/>
      <c r="D893" s="43"/>
      <c r="E893" s="128"/>
      <c r="F893" s="128"/>
    </row>
    <row r="894" spans="1:133" ht="16.5" customHeight="1" x14ac:dyDescent="0.2">
      <c r="A894" s="31" t="s">
        <v>780</v>
      </c>
      <c r="C894" s="43"/>
      <c r="D894" s="43"/>
      <c r="E894" s="40"/>
      <c r="F894" s="128"/>
      <c r="G894" s="128"/>
      <c r="H894" s="128"/>
      <c r="I894" s="128"/>
      <c r="J894" s="128"/>
      <c r="K894" s="128"/>
      <c r="L894" s="128"/>
      <c r="M894" s="128"/>
      <c r="N894" s="128"/>
    </row>
    <row r="895" spans="1:133" ht="16.5" customHeight="1" x14ac:dyDescent="0.2">
      <c r="A895" s="24" t="s">
        <v>779</v>
      </c>
      <c r="B895" s="128"/>
      <c r="C895" s="43"/>
      <c r="D895" s="43"/>
      <c r="E895" s="128"/>
      <c r="F895" s="128"/>
      <c r="H895" s="226"/>
      <c r="I895" s="226"/>
      <c r="J895" s="226"/>
      <c r="K895" s="226"/>
      <c r="L895" s="226"/>
      <c r="M895" s="226"/>
      <c r="N895" s="226"/>
    </row>
    <row r="896" spans="1:133" s="442" customFormat="1" ht="32.25" customHeight="1" x14ac:dyDescent="0.15">
      <c r="A896" s="437"/>
      <c r="B896" s="438" t="s">
        <v>489</v>
      </c>
      <c r="C896" s="439" t="s">
        <v>490</v>
      </c>
      <c r="D896" s="439" t="s">
        <v>491</v>
      </c>
      <c r="E896" s="439" t="s">
        <v>492</v>
      </c>
      <c r="F896" s="439" t="s">
        <v>493</v>
      </c>
      <c r="G896" s="439" t="s">
        <v>494</v>
      </c>
      <c r="H896" s="439" t="s">
        <v>495</v>
      </c>
      <c r="I896" s="439" t="s">
        <v>496</v>
      </c>
      <c r="J896" s="439" t="s">
        <v>497</v>
      </c>
      <c r="K896" s="439" t="s">
        <v>498</v>
      </c>
      <c r="L896" s="439" t="s">
        <v>499</v>
      </c>
      <c r="M896" s="439" t="s">
        <v>500</v>
      </c>
      <c r="N896" s="439" t="s">
        <v>501</v>
      </c>
      <c r="O896" s="438" t="s">
        <v>502</v>
      </c>
      <c r="P896" s="439" t="s">
        <v>503</v>
      </c>
      <c r="Q896" s="439" t="s">
        <v>504</v>
      </c>
      <c r="R896" s="439" t="s">
        <v>505</v>
      </c>
      <c r="S896" s="439" t="s">
        <v>506</v>
      </c>
      <c r="T896" s="439" t="s">
        <v>507</v>
      </c>
      <c r="U896" s="439" t="s">
        <v>508</v>
      </c>
      <c r="V896" s="439" t="s">
        <v>509</v>
      </c>
      <c r="W896" s="439" t="s">
        <v>510</v>
      </c>
      <c r="X896" s="438" t="s">
        <v>511</v>
      </c>
      <c r="Y896" s="439" t="s">
        <v>512</v>
      </c>
      <c r="Z896" s="439" t="s">
        <v>513</v>
      </c>
      <c r="AA896" s="439" t="s">
        <v>514</v>
      </c>
      <c r="AB896" s="439" t="s">
        <v>515</v>
      </c>
      <c r="AC896" s="438" t="s">
        <v>516</v>
      </c>
      <c r="AD896" s="439" t="s">
        <v>517</v>
      </c>
      <c r="AE896" s="439" t="s">
        <v>518</v>
      </c>
      <c r="AF896" s="439" t="s">
        <v>519</v>
      </c>
      <c r="AG896" s="439" t="s">
        <v>520</v>
      </c>
      <c r="AH896" s="439" t="s">
        <v>521</v>
      </c>
      <c r="AI896" s="439" t="s">
        <v>522</v>
      </c>
      <c r="AJ896" s="438" t="s">
        <v>523</v>
      </c>
      <c r="AK896" s="439" t="s">
        <v>524</v>
      </c>
      <c r="AL896" s="439" t="s">
        <v>525</v>
      </c>
      <c r="AM896" s="438" t="s">
        <v>526</v>
      </c>
      <c r="AN896" s="439" t="s">
        <v>527</v>
      </c>
      <c r="AO896" s="439" t="s">
        <v>528</v>
      </c>
      <c r="AP896" s="439" t="s">
        <v>529</v>
      </c>
      <c r="AQ896" s="439" t="s">
        <v>530</v>
      </c>
      <c r="AR896" s="439" t="s">
        <v>531</v>
      </c>
      <c r="AS896" s="439" t="s">
        <v>532</v>
      </c>
      <c r="AT896" s="439" t="s">
        <v>533</v>
      </c>
      <c r="AU896" s="439" t="s">
        <v>534</v>
      </c>
      <c r="AV896" s="439" t="s">
        <v>535</v>
      </c>
      <c r="AW896" s="439" t="s">
        <v>536</v>
      </c>
      <c r="AX896" s="438" t="s">
        <v>537</v>
      </c>
      <c r="AY896" s="439" t="s">
        <v>538</v>
      </c>
      <c r="AZ896" s="439" t="s">
        <v>539</v>
      </c>
      <c r="BA896" s="439" t="s">
        <v>540</v>
      </c>
      <c r="BB896" s="439" t="s">
        <v>541</v>
      </c>
      <c r="BC896" s="439" t="s">
        <v>542</v>
      </c>
      <c r="BD896" s="440" t="s">
        <v>543</v>
      </c>
      <c r="BE896" s="439" t="s">
        <v>544</v>
      </c>
      <c r="BF896" s="439" t="s">
        <v>545</v>
      </c>
      <c r="BG896" s="439" t="s">
        <v>546</v>
      </c>
      <c r="BH896" s="439" t="s">
        <v>547</v>
      </c>
      <c r="BI896" s="439" t="s">
        <v>548</v>
      </c>
      <c r="BJ896" s="439" t="s">
        <v>549</v>
      </c>
      <c r="BK896" s="439" t="s">
        <v>550</v>
      </c>
      <c r="BL896" s="439" t="s">
        <v>551</v>
      </c>
      <c r="BM896" s="438" t="s">
        <v>552</v>
      </c>
      <c r="BN896" s="439" t="s">
        <v>553</v>
      </c>
      <c r="BO896" s="439" t="s">
        <v>554</v>
      </c>
      <c r="BP896" s="439" t="s">
        <v>555</v>
      </c>
      <c r="BQ896" s="439" t="s">
        <v>556</v>
      </c>
      <c r="BR896" s="439" t="s">
        <v>557</v>
      </c>
      <c r="BS896" s="438" t="s">
        <v>558</v>
      </c>
      <c r="BT896" s="439" t="s">
        <v>559</v>
      </c>
      <c r="BU896" s="439" t="s">
        <v>560</v>
      </c>
      <c r="BV896" s="439" t="s">
        <v>561</v>
      </c>
      <c r="BW896" s="439" t="s">
        <v>562</v>
      </c>
      <c r="BX896" s="439" t="s">
        <v>563</v>
      </c>
      <c r="BY896" s="439" t="s">
        <v>564</v>
      </c>
      <c r="BZ896" s="439" t="s">
        <v>565</v>
      </c>
      <c r="CA896" s="439" t="s">
        <v>566</v>
      </c>
      <c r="CB896" s="439" t="s">
        <v>567</v>
      </c>
      <c r="CC896" s="439" t="s">
        <v>568</v>
      </c>
      <c r="CD896" s="439" t="s">
        <v>569</v>
      </c>
      <c r="CE896" s="439" t="s">
        <v>570</v>
      </c>
      <c r="CF896" s="438" t="s">
        <v>571</v>
      </c>
      <c r="CG896" s="439" t="s">
        <v>572</v>
      </c>
      <c r="CH896" s="439" t="s">
        <v>573</v>
      </c>
      <c r="CI896" s="439" t="s">
        <v>574</v>
      </c>
      <c r="CJ896" s="439" t="s">
        <v>575</v>
      </c>
      <c r="CK896" s="439" t="s">
        <v>576</v>
      </c>
      <c r="CL896" s="439" t="s">
        <v>577</v>
      </c>
      <c r="CM896" s="439" t="s">
        <v>578</v>
      </c>
      <c r="CN896" s="439" t="s">
        <v>579</v>
      </c>
      <c r="CO896" s="439" t="s">
        <v>580</v>
      </c>
      <c r="CP896" s="439" t="s">
        <v>581</v>
      </c>
      <c r="CQ896" s="439" t="s">
        <v>582</v>
      </c>
      <c r="CR896" s="439" t="s">
        <v>583</v>
      </c>
      <c r="CS896" s="439" t="s">
        <v>584</v>
      </c>
      <c r="CT896" s="438" t="s">
        <v>585</v>
      </c>
      <c r="CU896" s="439" t="s">
        <v>586</v>
      </c>
      <c r="CV896" s="439" t="s">
        <v>587</v>
      </c>
      <c r="CW896" s="439" t="s">
        <v>588</v>
      </c>
      <c r="CX896" s="439" t="s">
        <v>589</v>
      </c>
      <c r="CY896" s="439" t="s">
        <v>590</v>
      </c>
      <c r="CZ896" s="438" t="s">
        <v>591</v>
      </c>
      <c r="DA896" s="439" t="s">
        <v>592</v>
      </c>
      <c r="DB896" s="439" t="s">
        <v>593</v>
      </c>
      <c r="DC896" s="439" t="s">
        <v>594</v>
      </c>
      <c r="DD896" s="439" t="s">
        <v>595</v>
      </c>
      <c r="DE896" s="439" t="s">
        <v>596</v>
      </c>
      <c r="DF896" s="439" t="s">
        <v>597</v>
      </c>
      <c r="DG896" s="438" t="s">
        <v>598</v>
      </c>
      <c r="DH896" s="438" t="s">
        <v>599</v>
      </c>
      <c r="DI896" s="439" t="s">
        <v>600</v>
      </c>
      <c r="DJ896" s="439" t="s">
        <v>601</v>
      </c>
      <c r="DK896" s="439" t="s">
        <v>602</v>
      </c>
      <c r="DL896" s="438" t="s">
        <v>603</v>
      </c>
      <c r="DM896" s="439" t="s">
        <v>604</v>
      </c>
      <c r="DN896" s="441" t="s">
        <v>605</v>
      </c>
      <c r="DO896" s="438" t="s">
        <v>606</v>
      </c>
    </row>
    <row r="897" spans="1:137" customFormat="1" ht="12.75" customHeight="1" x14ac:dyDescent="0.2">
      <c r="A897" s="230" t="s">
        <v>653</v>
      </c>
      <c r="B897" s="297">
        <f t="shared" ref="B897" si="1605">SUM(C897:N897)</f>
        <v>56181.833333335002</v>
      </c>
      <c r="C897" s="361">
        <v>3787.4166666669998</v>
      </c>
      <c r="D897" s="361">
        <v>3109.1666666669998</v>
      </c>
      <c r="E897" s="361">
        <v>3162.1666666669998</v>
      </c>
      <c r="F897" s="361">
        <v>789.83333333300004</v>
      </c>
      <c r="G897" s="361">
        <v>5246.6666666669998</v>
      </c>
      <c r="H897" s="361">
        <v>8815.4166666670008</v>
      </c>
      <c r="I897" s="361">
        <v>6774.6666666669998</v>
      </c>
      <c r="J897" s="361">
        <v>2109.6666666669998</v>
      </c>
      <c r="K897" s="361">
        <v>4798.5</v>
      </c>
      <c r="L897" s="361">
        <v>11376.333333332999</v>
      </c>
      <c r="M897" s="361">
        <v>2456.9166666669998</v>
      </c>
      <c r="N897" s="361">
        <v>3755.0833333330002</v>
      </c>
      <c r="O897" s="297">
        <f t="shared" ref="O897" si="1606">SUM(P897:W897)</f>
        <v>20794.833333334002</v>
      </c>
      <c r="P897" s="361">
        <v>4284.3333333330002</v>
      </c>
      <c r="Q897" s="361">
        <v>3059.25</v>
      </c>
      <c r="R897" s="361">
        <v>1638.3333333329999</v>
      </c>
      <c r="S897" s="361">
        <v>1520.6666666670001</v>
      </c>
      <c r="T897" s="361">
        <v>1987.6666666670001</v>
      </c>
      <c r="U897" s="361">
        <v>4929.4166666669998</v>
      </c>
      <c r="V897" s="361">
        <v>2606.75</v>
      </c>
      <c r="W897" s="361">
        <v>768.41666666699996</v>
      </c>
      <c r="X897" s="297">
        <f t="shared" ref="X897" si="1607">SUM(Y897:AB897)</f>
        <v>26433.916666666999</v>
      </c>
      <c r="Y897" s="361">
        <v>4965.6666666669998</v>
      </c>
      <c r="Z897" s="361">
        <v>7636.25</v>
      </c>
      <c r="AA897" s="361">
        <v>7737.8333333330002</v>
      </c>
      <c r="AB897" s="361">
        <v>6094.1666666669998</v>
      </c>
      <c r="AC897" s="297">
        <f t="shared" ref="AC897" si="1608">SUM(AD897:AI897)</f>
        <v>16388.916666666002</v>
      </c>
      <c r="AD897" s="361">
        <v>2305.0833333330002</v>
      </c>
      <c r="AE897" s="361">
        <v>2402.75</v>
      </c>
      <c r="AF897" s="361">
        <v>1706.3333333329999</v>
      </c>
      <c r="AG897" s="361">
        <v>3780.4166666669998</v>
      </c>
      <c r="AH897" s="361">
        <v>2425</v>
      </c>
      <c r="AI897" s="361">
        <v>3769.3333333330002</v>
      </c>
      <c r="AJ897" s="297">
        <f t="shared" ref="AJ897" si="1609">SUM(AK897:AL897)</f>
        <v>1829.9166666669998</v>
      </c>
      <c r="AK897" s="361">
        <v>867</v>
      </c>
      <c r="AL897" s="361">
        <v>962.91666666699996</v>
      </c>
      <c r="AM897" s="297">
        <f t="shared" ref="AM897" si="1610">SUM(AN897:AW897)</f>
        <v>38008.833333333998</v>
      </c>
      <c r="AN897" s="361">
        <v>2371.75</v>
      </c>
      <c r="AO897" s="361">
        <v>3418.4166666669998</v>
      </c>
      <c r="AP897" s="361">
        <v>3704.0833333330002</v>
      </c>
      <c r="AQ897" s="361">
        <v>1822.8333333329999</v>
      </c>
      <c r="AR897" s="361">
        <v>4342.4166666669998</v>
      </c>
      <c r="AS897" s="361">
        <v>1450.6666666670001</v>
      </c>
      <c r="AT897" s="361">
        <v>6593.1666666669998</v>
      </c>
      <c r="AU897" s="361">
        <v>5712.1666666669998</v>
      </c>
      <c r="AV897" s="361">
        <v>5275.0833333330002</v>
      </c>
      <c r="AW897" s="361">
        <v>3318.25</v>
      </c>
      <c r="AX897" s="297">
        <f t="shared" ref="AX897" si="1611">SUM(AY897:BC897)</f>
        <v>52483.416666666999</v>
      </c>
      <c r="AY897" s="361">
        <v>4390</v>
      </c>
      <c r="AZ897" s="361">
        <v>24389.166666666999</v>
      </c>
      <c r="BA897" s="361">
        <v>5407.9166666669998</v>
      </c>
      <c r="BB897" s="361">
        <v>13658.333333332999</v>
      </c>
      <c r="BC897" s="361">
        <v>4638</v>
      </c>
      <c r="BD897" s="297">
        <f t="shared" ref="BD897" si="1612">SUM(BE897:BL897)</f>
        <v>61126.25</v>
      </c>
      <c r="BE897" s="361">
        <v>10864.5</v>
      </c>
      <c r="BF897" s="361">
        <v>7528.5833333330002</v>
      </c>
      <c r="BG897" s="361">
        <v>5434.5</v>
      </c>
      <c r="BH897" s="361">
        <v>5849.9166666669998</v>
      </c>
      <c r="BI897" s="361">
        <v>7491.1666666669998</v>
      </c>
      <c r="BJ897" s="361">
        <v>11618.666666667001</v>
      </c>
      <c r="BK897" s="361">
        <v>6653.5833333330002</v>
      </c>
      <c r="BL897" s="361">
        <v>5685.3333333330002</v>
      </c>
      <c r="BM897" s="297">
        <f t="shared" ref="BM897" si="1613">SUM(BN897:BR897)</f>
        <v>24199.166666666999</v>
      </c>
      <c r="BN897" s="361">
        <v>4744.5833333330002</v>
      </c>
      <c r="BO897" s="361">
        <v>4720.1666666669998</v>
      </c>
      <c r="BP897" s="361">
        <v>3049.25</v>
      </c>
      <c r="BQ897" s="361">
        <v>1917.9166666670001</v>
      </c>
      <c r="BR897" s="361">
        <v>9767.25</v>
      </c>
      <c r="BS897" s="297">
        <f t="shared" ref="BS897" si="1614">SUM(BT897:CE897)</f>
        <v>46463.916666664998</v>
      </c>
      <c r="BT897" s="361">
        <v>3199.0833333330002</v>
      </c>
      <c r="BU897" s="361">
        <v>4847.5833333330002</v>
      </c>
      <c r="BV897" s="361">
        <v>1948.3333333329999</v>
      </c>
      <c r="BW897" s="361">
        <v>856.83333333300004</v>
      </c>
      <c r="BX897" s="361">
        <v>3002.6666666669998</v>
      </c>
      <c r="BY897" s="361">
        <v>11902.583333332999</v>
      </c>
      <c r="BZ897" s="361">
        <v>3336.4166666669998</v>
      </c>
      <c r="CA897" s="361">
        <v>2616.75</v>
      </c>
      <c r="CB897" s="361">
        <v>6197.0833333330002</v>
      </c>
      <c r="CC897" s="361">
        <v>2934</v>
      </c>
      <c r="CD897" s="361">
        <v>2837.3333333330002</v>
      </c>
      <c r="CE897" s="361">
        <v>2785.25</v>
      </c>
      <c r="CF897" s="297">
        <f t="shared" ref="CF897" si="1615">SUM(CG897:CS897)</f>
        <v>53426.666666666002</v>
      </c>
      <c r="CG897" s="361">
        <v>1550.0833333329999</v>
      </c>
      <c r="CH897" s="361">
        <v>4369.3333333330002</v>
      </c>
      <c r="CI897" s="361">
        <v>2226.5</v>
      </c>
      <c r="CJ897" s="361">
        <v>6463.4166666669998</v>
      </c>
      <c r="CK897" s="361">
        <v>11516.5</v>
      </c>
      <c r="CL897" s="361">
        <v>1909.5833333329999</v>
      </c>
      <c r="CM897" s="361">
        <v>8918.8333333329992</v>
      </c>
      <c r="CN897" s="361">
        <v>1585.4166666670001</v>
      </c>
      <c r="CO897" s="361">
        <v>503.25</v>
      </c>
      <c r="CP897" s="361">
        <v>2841.8333333330002</v>
      </c>
      <c r="CQ897" s="361">
        <v>4984.5833333330002</v>
      </c>
      <c r="CR897" s="361">
        <v>3996.4166666669998</v>
      </c>
      <c r="CS897" s="361">
        <v>2560.9166666669998</v>
      </c>
      <c r="CT897" s="297">
        <f t="shared" ref="CT897" si="1616">SUM(CU897:CY897)</f>
        <v>26470.833333334002</v>
      </c>
      <c r="CU897" s="361">
        <v>9127.1666666670008</v>
      </c>
      <c r="CV897" s="361">
        <v>6092.1666666669998</v>
      </c>
      <c r="CW897" s="361">
        <v>1953.4166666670001</v>
      </c>
      <c r="CX897" s="361">
        <v>4336</v>
      </c>
      <c r="CY897" s="361">
        <v>4962.0833333330002</v>
      </c>
      <c r="CZ897" s="297">
        <f t="shared" ref="CZ897" si="1617">SUM(DA897:DF897)</f>
        <v>43051.583333333998</v>
      </c>
      <c r="DA897" s="361">
        <v>1513.9166666670001</v>
      </c>
      <c r="DB897" s="361">
        <v>1237.6666666670001</v>
      </c>
      <c r="DC897" s="361">
        <v>9058.8333333329992</v>
      </c>
      <c r="DD897" s="361">
        <v>17242.666666666999</v>
      </c>
      <c r="DE897" s="361">
        <v>8228.5</v>
      </c>
      <c r="DF897" s="361">
        <v>5770</v>
      </c>
      <c r="DG897" s="297">
        <f t="shared" ref="DG897" si="1618">AM897+BS897+B897+O897+X897+AC897+AJ897+BD897+CF897+AX897+BM897+CT897+CZ897</f>
        <v>466860.08333333599</v>
      </c>
      <c r="DH897" s="297">
        <f t="shared" ref="DH897" si="1619">SUM(DI897:DK897)</f>
        <v>5248.6666666669998</v>
      </c>
      <c r="DI897" s="361">
        <v>2370.1666666669998</v>
      </c>
      <c r="DJ897" s="361">
        <v>1900</v>
      </c>
      <c r="DK897" s="361">
        <v>978.5</v>
      </c>
      <c r="DL897" s="297">
        <f>DM897+DN897</f>
        <v>8023.3333333330002</v>
      </c>
      <c r="DM897" s="361">
        <v>7875.25</v>
      </c>
      <c r="DN897" s="361">
        <v>148.08333333300001</v>
      </c>
      <c r="DO897" s="297">
        <f t="shared" ref="DO897" si="1620">DG897+DH897+DL897</f>
        <v>480132.08333333599</v>
      </c>
      <c r="DP897" s="25"/>
      <c r="DQ897" s="25"/>
      <c r="DR897" s="25"/>
      <c r="DS897" s="25"/>
      <c r="DT897" s="25"/>
      <c r="DU897" s="25"/>
      <c r="DV897" s="25"/>
      <c r="DW897" s="25"/>
      <c r="DX897" s="25"/>
      <c r="DY897" s="25"/>
      <c r="DZ897" s="25"/>
      <c r="EA897" s="25"/>
      <c r="EB897" s="4"/>
      <c r="EC897" s="4"/>
      <c r="ED897" s="4"/>
      <c r="EE897" s="4"/>
      <c r="EF897" s="4"/>
    </row>
    <row r="898" spans="1:137" customFormat="1" ht="12.75" customHeight="1" x14ac:dyDescent="0.15">
      <c r="A898" s="474" t="s">
        <v>424</v>
      </c>
      <c r="B898" s="240">
        <f t="shared" ref="B898:B899" si="1621">SUM(C898:N898)</f>
        <v>28323.333333333001</v>
      </c>
      <c r="C898" s="394">
        <v>1769.25</v>
      </c>
      <c r="D898" s="394">
        <v>1648.5833333329999</v>
      </c>
      <c r="E898" s="394">
        <v>1528.6666666670001</v>
      </c>
      <c r="F898" s="394">
        <v>404.5</v>
      </c>
      <c r="G898" s="394">
        <v>2486.9166666669998</v>
      </c>
      <c r="H898" s="394">
        <v>4372.8333333330002</v>
      </c>
      <c r="I898" s="394">
        <v>3629.0833333330002</v>
      </c>
      <c r="J898" s="394">
        <v>1082.8333333329999</v>
      </c>
      <c r="K898" s="394">
        <v>2437.0833333330002</v>
      </c>
      <c r="L898" s="394">
        <v>5910.6666666669998</v>
      </c>
      <c r="M898" s="394">
        <v>1197.25</v>
      </c>
      <c r="N898" s="394">
        <v>1855.6666666670001</v>
      </c>
      <c r="O898" s="240">
        <f t="shared" ref="O898:O899" si="1622">SUM(P898:W898)</f>
        <v>10533.333333334</v>
      </c>
      <c r="P898" s="394">
        <v>2146.4166666669998</v>
      </c>
      <c r="Q898" s="394">
        <v>1603.4166666670001</v>
      </c>
      <c r="R898" s="394">
        <v>774.66666666699996</v>
      </c>
      <c r="S898" s="394">
        <v>781.5</v>
      </c>
      <c r="T898" s="394">
        <v>1030.5</v>
      </c>
      <c r="U898" s="394">
        <v>2492.8333333330002</v>
      </c>
      <c r="V898" s="394">
        <v>1309.1666666670001</v>
      </c>
      <c r="W898" s="394">
        <v>394.83333333299998</v>
      </c>
      <c r="X898" s="240">
        <f t="shared" ref="X898:X899" si="1623">SUM(Y898:AB898)</f>
        <v>12605.500000001</v>
      </c>
      <c r="Y898" s="394">
        <v>2363.25</v>
      </c>
      <c r="Z898" s="394">
        <v>3643.4166666669998</v>
      </c>
      <c r="AA898" s="394">
        <v>3745.4166666669998</v>
      </c>
      <c r="AB898" s="394">
        <v>2853.4166666669998</v>
      </c>
      <c r="AC898" s="240">
        <f t="shared" ref="AC898:AC899" si="1624">SUM(AD898:AI898)</f>
        <v>8200.4999999989996</v>
      </c>
      <c r="AD898" s="394">
        <v>1171.6666666670001</v>
      </c>
      <c r="AE898" s="394">
        <v>1212.5833333329999</v>
      </c>
      <c r="AF898" s="394">
        <v>852.33333333300004</v>
      </c>
      <c r="AG898" s="394">
        <v>1930</v>
      </c>
      <c r="AH898" s="394">
        <v>1191.8333333329999</v>
      </c>
      <c r="AI898" s="394">
        <v>1842.0833333329999</v>
      </c>
      <c r="AJ898" s="240">
        <f t="shared" ref="AJ898:AJ899" si="1625">SUM(AK898:AL898)</f>
        <v>826.66666666700007</v>
      </c>
      <c r="AK898" s="394">
        <v>400</v>
      </c>
      <c r="AL898" s="394">
        <v>426.66666666700002</v>
      </c>
      <c r="AM898" s="240">
        <f t="shared" ref="AM898:AM899" si="1626">SUM(AN898:AW898)</f>
        <v>19837.999999999003</v>
      </c>
      <c r="AN898" s="394">
        <v>1356.6666666670001</v>
      </c>
      <c r="AO898" s="394">
        <v>1692.25</v>
      </c>
      <c r="AP898" s="394">
        <v>1918.8333333329999</v>
      </c>
      <c r="AQ898" s="394">
        <v>969.75</v>
      </c>
      <c r="AR898" s="394">
        <v>2282.25</v>
      </c>
      <c r="AS898" s="394">
        <v>772.75</v>
      </c>
      <c r="AT898" s="394">
        <v>3265.75</v>
      </c>
      <c r="AU898" s="394">
        <v>3047.0833333330002</v>
      </c>
      <c r="AV898" s="394">
        <v>2811.5833333330002</v>
      </c>
      <c r="AW898" s="394">
        <v>1721.0833333329999</v>
      </c>
      <c r="AX898" s="240">
        <f t="shared" ref="AX898:AX899" si="1627">SUM(AY898:BC898)</f>
        <v>28044.916666666002</v>
      </c>
      <c r="AY898" s="394">
        <v>2417.3333333330002</v>
      </c>
      <c r="AZ898" s="394">
        <v>13227.416666667001</v>
      </c>
      <c r="BA898" s="394">
        <v>2687.25</v>
      </c>
      <c r="BB898" s="394">
        <v>7312.3333333330002</v>
      </c>
      <c r="BC898" s="394">
        <v>2400.5833333330002</v>
      </c>
      <c r="BD898" s="240">
        <f t="shared" ref="BD898:BD899" si="1628">SUM(BE898:BL898)</f>
        <v>30919.750000000997</v>
      </c>
      <c r="BE898" s="394">
        <v>5547</v>
      </c>
      <c r="BF898" s="394">
        <v>3681.8333333330002</v>
      </c>
      <c r="BG898" s="394">
        <v>2759.6666666669998</v>
      </c>
      <c r="BH898" s="394">
        <v>2932.4166666669998</v>
      </c>
      <c r="BI898" s="394">
        <v>3733.6666666669998</v>
      </c>
      <c r="BJ898" s="394">
        <v>5964.6666666669998</v>
      </c>
      <c r="BK898" s="394">
        <v>3386.1666666669998</v>
      </c>
      <c r="BL898" s="394">
        <v>2914.3333333330002</v>
      </c>
      <c r="BM898" s="240">
        <f t="shared" ref="BM898:BM899" si="1629">SUM(BN898:BR898)</f>
        <v>12380.25</v>
      </c>
      <c r="BN898" s="394">
        <v>2403</v>
      </c>
      <c r="BO898" s="394">
        <v>2309.75</v>
      </c>
      <c r="BP898" s="394">
        <v>1613.8333333329999</v>
      </c>
      <c r="BQ898" s="394">
        <v>994.75</v>
      </c>
      <c r="BR898" s="394">
        <v>5058.9166666669998</v>
      </c>
      <c r="BS898" s="240">
        <f t="shared" ref="BS898:BS899" si="1630">SUM(BT898:CE898)</f>
        <v>22574.25</v>
      </c>
      <c r="BT898" s="394">
        <v>1571.5</v>
      </c>
      <c r="BU898" s="394">
        <v>2339.25</v>
      </c>
      <c r="BV898" s="394">
        <v>980.91666666699996</v>
      </c>
      <c r="BW898" s="394">
        <v>484.58333333299998</v>
      </c>
      <c r="BX898" s="394">
        <v>1538.75</v>
      </c>
      <c r="BY898" s="394">
        <v>5625.3333333330002</v>
      </c>
      <c r="BZ898" s="394">
        <v>1541.9166666670001</v>
      </c>
      <c r="CA898" s="394">
        <v>1297.5</v>
      </c>
      <c r="CB898" s="394">
        <v>2899</v>
      </c>
      <c r="CC898" s="394">
        <v>1456.25</v>
      </c>
      <c r="CD898" s="394">
        <v>1428.5</v>
      </c>
      <c r="CE898" s="394">
        <v>1410.75</v>
      </c>
      <c r="CF898" s="240">
        <f t="shared" ref="CF898:CF899" si="1631">SUM(CG898:CS898)</f>
        <v>26514.250000000004</v>
      </c>
      <c r="CG898" s="394">
        <v>776.5</v>
      </c>
      <c r="CH898" s="394">
        <v>2126.1666666669998</v>
      </c>
      <c r="CI898" s="394">
        <v>1106.9166666670001</v>
      </c>
      <c r="CJ898" s="394">
        <v>3282.1666666669998</v>
      </c>
      <c r="CK898" s="394">
        <v>5538.0833333330002</v>
      </c>
      <c r="CL898" s="394">
        <v>921.66666666699996</v>
      </c>
      <c r="CM898" s="394">
        <v>4560.0833333330002</v>
      </c>
      <c r="CN898" s="394">
        <v>827.75</v>
      </c>
      <c r="CO898" s="394">
        <v>269.5</v>
      </c>
      <c r="CP898" s="394">
        <v>1347.75</v>
      </c>
      <c r="CQ898" s="394">
        <v>2543.8333333330002</v>
      </c>
      <c r="CR898" s="394">
        <v>2002</v>
      </c>
      <c r="CS898" s="394">
        <v>1211.8333333329999</v>
      </c>
      <c r="CT898" s="240">
        <f t="shared" ref="CT898:CT899" si="1632">SUM(CU898:CY898)</f>
        <v>12636.750000001</v>
      </c>
      <c r="CU898" s="394">
        <v>4290.6666666669998</v>
      </c>
      <c r="CV898" s="394">
        <v>2944.0833333330002</v>
      </c>
      <c r="CW898" s="394">
        <v>960.91666666699996</v>
      </c>
      <c r="CX898" s="394">
        <v>2146.4166666669998</v>
      </c>
      <c r="CY898" s="394">
        <v>2294.6666666669998</v>
      </c>
      <c r="CZ898" s="240">
        <f t="shared" ref="CZ898:CZ899" si="1633">SUM(DA898:DF898)</f>
        <v>21209.083333333001</v>
      </c>
      <c r="DA898" s="394">
        <v>726.33333333300004</v>
      </c>
      <c r="DB898" s="394">
        <v>587.25</v>
      </c>
      <c r="DC898" s="394">
        <v>4420.3333333330002</v>
      </c>
      <c r="DD898" s="394">
        <v>8649</v>
      </c>
      <c r="DE898" s="394">
        <v>3915</v>
      </c>
      <c r="DF898" s="394">
        <v>2911.1666666669998</v>
      </c>
      <c r="DG898" s="240">
        <f t="shared" ref="DG898:DG899" si="1634">AM898+BS898+B898+O898+X898+AC898+AJ898+BD898+CF898+AX898+BM898+CT898+CZ898</f>
        <v>234606.58333333398</v>
      </c>
      <c r="DH898" s="240">
        <f t="shared" ref="DH898:DH899" si="1635">SUM(DI898:DK898)</f>
        <v>2489.0833333340001</v>
      </c>
      <c r="DI898" s="394">
        <v>1139.4166666670001</v>
      </c>
      <c r="DJ898" s="394">
        <v>876.5</v>
      </c>
      <c r="DK898" s="394">
        <v>473.16666666700002</v>
      </c>
      <c r="DL898" s="392">
        <f>DM898+DN898</f>
        <v>4742.0833333330002</v>
      </c>
      <c r="DM898" s="394">
        <v>4648.5833333330002</v>
      </c>
      <c r="DN898" s="394">
        <v>93.5</v>
      </c>
      <c r="DO898" s="240">
        <f t="shared" ref="DO898:DO899" si="1636">DG898+DH898+DL898</f>
        <v>241837.75000000099</v>
      </c>
      <c r="DP898" s="25"/>
      <c r="DQ898" s="25"/>
      <c r="DR898" s="25"/>
      <c r="DS898" s="25"/>
      <c r="DT898" s="25"/>
      <c r="DU898" s="25"/>
      <c r="DV898" s="25"/>
      <c r="DW898" s="25"/>
      <c r="DX898" s="25"/>
      <c r="DY898" s="25"/>
      <c r="DZ898" s="25"/>
      <c r="EA898" s="25"/>
      <c r="EB898" s="4"/>
      <c r="EC898" s="4"/>
      <c r="ED898" s="4"/>
      <c r="EE898" s="4"/>
      <c r="EF898" s="4"/>
    </row>
    <row r="899" spans="1:137" customFormat="1" ht="12.75" customHeight="1" x14ac:dyDescent="0.15">
      <c r="A899" s="475" t="s">
        <v>425</v>
      </c>
      <c r="B899" s="246">
        <f t="shared" si="1621"/>
        <v>27858.5</v>
      </c>
      <c r="C899" s="400">
        <v>2018.1666666670001</v>
      </c>
      <c r="D899" s="400">
        <v>1460.5833333329999</v>
      </c>
      <c r="E899" s="400">
        <v>1633.5</v>
      </c>
      <c r="F899" s="400">
        <v>385.33333333299998</v>
      </c>
      <c r="G899" s="400">
        <v>2759.75</v>
      </c>
      <c r="H899" s="400">
        <v>4442.5833333330002</v>
      </c>
      <c r="I899" s="400">
        <v>3145.5833333330002</v>
      </c>
      <c r="J899" s="400">
        <v>1026.8333333329999</v>
      </c>
      <c r="K899" s="400">
        <v>2361.4166666669998</v>
      </c>
      <c r="L899" s="400">
        <v>5465.6666666669998</v>
      </c>
      <c r="M899" s="400">
        <v>1259.6666666670001</v>
      </c>
      <c r="N899" s="400">
        <v>1899.4166666670001</v>
      </c>
      <c r="O899" s="246">
        <f t="shared" si="1622"/>
        <v>10261.499999999998</v>
      </c>
      <c r="P899" s="400">
        <v>2137.9166666669998</v>
      </c>
      <c r="Q899" s="400">
        <v>1455.8333333329999</v>
      </c>
      <c r="R899" s="400">
        <v>863.66666666699996</v>
      </c>
      <c r="S899" s="400">
        <v>739.16666666699996</v>
      </c>
      <c r="T899" s="400">
        <v>957.16666666699996</v>
      </c>
      <c r="U899" s="400">
        <v>2436.5833333330002</v>
      </c>
      <c r="V899" s="400">
        <v>1297.5833333329999</v>
      </c>
      <c r="W899" s="400">
        <v>373.58333333299998</v>
      </c>
      <c r="X899" s="246">
        <f t="shared" si="1623"/>
        <v>13828.416666666999</v>
      </c>
      <c r="Y899" s="400">
        <v>2602.4166666669998</v>
      </c>
      <c r="Z899" s="400">
        <v>3992.8333333330002</v>
      </c>
      <c r="AA899" s="400">
        <v>3992.4166666669998</v>
      </c>
      <c r="AB899" s="400">
        <v>3240.75</v>
      </c>
      <c r="AC899" s="246">
        <f t="shared" si="1624"/>
        <v>8188.4166666680003</v>
      </c>
      <c r="AD899" s="400">
        <v>1133.4166666670001</v>
      </c>
      <c r="AE899" s="400">
        <v>1190.1666666670001</v>
      </c>
      <c r="AF899" s="400">
        <v>854</v>
      </c>
      <c r="AG899" s="400">
        <v>1850.4166666670001</v>
      </c>
      <c r="AH899" s="400">
        <v>1233.1666666670001</v>
      </c>
      <c r="AI899" s="400">
        <v>1927.25</v>
      </c>
      <c r="AJ899" s="246">
        <f t="shared" si="1625"/>
        <v>1003.25</v>
      </c>
      <c r="AK899" s="400">
        <v>467</v>
      </c>
      <c r="AL899" s="400">
        <v>536.25</v>
      </c>
      <c r="AM899" s="246">
        <f t="shared" si="1626"/>
        <v>18170.833333333998</v>
      </c>
      <c r="AN899" s="400">
        <v>1015.083333333</v>
      </c>
      <c r="AO899" s="400">
        <v>1726.1666666670001</v>
      </c>
      <c r="AP899" s="400">
        <v>1785.25</v>
      </c>
      <c r="AQ899" s="400">
        <v>853.08333333300004</v>
      </c>
      <c r="AR899" s="400">
        <v>2060.1666666669998</v>
      </c>
      <c r="AS899" s="400">
        <v>677.91666666699996</v>
      </c>
      <c r="AT899" s="400">
        <v>3327.4166666669998</v>
      </c>
      <c r="AU899" s="400">
        <v>2665.0833333330002</v>
      </c>
      <c r="AV899" s="400">
        <v>2463.5</v>
      </c>
      <c r="AW899" s="400">
        <v>1597.1666666670001</v>
      </c>
      <c r="AX899" s="246">
        <f t="shared" si="1627"/>
        <v>24438.500000001</v>
      </c>
      <c r="AY899" s="400">
        <v>1972.6666666670001</v>
      </c>
      <c r="AZ899" s="400">
        <v>11161.75</v>
      </c>
      <c r="BA899" s="400">
        <v>2720.6666666669998</v>
      </c>
      <c r="BB899" s="400">
        <v>6346</v>
      </c>
      <c r="BC899" s="400">
        <v>2237.4166666669998</v>
      </c>
      <c r="BD899" s="246">
        <f t="shared" si="1628"/>
        <v>30206.5</v>
      </c>
      <c r="BE899" s="400">
        <v>5317.5</v>
      </c>
      <c r="BF899" s="400">
        <v>3846.75</v>
      </c>
      <c r="BG899" s="400">
        <v>2674.8333333330002</v>
      </c>
      <c r="BH899" s="400">
        <v>2917.5</v>
      </c>
      <c r="BI899" s="400">
        <v>3757.5</v>
      </c>
      <c r="BJ899" s="400">
        <v>5654</v>
      </c>
      <c r="BK899" s="400">
        <v>3267.4166666669998</v>
      </c>
      <c r="BL899" s="400">
        <v>2771</v>
      </c>
      <c r="BM899" s="246">
        <f t="shared" si="1629"/>
        <v>11818.916666666999</v>
      </c>
      <c r="BN899" s="400">
        <v>2341.5833333330002</v>
      </c>
      <c r="BO899" s="400">
        <v>2410.4166666669998</v>
      </c>
      <c r="BP899" s="400">
        <v>1435.4166666670001</v>
      </c>
      <c r="BQ899" s="400">
        <v>923.16666666699996</v>
      </c>
      <c r="BR899" s="400">
        <v>4708.3333333330002</v>
      </c>
      <c r="BS899" s="246">
        <f t="shared" si="1630"/>
        <v>23889.666666666002</v>
      </c>
      <c r="BT899" s="400">
        <v>1627.5833333329999</v>
      </c>
      <c r="BU899" s="400">
        <v>2508.3333333330002</v>
      </c>
      <c r="BV899" s="400">
        <v>967.41666666699996</v>
      </c>
      <c r="BW899" s="400">
        <v>372.25</v>
      </c>
      <c r="BX899" s="400">
        <v>1463.9166666670001</v>
      </c>
      <c r="BY899" s="400">
        <v>6277.25</v>
      </c>
      <c r="BZ899" s="400">
        <v>1794.5</v>
      </c>
      <c r="CA899" s="400">
        <v>1319.25</v>
      </c>
      <c r="CB899" s="400">
        <v>3298.0833333330002</v>
      </c>
      <c r="CC899" s="400">
        <v>1477.75</v>
      </c>
      <c r="CD899" s="400">
        <v>1408.8333333329999</v>
      </c>
      <c r="CE899" s="400">
        <v>1374.5</v>
      </c>
      <c r="CF899" s="246">
        <f t="shared" si="1631"/>
        <v>26912.416666666999</v>
      </c>
      <c r="CG899" s="400">
        <v>773.58333333300004</v>
      </c>
      <c r="CH899" s="400">
        <v>2243.1666666669998</v>
      </c>
      <c r="CI899" s="400">
        <v>1119.5833333329999</v>
      </c>
      <c r="CJ899" s="400">
        <v>3181.25</v>
      </c>
      <c r="CK899" s="400">
        <v>5978.4166666669998</v>
      </c>
      <c r="CL899" s="400">
        <v>987.91666666699996</v>
      </c>
      <c r="CM899" s="400">
        <v>4358.75</v>
      </c>
      <c r="CN899" s="400">
        <v>757.66666666699996</v>
      </c>
      <c r="CO899" s="400">
        <v>233.75</v>
      </c>
      <c r="CP899" s="400">
        <v>1494.0833333329999</v>
      </c>
      <c r="CQ899" s="400">
        <v>2440.75</v>
      </c>
      <c r="CR899" s="400">
        <v>1994.4166666670001</v>
      </c>
      <c r="CS899" s="400">
        <v>1349.0833333329999</v>
      </c>
      <c r="CT899" s="246">
        <f t="shared" si="1632"/>
        <v>13834.083333333001</v>
      </c>
      <c r="CU899" s="400">
        <v>4836.5</v>
      </c>
      <c r="CV899" s="400">
        <v>3148.0833333330002</v>
      </c>
      <c r="CW899" s="400">
        <v>992.5</v>
      </c>
      <c r="CX899" s="400">
        <v>2189.5833333330002</v>
      </c>
      <c r="CY899" s="400">
        <v>2667.4166666669998</v>
      </c>
      <c r="CZ899" s="246">
        <f t="shared" si="1633"/>
        <v>21842.5</v>
      </c>
      <c r="DA899" s="400">
        <v>787.58333333300004</v>
      </c>
      <c r="DB899" s="400">
        <v>650.41666666699996</v>
      </c>
      <c r="DC899" s="400">
        <v>4638.5</v>
      </c>
      <c r="DD899" s="400">
        <v>8593.6666666670008</v>
      </c>
      <c r="DE899" s="400">
        <v>4313.5</v>
      </c>
      <c r="DF899" s="400">
        <v>2858.8333333330002</v>
      </c>
      <c r="DG899" s="246">
        <f t="shared" si="1634"/>
        <v>232253.500000003</v>
      </c>
      <c r="DH899" s="246">
        <f t="shared" si="1635"/>
        <v>2759.5833333330002</v>
      </c>
      <c r="DI899" s="400">
        <v>1230.75</v>
      </c>
      <c r="DJ899" s="400">
        <v>1023.5</v>
      </c>
      <c r="DK899" s="400">
        <v>505.33333333299998</v>
      </c>
      <c r="DL899" s="393">
        <f>DM899+DN899</f>
        <v>3281.25</v>
      </c>
      <c r="DM899" s="400">
        <v>3226.6666666669998</v>
      </c>
      <c r="DN899" s="400">
        <v>54.583333332999999</v>
      </c>
      <c r="DO899" s="246">
        <f t="shared" si="1636"/>
        <v>238294.33333333599</v>
      </c>
      <c r="DP899" s="25"/>
      <c r="DQ899" s="25"/>
      <c r="DR899" s="25"/>
      <c r="DS899" s="25"/>
      <c r="DT899" s="25"/>
      <c r="DU899" s="25"/>
      <c r="DV899" s="25"/>
      <c r="DW899" s="25"/>
      <c r="DX899" s="25"/>
      <c r="DY899" s="25"/>
      <c r="DZ899" s="25"/>
      <c r="EA899" s="25"/>
      <c r="EB899" s="4"/>
      <c r="EC899" s="4"/>
      <c r="ED899" s="4"/>
      <c r="EE899" s="4"/>
      <c r="EF899" s="4"/>
    </row>
    <row r="900" spans="1:137" ht="16.5" customHeight="1" x14ac:dyDescent="0.2">
      <c r="C900" s="37"/>
      <c r="D900" s="128"/>
      <c r="E900" s="128"/>
      <c r="F900" s="128"/>
      <c r="G900" s="128"/>
      <c r="H900" s="128"/>
      <c r="I900" s="128"/>
    </row>
    <row r="901" spans="1:137" ht="16.5" customHeight="1" x14ac:dyDescent="0.2">
      <c r="A901" s="26" t="s">
        <v>456</v>
      </c>
      <c r="C901" s="93"/>
      <c r="D901" s="43"/>
      <c r="E901" s="128"/>
      <c r="F901" s="128"/>
      <c r="G901" s="128"/>
      <c r="H901" s="128"/>
      <c r="I901" s="128"/>
    </row>
    <row r="902" spans="1:137" ht="16.5" customHeight="1" x14ac:dyDescent="0.2">
      <c r="A902" s="31" t="s">
        <v>822</v>
      </c>
      <c r="E902" s="40"/>
      <c r="F902" s="128"/>
      <c r="G902" s="128"/>
      <c r="H902" s="128"/>
      <c r="I902" s="128"/>
    </row>
    <row r="903" spans="1:137" ht="16.5" customHeight="1" x14ac:dyDescent="0.2">
      <c r="A903" s="427" t="s">
        <v>823</v>
      </c>
      <c r="C903" s="43"/>
      <c r="D903" s="43"/>
      <c r="E903" s="40"/>
      <c r="F903" s="198"/>
      <c r="G903" s="128"/>
      <c r="H903" s="128"/>
      <c r="I903" s="128"/>
    </row>
    <row r="904" spans="1:137" s="442" customFormat="1" ht="32.25" customHeight="1" x14ac:dyDescent="0.15">
      <c r="A904" s="437"/>
      <c r="B904" s="438" t="s">
        <v>489</v>
      </c>
      <c r="C904" s="439" t="s">
        <v>490</v>
      </c>
      <c r="D904" s="439" t="s">
        <v>491</v>
      </c>
      <c r="E904" s="439" t="s">
        <v>492</v>
      </c>
      <c r="F904" s="439" t="s">
        <v>493</v>
      </c>
      <c r="G904" s="439" t="s">
        <v>494</v>
      </c>
      <c r="H904" s="439" t="s">
        <v>495</v>
      </c>
      <c r="I904" s="439" t="s">
        <v>496</v>
      </c>
      <c r="J904" s="439" t="s">
        <v>497</v>
      </c>
      <c r="K904" s="439" t="s">
        <v>498</v>
      </c>
      <c r="L904" s="439" t="s">
        <v>499</v>
      </c>
      <c r="M904" s="439" t="s">
        <v>500</v>
      </c>
      <c r="N904" s="439" t="s">
        <v>501</v>
      </c>
      <c r="O904" s="438" t="s">
        <v>502</v>
      </c>
      <c r="P904" s="439" t="s">
        <v>503</v>
      </c>
      <c r="Q904" s="439" t="s">
        <v>504</v>
      </c>
      <c r="R904" s="439" t="s">
        <v>505</v>
      </c>
      <c r="S904" s="439" t="s">
        <v>506</v>
      </c>
      <c r="T904" s="439" t="s">
        <v>507</v>
      </c>
      <c r="U904" s="439" t="s">
        <v>508</v>
      </c>
      <c r="V904" s="439" t="s">
        <v>509</v>
      </c>
      <c r="W904" s="439" t="s">
        <v>510</v>
      </c>
      <c r="X904" s="438" t="s">
        <v>511</v>
      </c>
      <c r="Y904" s="439" t="s">
        <v>512</v>
      </c>
      <c r="Z904" s="439" t="s">
        <v>513</v>
      </c>
      <c r="AA904" s="439" t="s">
        <v>514</v>
      </c>
      <c r="AB904" s="439" t="s">
        <v>515</v>
      </c>
      <c r="AC904" s="438" t="s">
        <v>516</v>
      </c>
      <c r="AD904" s="439" t="s">
        <v>517</v>
      </c>
      <c r="AE904" s="439" t="s">
        <v>518</v>
      </c>
      <c r="AF904" s="439" t="s">
        <v>519</v>
      </c>
      <c r="AG904" s="439" t="s">
        <v>520</v>
      </c>
      <c r="AH904" s="439" t="s">
        <v>521</v>
      </c>
      <c r="AI904" s="439" t="s">
        <v>522</v>
      </c>
      <c r="AJ904" s="438" t="s">
        <v>523</v>
      </c>
      <c r="AK904" s="439" t="s">
        <v>524</v>
      </c>
      <c r="AL904" s="439" t="s">
        <v>525</v>
      </c>
      <c r="AM904" s="438" t="s">
        <v>526</v>
      </c>
      <c r="AN904" s="439" t="s">
        <v>527</v>
      </c>
      <c r="AO904" s="439" t="s">
        <v>528</v>
      </c>
      <c r="AP904" s="439" t="s">
        <v>529</v>
      </c>
      <c r="AQ904" s="439" t="s">
        <v>530</v>
      </c>
      <c r="AR904" s="439" t="s">
        <v>531</v>
      </c>
      <c r="AS904" s="439" t="s">
        <v>532</v>
      </c>
      <c r="AT904" s="439" t="s">
        <v>533</v>
      </c>
      <c r="AU904" s="439" t="s">
        <v>534</v>
      </c>
      <c r="AV904" s="439" t="s">
        <v>535</v>
      </c>
      <c r="AW904" s="439" t="s">
        <v>536</v>
      </c>
      <c r="AX904" s="438" t="s">
        <v>537</v>
      </c>
      <c r="AY904" s="439" t="s">
        <v>538</v>
      </c>
      <c r="AZ904" s="439" t="s">
        <v>539</v>
      </c>
      <c r="BA904" s="439" t="s">
        <v>540</v>
      </c>
      <c r="BB904" s="439" t="s">
        <v>541</v>
      </c>
      <c r="BC904" s="439" t="s">
        <v>542</v>
      </c>
      <c r="BD904" s="440" t="s">
        <v>543</v>
      </c>
      <c r="BE904" s="439" t="s">
        <v>544</v>
      </c>
      <c r="BF904" s="439" t="s">
        <v>545</v>
      </c>
      <c r="BG904" s="439" t="s">
        <v>546</v>
      </c>
      <c r="BH904" s="439" t="s">
        <v>547</v>
      </c>
      <c r="BI904" s="439" t="s">
        <v>548</v>
      </c>
      <c r="BJ904" s="439" t="s">
        <v>549</v>
      </c>
      <c r="BK904" s="439" t="s">
        <v>550</v>
      </c>
      <c r="BL904" s="439" t="s">
        <v>551</v>
      </c>
      <c r="BM904" s="438" t="s">
        <v>552</v>
      </c>
      <c r="BN904" s="439" t="s">
        <v>553</v>
      </c>
      <c r="BO904" s="439" t="s">
        <v>554</v>
      </c>
      <c r="BP904" s="439" t="s">
        <v>555</v>
      </c>
      <c r="BQ904" s="439" t="s">
        <v>556</v>
      </c>
      <c r="BR904" s="439" t="s">
        <v>557</v>
      </c>
      <c r="BS904" s="438" t="s">
        <v>558</v>
      </c>
      <c r="BT904" s="439" t="s">
        <v>559</v>
      </c>
      <c r="BU904" s="439" t="s">
        <v>560</v>
      </c>
      <c r="BV904" s="439" t="s">
        <v>561</v>
      </c>
      <c r="BW904" s="439" t="s">
        <v>562</v>
      </c>
      <c r="BX904" s="439" t="s">
        <v>563</v>
      </c>
      <c r="BY904" s="439" t="s">
        <v>564</v>
      </c>
      <c r="BZ904" s="439" t="s">
        <v>565</v>
      </c>
      <c r="CA904" s="439" t="s">
        <v>566</v>
      </c>
      <c r="CB904" s="439" t="s">
        <v>567</v>
      </c>
      <c r="CC904" s="439" t="s">
        <v>568</v>
      </c>
      <c r="CD904" s="439" t="s">
        <v>569</v>
      </c>
      <c r="CE904" s="439" t="s">
        <v>570</v>
      </c>
      <c r="CF904" s="438" t="s">
        <v>571</v>
      </c>
      <c r="CG904" s="439" t="s">
        <v>572</v>
      </c>
      <c r="CH904" s="439" t="s">
        <v>573</v>
      </c>
      <c r="CI904" s="439" t="s">
        <v>574</v>
      </c>
      <c r="CJ904" s="439" t="s">
        <v>575</v>
      </c>
      <c r="CK904" s="439" t="s">
        <v>576</v>
      </c>
      <c r="CL904" s="439" t="s">
        <v>577</v>
      </c>
      <c r="CM904" s="439" t="s">
        <v>578</v>
      </c>
      <c r="CN904" s="439" t="s">
        <v>579</v>
      </c>
      <c r="CO904" s="439" t="s">
        <v>580</v>
      </c>
      <c r="CP904" s="439" t="s">
        <v>581</v>
      </c>
      <c r="CQ904" s="439" t="s">
        <v>582</v>
      </c>
      <c r="CR904" s="439" t="s">
        <v>583</v>
      </c>
      <c r="CS904" s="439" t="s">
        <v>584</v>
      </c>
      <c r="CT904" s="438" t="s">
        <v>585</v>
      </c>
      <c r="CU904" s="439" t="s">
        <v>586</v>
      </c>
      <c r="CV904" s="439" t="s">
        <v>587</v>
      </c>
      <c r="CW904" s="439" t="s">
        <v>588</v>
      </c>
      <c r="CX904" s="439" t="s">
        <v>589</v>
      </c>
      <c r="CY904" s="439" t="s">
        <v>590</v>
      </c>
      <c r="CZ904" s="438" t="s">
        <v>591</v>
      </c>
      <c r="DA904" s="439" t="s">
        <v>592</v>
      </c>
      <c r="DB904" s="439" t="s">
        <v>593</v>
      </c>
      <c r="DC904" s="439" t="s">
        <v>594</v>
      </c>
      <c r="DD904" s="439" t="s">
        <v>595</v>
      </c>
      <c r="DE904" s="439" t="s">
        <v>596</v>
      </c>
      <c r="DF904" s="439" t="s">
        <v>597</v>
      </c>
      <c r="DG904" s="438" t="s">
        <v>598</v>
      </c>
      <c r="DH904" s="438" t="s">
        <v>599</v>
      </c>
      <c r="DI904" s="439" t="s">
        <v>600</v>
      </c>
      <c r="DJ904" s="439" t="s">
        <v>601</v>
      </c>
      <c r="DK904" s="439" t="s">
        <v>602</v>
      </c>
      <c r="DL904" s="438" t="s">
        <v>603</v>
      </c>
      <c r="DM904" s="439" t="s">
        <v>604</v>
      </c>
      <c r="DN904" s="441" t="s">
        <v>605</v>
      </c>
      <c r="DO904" s="438" t="s">
        <v>606</v>
      </c>
    </row>
    <row r="905" spans="1:137" ht="16.5" customHeight="1" x14ac:dyDescent="0.2">
      <c r="A905" s="84" t="s">
        <v>485</v>
      </c>
      <c r="B905" s="297">
        <f>SUM(C905:N905)</f>
        <v>149864.86952684401</v>
      </c>
      <c r="C905" s="361">
        <v>10842.558297885</v>
      </c>
      <c r="D905" s="361">
        <v>6286.9516040340004</v>
      </c>
      <c r="E905" s="361">
        <v>5981.6425732139996</v>
      </c>
      <c r="F905" s="361">
        <v>1793.146277414</v>
      </c>
      <c r="G905" s="361">
        <v>10391.987822047</v>
      </c>
      <c r="H905" s="361">
        <v>23727.093367476002</v>
      </c>
      <c r="I905" s="361">
        <v>15978.377865822</v>
      </c>
      <c r="J905" s="361">
        <v>3223.6895903660002</v>
      </c>
      <c r="K905" s="361">
        <v>12937.550860548999</v>
      </c>
      <c r="L905" s="361">
        <v>39670.336008131999</v>
      </c>
      <c r="M905" s="361">
        <v>6531.164112419</v>
      </c>
      <c r="N905" s="361">
        <v>12500.371147485999</v>
      </c>
      <c r="O905" s="297">
        <f t="shared" ref="O905" si="1637">SUM(P905:W905)</f>
        <v>53292.764981978995</v>
      </c>
      <c r="P905" s="361">
        <v>10410.976285014</v>
      </c>
      <c r="Q905" s="361">
        <v>10451.570653871</v>
      </c>
      <c r="R905" s="361">
        <v>4165.1210074609999</v>
      </c>
      <c r="S905" s="361">
        <v>4015.7723840170001</v>
      </c>
      <c r="T905" s="361">
        <v>4247.1926168780001</v>
      </c>
      <c r="U905" s="361">
        <v>9757.8061629999993</v>
      </c>
      <c r="V905" s="361">
        <v>7063.6660720099999</v>
      </c>
      <c r="W905" s="361">
        <v>3180.6597997280001</v>
      </c>
      <c r="X905" s="297">
        <f t="shared" ref="X905" si="1638">SUM(Y905:AB905)</f>
        <v>57342.760965710004</v>
      </c>
      <c r="Y905" s="361">
        <v>9481.9188026400006</v>
      </c>
      <c r="Z905" s="361">
        <v>15890.714083932</v>
      </c>
      <c r="AA905" s="361">
        <v>19388.010276596</v>
      </c>
      <c r="AB905" s="361">
        <v>12582.117802541999</v>
      </c>
      <c r="AC905" s="297">
        <f t="shared" ref="AC905" si="1639">SUM(AD905:AI905)</f>
        <v>51087.727688210995</v>
      </c>
      <c r="AD905" s="361">
        <v>6219.8311430140002</v>
      </c>
      <c r="AE905" s="361">
        <v>8198.164174259</v>
      </c>
      <c r="AF905" s="361">
        <v>4164.7191023249998</v>
      </c>
      <c r="AG905" s="361">
        <v>12097.100721284</v>
      </c>
      <c r="AH905" s="361">
        <v>6019.9068224189996</v>
      </c>
      <c r="AI905" s="361">
        <v>14388.005724909999</v>
      </c>
      <c r="AJ905" s="297">
        <f t="shared" ref="AJ905" si="1640">SUM(AK905:AL905)</f>
        <v>7049.2420347669995</v>
      </c>
      <c r="AK905" s="361">
        <v>2976.6035924809999</v>
      </c>
      <c r="AL905" s="361">
        <v>4072.6384422860001</v>
      </c>
      <c r="AM905" s="297">
        <f t="shared" ref="AM905" si="1641">SUM(AN905:AW905)</f>
        <v>120120.98218786801</v>
      </c>
      <c r="AN905" s="361">
        <v>7011.0284163019996</v>
      </c>
      <c r="AO905" s="361">
        <v>7488.1904423610004</v>
      </c>
      <c r="AP905" s="361">
        <v>12995.890797546001</v>
      </c>
      <c r="AQ905" s="361">
        <v>3630.2070219530001</v>
      </c>
      <c r="AR905" s="361">
        <v>16543.961577444999</v>
      </c>
      <c r="AS905" s="361">
        <v>3927.296852466</v>
      </c>
      <c r="AT905" s="361">
        <v>21834.875870439999</v>
      </c>
      <c r="AU905" s="361">
        <v>22856.950050801999</v>
      </c>
      <c r="AV905" s="361">
        <v>16221.758171939</v>
      </c>
      <c r="AW905" s="361">
        <v>7610.822986614</v>
      </c>
      <c r="AX905" s="297">
        <f t="shared" ref="AX905" si="1642">SUM(AY905:BC905)</f>
        <v>170458.703100454</v>
      </c>
      <c r="AY905" s="361">
        <v>15373.603503077</v>
      </c>
      <c r="AZ905" s="361">
        <v>75661.354075402996</v>
      </c>
      <c r="BA905" s="361">
        <v>19407.893021032</v>
      </c>
      <c r="BB905" s="361">
        <v>44714.702731074998</v>
      </c>
      <c r="BC905" s="361">
        <v>15301.149769866999</v>
      </c>
      <c r="BD905" s="297">
        <f t="shared" ref="BD905" si="1643">SUM(BE905:BL905)</f>
        <v>250227.29101773803</v>
      </c>
      <c r="BE905" s="361">
        <v>35817.705682537999</v>
      </c>
      <c r="BF905" s="361">
        <v>30463.549079117998</v>
      </c>
      <c r="BG905" s="361">
        <v>23743.264595331999</v>
      </c>
      <c r="BH905" s="361">
        <v>27891.583436809</v>
      </c>
      <c r="BI905" s="361">
        <v>25500.369293893</v>
      </c>
      <c r="BJ905" s="361">
        <v>48819.793542241001</v>
      </c>
      <c r="BK905" s="361">
        <v>28976.256577879001</v>
      </c>
      <c r="BL905" s="361">
        <v>29014.768809927999</v>
      </c>
      <c r="BM905" s="297">
        <f t="shared" ref="BM905" si="1644">SUM(BN905:BR905)</f>
        <v>72012.116863378003</v>
      </c>
      <c r="BN905" s="361">
        <v>14433.495314690001</v>
      </c>
      <c r="BO905" s="361">
        <v>13006.550010196999</v>
      </c>
      <c r="BP905" s="361">
        <v>8005.7620072999998</v>
      </c>
      <c r="BQ905" s="361">
        <v>5576.0970191500001</v>
      </c>
      <c r="BR905" s="361">
        <v>30990.212512040998</v>
      </c>
      <c r="BS905" s="297">
        <f t="shared" ref="BS905" si="1645">SUM(BT905:CE905)</f>
        <v>116446.73902693001</v>
      </c>
      <c r="BT905" s="361">
        <v>7396.4334262439997</v>
      </c>
      <c r="BU905" s="361">
        <v>12216.581472456</v>
      </c>
      <c r="BV905" s="361">
        <v>3832.759442777</v>
      </c>
      <c r="BW905" s="361">
        <v>1831.274099985</v>
      </c>
      <c r="BX905" s="361">
        <v>7720.9952007330003</v>
      </c>
      <c r="BY905" s="361">
        <v>34835.146289752003</v>
      </c>
      <c r="BZ905" s="361">
        <v>7474.1657581910004</v>
      </c>
      <c r="CA905" s="361">
        <v>6900.4686872379998</v>
      </c>
      <c r="CB905" s="361">
        <v>11355.105330472999</v>
      </c>
      <c r="CC905" s="361">
        <v>6465.5554168620001</v>
      </c>
      <c r="CD905" s="361">
        <v>9081.5176232379999</v>
      </c>
      <c r="CE905" s="361">
        <v>7336.7362789810004</v>
      </c>
      <c r="CF905" s="297">
        <f t="shared" ref="CF905" si="1646">SUM(CG905:CS905)</f>
        <v>132747.53729646301</v>
      </c>
      <c r="CG905" s="361">
        <v>3071.4724656009998</v>
      </c>
      <c r="CH905" s="361">
        <v>8906.9049752619994</v>
      </c>
      <c r="CI905" s="361">
        <v>3854.216246725</v>
      </c>
      <c r="CJ905" s="361">
        <v>18077.228798439999</v>
      </c>
      <c r="CK905" s="361">
        <v>30591.005596193001</v>
      </c>
      <c r="CL905" s="361">
        <v>2894.5286265079999</v>
      </c>
      <c r="CM905" s="361">
        <v>30938.935384671</v>
      </c>
      <c r="CN905" s="361">
        <v>2688.0811364850001</v>
      </c>
      <c r="CO905" s="361">
        <v>1237.7623307050001</v>
      </c>
      <c r="CP905" s="361">
        <v>4122.4943982929999</v>
      </c>
      <c r="CQ905" s="361">
        <v>13284.00627055</v>
      </c>
      <c r="CR905" s="361">
        <v>7521.6859531170003</v>
      </c>
      <c r="CS905" s="361">
        <v>5559.2151139130001</v>
      </c>
      <c r="CT905" s="297">
        <f t="shared" ref="CT905" si="1647">SUM(CU905:CY905)</f>
        <v>68056.892164396006</v>
      </c>
      <c r="CU905" s="361">
        <v>25551.698851370002</v>
      </c>
      <c r="CV905" s="361">
        <v>16002.340629050999</v>
      </c>
      <c r="CW905" s="361">
        <v>4719.8386205139996</v>
      </c>
      <c r="CX905" s="361">
        <v>11606.118487054</v>
      </c>
      <c r="CY905" s="361">
        <v>10176.895576407</v>
      </c>
      <c r="CZ905" s="297">
        <f t="shared" ref="CZ905" si="1648">SUM(DA905:DF905)</f>
        <v>110577.47972046999</v>
      </c>
      <c r="DA905" s="361">
        <v>3050.8020292149999</v>
      </c>
      <c r="DB905" s="361">
        <v>2116.8880880860002</v>
      </c>
      <c r="DC905" s="361">
        <v>20802.183752428999</v>
      </c>
      <c r="DD905" s="361">
        <v>47962.022102151001</v>
      </c>
      <c r="DE905" s="361">
        <v>22703.767228494999</v>
      </c>
      <c r="DF905" s="361">
        <v>13941.816520094</v>
      </c>
      <c r="DG905" s="297">
        <f t="shared" ref="DG905" si="1649">AM905+BS905+B905+O905+X905+AC905+AJ905+BD905+CF905+AX905+BM905+CT905+CZ905</f>
        <v>1359285.1065752083</v>
      </c>
      <c r="DH905" s="297">
        <f t="shared" ref="DH905:DH906" si="1650">SUM(DI905:DK905)</f>
        <v>41995.881038749998</v>
      </c>
      <c r="DI905" s="361">
        <v>12318.672601517999</v>
      </c>
      <c r="DJ905" s="361">
        <v>10437.093156978999</v>
      </c>
      <c r="DK905" s="361">
        <v>19240.115280253001</v>
      </c>
      <c r="DL905" s="297" t="s">
        <v>607</v>
      </c>
      <c r="DM905" s="361">
        <v>39152.070783962998</v>
      </c>
      <c r="DN905" s="361" t="s">
        <v>607</v>
      </c>
      <c r="DO905" s="297">
        <f>DG905+DH905+DM905</f>
        <v>1440433.0583979213</v>
      </c>
      <c r="DP905" s="25"/>
      <c r="DQ905" s="25"/>
      <c r="DR905" s="25"/>
      <c r="DS905" s="25"/>
      <c r="DT905" s="25"/>
      <c r="DU905" s="25"/>
      <c r="DV905" s="25"/>
      <c r="DW905" s="25"/>
      <c r="DX905" s="25"/>
      <c r="DY905" s="25"/>
      <c r="DZ905" s="25"/>
      <c r="EA905" s="25"/>
      <c r="EB905" s="4"/>
      <c r="EC905" s="4"/>
      <c r="ED905" s="4"/>
      <c r="EE905" s="4"/>
      <c r="EF905" s="4"/>
      <c r="EG905"/>
    </row>
    <row r="906" spans="1:137" ht="16.5" customHeight="1" x14ac:dyDescent="0.2">
      <c r="A906" s="85" t="s">
        <v>618</v>
      </c>
      <c r="B906" s="240">
        <f>SUM(C906:N906)</f>
        <v>104275.353246193</v>
      </c>
      <c r="C906" s="394">
        <v>7487.0161393219996</v>
      </c>
      <c r="D906" s="394">
        <v>4237.4808731080002</v>
      </c>
      <c r="E906" s="394">
        <v>4238.6914054090003</v>
      </c>
      <c r="F906" s="394">
        <v>1177.046239841</v>
      </c>
      <c r="G906" s="394">
        <v>7179.4627020440003</v>
      </c>
      <c r="H906" s="394">
        <v>16891.729950821002</v>
      </c>
      <c r="I906" s="394">
        <v>11300.27726848</v>
      </c>
      <c r="J906" s="394">
        <v>2326.7513868699998</v>
      </c>
      <c r="K906" s="394">
        <v>9122.926779247</v>
      </c>
      <c r="L906" s="394">
        <v>27448.209015717999</v>
      </c>
      <c r="M906" s="394">
        <v>4393.7195184539996</v>
      </c>
      <c r="N906" s="394">
        <v>8472.041966879</v>
      </c>
      <c r="O906" s="240">
        <f t="shared" ref="O906" si="1651">SUM(P906:W906)</f>
        <v>37066.968425430998</v>
      </c>
      <c r="P906" s="394">
        <v>7514.293772774</v>
      </c>
      <c r="Q906" s="394">
        <v>7325.0048016849996</v>
      </c>
      <c r="R906" s="394">
        <v>2836.402348434</v>
      </c>
      <c r="S906" s="394">
        <v>2616.7921370879999</v>
      </c>
      <c r="T906" s="394">
        <v>2996.9687753580001</v>
      </c>
      <c r="U906" s="394">
        <v>6847.4265122030001</v>
      </c>
      <c r="V906" s="394">
        <v>4733.3427259669998</v>
      </c>
      <c r="W906" s="394">
        <v>2196.737351922</v>
      </c>
      <c r="X906" s="240">
        <f t="shared" ref="X906" si="1652">SUM(Y906:AB906)</f>
        <v>41154.615507394999</v>
      </c>
      <c r="Y906" s="394">
        <v>6791.8376711270002</v>
      </c>
      <c r="Z906" s="394">
        <v>11538.79256238</v>
      </c>
      <c r="AA906" s="394">
        <v>13965.478909306001</v>
      </c>
      <c r="AB906" s="394">
        <v>8858.5063645819992</v>
      </c>
      <c r="AC906" s="240">
        <f t="shared" ref="AC906" si="1653">SUM(AD906:AI906)</f>
        <v>36133.196991176999</v>
      </c>
      <c r="AD906" s="394">
        <v>4331.9794370330001</v>
      </c>
      <c r="AE906" s="394">
        <v>5822.2805614859999</v>
      </c>
      <c r="AF906" s="394">
        <v>2827.3688237169999</v>
      </c>
      <c r="AG906" s="394">
        <v>9056.7275379130006</v>
      </c>
      <c r="AH906" s="394">
        <v>4014.788439857</v>
      </c>
      <c r="AI906" s="394">
        <v>10080.052191171</v>
      </c>
      <c r="AJ906" s="240">
        <f t="shared" ref="AJ906" si="1654">SUM(AK906:AL906)</f>
        <v>4107.9962317059999</v>
      </c>
      <c r="AK906" s="394">
        <v>1759.2097769120001</v>
      </c>
      <c r="AL906" s="394">
        <v>2348.7864547939998</v>
      </c>
      <c r="AM906" s="240">
        <f t="shared" ref="AM906" si="1655">SUM(AN906:AW906)</f>
        <v>84252.262333356994</v>
      </c>
      <c r="AN906" s="394">
        <v>4907.583694078</v>
      </c>
      <c r="AO906" s="394">
        <v>5207.5510465679999</v>
      </c>
      <c r="AP906" s="394">
        <v>9190.3780338460001</v>
      </c>
      <c r="AQ906" s="394">
        <v>2463.212458295</v>
      </c>
      <c r="AR906" s="394">
        <v>11722.085077166999</v>
      </c>
      <c r="AS906" s="394">
        <v>2678.7808385080002</v>
      </c>
      <c r="AT906" s="394">
        <v>15104.158440042</v>
      </c>
      <c r="AU906" s="394">
        <v>16181.933531131999</v>
      </c>
      <c r="AV906" s="394">
        <v>11322.84211222</v>
      </c>
      <c r="AW906" s="394">
        <v>5473.7371015010003</v>
      </c>
      <c r="AX906" s="240">
        <f t="shared" ref="AX906" si="1656">SUM(AY906:BC906)</f>
        <v>118111.9762684</v>
      </c>
      <c r="AY906" s="394">
        <v>10724.923758678</v>
      </c>
      <c r="AZ906" s="394">
        <v>53237.293352768997</v>
      </c>
      <c r="BA906" s="394">
        <v>13490.834254756001</v>
      </c>
      <c r="BB906" s="394">
        <v>29752.35501471</v>
      </c>
      <c r="BC906" s="394">
        <v>10906.569887487</v>
      </c>
      <c r="BD906" s="240">
        <f t="shared" ref="BD906" si="1657">SUM(BE906:BL906)</f>
        <v>163701.957755663</v>
      </c>
      <c r="BE906" s="394">
        <v>25240.389760375001</v>
      </c>
      <c r="BF906" s="394">
        <v>20518.257721042999</v>
      </c>
      <c r="BG906" s="394">
        <v>15915.772399858</v>
      </c>
      <c r="BH906" s="394">
        <v>17553.910342526</v>
      </c>
      <c r="BI906" s="394">
        <v>17441.861298789001</v>
      </c>
      <c r="BJ906" s="394">
        <v>29758.991545903998</v>
      </c>
      <c r="BK906" s="394">
        <v>18672.928421965</v>
      </c>
      <c r="BL906" s="394">
        <v>18599.846265202999</v>
      </c>
      <c r="BM906" s="240">
        <f t="shared" ref="BM906" si="1658">SUM(BN906:BR906)</f>
        <v>52319.804634658001</v>
      </c>
      <c r="BN906" s="394">
        <v>10675.18360679</v>
      </c>
      <c r="BO906" s="394">
        <v>9021.4428328819995</v>
      </c>
      <c r="BP906" s="394">
        <v>5872.7889291390002</v>
      </c>
      <c r="BQ906" s="394">
        <v>3912.063450651</v>
      </c>
      <c r="BR906" s="394">
        <v>22838.325815196</v>
      </c>
      <c r="BS906" s="240">
        <f t="shared" ref="BS906" si="1659">SUM(BT906:CE906)</f>
        <v>82497.217380771006</v>
      </c>
      <c r="BT906" s="394">
        <v>5148.228940344</v>
      </c>
      <c r="BU906" s="394">
        <v>9037.0439312109993</v>
      </c>
      <c r="BV906" s="394">
        <v>2549.2908212749999</v>
      </c>
      <c r="BW906" s="394">
        <v>1246.6066821490001</v>
      </c>
      <c r="BX906" s="394">
        <v>5300.17005591</v>
      </c>
      <c r="BY906" s="394">
        <v>24866.587010744999</v>
      </c>
      <c r="BZ906" s="394">
        <v>5341.6954243350001</v>
      </c>
      <c r="CA906" s="394">
        <v>4711.8260562229998</v>
      </c>
      <c r="CB906" s="394">
        <v>7877.7475782740003</v>
      </c>
      <c r="CC906" s="394">
        <v>4630.8213475700004</v>
      </c>
      <c r="CD906" s="394">
        <v>6540.019096213</v>
      </c>
      <c r="CE906" s="394">
        <v>5247.1804365219996</v>
      </c>
      <c r="CF906" s="240">
        <f t="shared" ref="CF906" si="1660">SUM(CG906:CS906)</f>
        <v>90547.93923114099</v>
      </c>
      <c r="CG906" s="394">
        <v>2086.189144896</v>
      </c>
      <c r="CH906" s="394">
        <v>5772.6116333150003</v>
      </c>
      <c r="CI906" s="394">
        <v>2564.8328551019999</v>
      </c>
      <c r="CJ906" s="394">
        <v>12141.501828847</v>
      </c>
      <c r="CK906" s="394">
        <v>21732.250127092</v>
      </c>
      <c r="CL906" s="394">
        <v>1988.66671213</v>
      </c>
      <c r="CM906" s="394">
        <v>21418.775117721001</v>
      </c>
      <c r="CN906" s="394">
        <v>1914.1333768550001</v>
      </c>
      <c r="CO906" s="394">
        <v>799.431563815</v>
      </c>
      <c r="CP906" s="394">
        <v>2827.485635476</v>
      </c>
      <c r="CQ906" s="394">
        <v>8365.9417536469991</v>
      </c>
      <c r="CR906" s="394">
        <v>5203.5746115470001</v>
      </c>
      <c r="CS906" s="394">
        <v>3732.5448706980001</v>
      </c>
      <c r="CT906" s="240">
        <f t="shared" ref="CT906" si="1661">SUM(CU906:CY906)</f>
        <v>49891.499164774999</v>
      </c>
      <c r="CU906" s="394">
        <v>18512.645813931998</v>
      </c>
      <c r="CV906" s="394">
        <v>11932.805629644999</v>
      </c>
      <c r="CW906" s="394">
        <v>3330.7913814610001</v>
      </c>
      <c r="CX906" s="394">
        <v>8492.815446777</v>
      </c>
      <c r="CY906" s="394">
        <v>7622.4408929600004</v>
      </c>
      <c r="CZ906" s="240">
        <f t="shared" ref="CZ906" si="1662">SUM(DA906:DF906)</f>
        <v>70363.896937017998</v>
      </c>
      <c r="DA906" s="394">
        <v>2083.6297597940002</v>
      </c>
      <c r="DB906" s="394">
        <v>1379.3584215210001</v>
      </c>
      <c r="DC906" s="394">
        <v>13670.864403338001</v>
      </c>
      <c r="DD906" s="394">
        <v>28557.367173858001</v>
      </c>
      <c r="DE906" s="394">
        <v>15270.129750331</v>
      </c>
      <c r="DF906" s="394">
        <v>9402.5474281759998</v>
      </c>
      <c r="DG906" s="240">
        <f>AM906+BS906+B905+O906+X906+AC906+AJ906+BD906+CF906+AX906+BM906+CT906+CZ906</f>
        <v>980014.20038833609</v>
      </c>
      <c r="DH906" s="240">
        <f t="shared" si="1650"/>
        <v>25338.989067170998</v>
      </c>
      <c r="DI906" s="394">
        <v>8451.7123501629994</v>
      </c>
      <c r="DJ906" s="394">
        <v>7023.1068290499998</v>
      </c>
      <c r="DK906" s="394">
        <v>9864.1698879579999</v>
      </c>
      <c r="DL906" s="392" t="s">
        <v>607</v>
      </c>
      <c r="DM906" s="394">
        <v>27564.301198351</v>
      </c>
      <c r="DN906" s="394" t="s">
        <v>607</v>
      </c>
      <c r="DO906" s="240">
        <f>DG906+DH906+DM906</f>
        <v>1032917.4906538581</v>
      </c>
      <c r="DP906" s="25"/>
      <c r="DQ906" s="25"/>
      <c r="DR906" s="25"/>
      <c r="DS906" s="25"/>
      <c r="DT906" s="25"/>
      <c r="DU906" s="25"/>
      <c r="DV906" s="25"/>
      <c r="DW906" s="25"/>
      <c r="DX906" s="25"/>
      <c r="DY906" s="25"/>
      <c r="DZ906" s="25"/>
      <c r="EA906" s="25"/>
      <c r="EB906" s="4"/>
      <c r="EC906" s="4"/>
      <c r="ED906" s="4"/>
      <c r="EE906" s="4"/>
      <c r="EF906" s="4"/>
      <c r="EG906"/>
    </row>
    <row r="907" spans="1:137" ht="16.5" customHeight="1" x14ac:dyDescent="0.2">
      <c r="A907" s="86" t="s">
        <v>617</v>
      </c>
      <c r="B907" s="240"/>
      <c r="C907" s="275"/>
      <c r="D907" s="275"/>
      <c r="E907" s="275"/>
      <c r="F907" s="275"/>
      <c r="G907" s="275"/>
      <c r="H907" s="275"/>
      <c r="I907" s="275"/>
      <c r="J907" s="275"/>
      <c r="K907" s="275"/>
      <c r="L907" s="275"/>
      <c r="M907" s="275"/>
      <c r="N907" s="275"/>
      <c r="O907" s="240"/>
      <c r="P907" s="275"/>
      <c r="Q907" s="275"/>
      <c r="R907" s="275"/>
      <c r="S907" s="275"/>
      <c r="T907" s="275"/>
      <c r="U907" s="275"/>
      <c r="V907" s="275"/>
      <c r="W907" s="275"/>
      <c r="X907" s="240"/>
      <c r="Y907" s="275"/>
      <c r="Z907" s="275"/>
      <c r="AA907" s="275"/>
      <c r="AB907" s="275"/>
      <c r="AC907" s="240"/>
      <c r="AD907" s="275"/>
      <c r="AE907" s="275"/>
      <c r="AF907" s="275"/>
      <c r="AG907" s="275"/>
      <c r="AH907" s="275"/>
      <c r="AI907" s="275"/>
      <c r="AJ907" s="240"/>
      <c r="AK907" s="275"/>
      <c r="AL907" s="275"/>
      <c r="AM907" s="240"/>
      <c r="AN907" s="275"/>
      <c r="AO907" s="275"/>
      <c r="AP907" s="275"/>
      <c r="AQ907" s="275"/>
      <c r="AR907" s="275"/>
      <c r="AS907" s="275"/>
      <c r="AT907" s="275"/>
      <c r="AU907" s="275"/>
      <c r="AV907" s="275"/>
      <c r="AW907" s="275"/>
      <c r="AX907" s="240"/>
      <c r="AY907" s="275"/>
      <c r="AZ907" s="275"/>
      <c r="BA907" s="275"/>
      <c r="BB907" s="275"/>
      <c r="BC907" s="275"/>
      <c r="BD907" s="240"/>
      <c r="BE907" s="275"/>
      <c r="BF907" s="275"/>
      <c r="BG907" s="275"/>
      <c r="BH907" s="275"/>
      <c r="BI907" s="275"/>
      <c r="BJ907" s="275"/>
      <c r="BK907" s="275"/>
      <c r="BL907" s="275"/>
      <c r="BM907" s="240"/>
      <c r="BN907" s="275"/>
      <c r="BO907" s="275"/>
      <c r="BP907" s="275"/>
      <c r="BQ907" s="275"/>
      <c r="BR907" s="275"/>
      <c r="BS907" s="240"/>
      <c r="BT907" s="275"/>
      <c r="BU907" s="275"/>
      <c r="BV907" s="275"/>
      <c r="BW907" s="275"/>
      <c r="BX907" s="275"/>
      <c r="BY907" s="275"/>
      <c r="BZ907" s="275"/>
      <c r="CA907" s="275"/>
      <c r="CB907" s="275"/>
      <c r="CC907" s="275"/>
      <c r="CD907" s="275"/>
      <c r="CE907" s="275"/>
      <c r="CF907" s="240"/>
      <c r="CG907" s="275"/>
      <c r="CH907" s="275"/>
      <c r="CI907" s="275"/>
      <c r="CJ907" s="275"/>
      <c r="CK907" s="275"/>
      <c r="CL907" s="275"/>
      <c r="CM907" s="275"/>
      <c r="CN907" s="275"/>
      <c r="CO907" s="275"/>
      <c r="CP907" s="275"/>
      <c r="CQ907" s="275"/>
      <c r="CR907" s="275"/>
      <c r="CS907" s="275"/>
      <c r="CT907" s="240"/>
      <c r="CU907" s="275"/>
      <c r="CV907" s="275"/>
      <c r="CW907" s="275"/>
      <c r="CX907" s="275"/>
      <c r="CY907" s="275"/>
      <c r="CZ907" s="240"/>
      <c r="DA907" s="275"/>
      <c r="DB907" s="275"/>
      <c r="DC907" s="275"/>
      <c r="DD907" s="275"/>
      <c r="DE907" s="275"/>
      <c r="DF907" s="275"/>
      <c r="DG907" s="240"/>
      <c r="DH907" s="240"/>
      <c r="DI907" s="275"/>
      <c r="DJ907" s="275"/>
      <c r="DK907" s="275"/>
      <c r="DL907" s="301"/>
      <c r="DM907" s="275"/>
      <c r="DN907" s="275"/>
      <c r="DO907" s="240"/>
      <c r="DP907" s="4"/>
      <c r="DQ907" s="4"/>
      <c r="DR907" s="4"/>
      <c r="DS907" s="4"/>
      <c r="DT907" s="40"/>
      <c r="DU907" s="40"/>
      <c r="DV907" s="40"/>
      <c r="DW907" s="40"/>
      <c r="DX907" s="40"/>
      <c r="DY907" s="40"/>
      <c r="DZ907" s="40"/>
      <c r="EA907" s="40"/>
      <c r="EB907" s="40"/>
      <c r="EC907" s="40"/>
      <c r="ED907" s="40"/>
      <c r="EE907" s="40"/>
      <c r="EF907" s="40"/>
    </row>
    <row r="908" spans="1:137" ht="16.5" customHeight="1" x14ac:dyDescent="0.2">
      <c r="A908" s="199" t="s">
        <v>418</v>
      </c>
      <c r="B908" s="314"/>
      <c r="C908" s="275"/>
      <c r="D908" s="275"/>
      <c r="E908" s="275"/>
      <c r="F908" s="275"/>
      <c r="G908" s="275"/>
      <c r="H908" s="275"/>
      <c r="I908" s="275"/>
      <c r="J908" s="275"/>
      <c r="K908" s="275"/>
      <c r="L908" s="275"/>
      <c r="M908" s="275"/>
      <c r="N908" s="275"/>
      <c r="O908" s="240"/>
      <c r="P908" s="275"/>
      <c r="Q908" s="275"/>
      <c r="R908" s="275"/>
      <c r="S908" s="275"/>
      <c r="T908" s="275"/>
      <c r="U908" s="275"/>
      <c r="V908" s="275"/>
      <c r="W908" s="275"/>
      <c r="X908" s="240"/>
      <c r="Y908" s="275"/>
      <c r="Z908" s="275"/>
      <c r="AA908" s="275"/>
      <c r="AB908" s="275"/>
      <c r="AC908" s="240"/>
      <c r="AD908" s="275"/>
      <c r="AE908" s="275"/>
      <c r="AF908" s="275"/>
      <c r="AG908" s="275"/>
      <c r="AH908" s="275"/>
      <c r="AI908" s="275"/>
      <c r="AJ908" s="240"/>
      <c r="AK908" s="275"/>
      <c r="AL908" s="275"/>
      <c r="AM908" s="240"/>
      <c r="AN908" s="275"/>
      <c r="AO908" s="275"/>
      <c r="AP908" s="275"/>
      <c r="AQ908" s="275"/>
      <c r="AR908" s="275"/>
      <c r="AS908" s="275"/>
      <c r="AT908" s="275"/>
      <c r="AU908" s="275"/>
      <c r="AV908" s="275"/>
      <c r="AW908" s="275"/>
      <c r="AX908" s="240"/>
      <c r="AY908" s="275"/>
      <c r="AZ908" s="275"/>
      <c r="BA908" s="275"/>
      <c r="BB908" s="275"/>
      <c r="BC908" s="275"/>
      <c r="BD908" s="240"/>
      <c r="BE908" s="275"/>
      <c r="BF908" s="275"/>
      <c r="BG908" s="275"/>
      <c r="BH908" s="275"/>
      <c r="BI908" s="275"/>
      <c r="BJ908" s="275"/>
      <c r="BK908" s="275"/>
      <c r="BL908" s="275"/>
      <c r="BM908" s="240"/>
      <c r="BN908" s="275"/>
      <c r="BO908" s="275"/>
      <c r="BP908" s="275"/>
      <c r="BQ908" s="275"/>
      <c r="BR908" s="275"/>
      <c r="BS908" s="240"/>
      <c r="BT908" s="275"/>
      <c r="BU908" s="275"/>
      <c r="BV908" s="275"/>
      <c r="BW908" s="275"/>
      <c r="BX908" s="275"/>
      <c r="BY908" s="275"/>
      <c r="BZ908" s="275"/>
      <c r="CA908" s="275"/>
      <c r="CB908" s="275"/>
      <c r="CC908" s="275"/>
      <c r="CD908" s="275"/>
      <c r="CE908" s="275"/>
      <c r="CF908" s="240"/>
      <c r="CG908" s="275"/>
      <c r="CH908" s="275"/>
      <c r="CI908" s="275"/>
      <c r="CJ908" s="275"/>
      <c r="CK908" s="275"/>
      <c r="CL908" s="275"/>
      <c r="CM908" s="275"/>
      <c r="CN908" s="275"/>
      <c r="CO908" s="275"/>
      <c r="CP908" s="275"/>
      <c r="CQ908" s="275"/>
      <c r="CR908" s="275"/>
      <c r="CS908" s="275"/>
      <c r="CT908" s="240"/>
      <c r="CU908" s="275"/>
      <c r="CV908" s="275"/>
      <c r="CW908" s="275"/>
      <c r="CX908" s="275"/>
      <c r="CY908" s="275"/>
      <c r="CZ908" s="240"/>
      <c r="DA908" s="275"/>
      <c r="DB908" s="275"/>
      <c r="DC908" s="275"/>
      <c r="DD908" s="275"/>
      <c r="DE908" s="275"/>
      <c r="DF908" s="275"/>
      <c r="DG908" s="240"/>
      <c r="DH908" s="240"/>
      <c r="DI908" s="275"/>
      <c r="DJ908" s="275"/>
      <c r="DK908" s="275"/>
      <c r="DL908" s="301"/>
      <c r="DM908" s="275"/>
      <c r="DN908" s="275"/>
      <c r="DO908" s="240"/>
      <c r="DP908" s="4"/>
      <c r="DQ908" s="4"/>
      <c r="DR908" s="4"/>
      <c r="DS908" s="4"/>
      <c r="DT908" s="40"/>
      <c r="DU908" s="40"/>
      <c r="DV908" s="40"/>
      <c r="DW908" s="40"/>
      <c r="DX908" s="40"/>
      <c r="DY908" s="40"/>
      <c r="DZ908" s="40"/>
      <c r="EA908" s="40"/>
      <c r="EB908" s="40"/>
      <c r="EC908" s="40"/>
    </row>
    <row r="909" spans="1:137" ht="16.5" customHeight="1" x14ac:dyDescent="0.2">
      <c r="A909" s="125" t="s">
        <v>2</v>
      </c>
      <c r="B909" s="314">
        <v>51.348437308075411</v>
      </c>
      <c r="C909" s="315">
        <v>51.388064272288695</v>
      </c>
      <c r="D909" s="315">
        <v>51.922999550098446</v>
      </c>
      <c r="E909" s="315">
        <v>52.849648062211315</v>
      </c>
      <c r="F909" s="315">
        <v>54.568816634284588</v>
      </c>
      <c r="G909" s="315">
        <v>51.262360479755252</v>
      </c>
      <c r="H909" s="315">
        <v>51.907084907179481</v>
      </c>
      <c r="I909" s="315">
        <v>49.678670934839865</v>
      </c>
      <c r="J909" s="315">
        <v>52.234459422838597</v>
      </c>
      <c r="K909" s="315">
        <v>50.856468524621498</v>
      </c>
      <c r="L909" s="315">
        <v>51.13792172729007</v>
      </c>
      <c r="M909" s="315">
        <v>52.225641856741859</v>
      </c>
      <c r="N909" s="315">
        <v>51.480755897413701</v>
      </c>
      <c r="O909" s="314">
        <v>51.661048385484079</v>
      </c>
      <c r="P909" s="315">
        <v>51.111368564747863</v>
      </c>
      <c r="Q909" s="315">
        <v>50.914808817458336</v>
      </c>
      <c r="R909" s="315">
        <v>52.632521877949948</v>
      </c>
      <c r="S909" s="315">
        <v>51.076316929428756</v>
      </c>
      <c r="T909" s="315">
        <v>51.419412716612655</v>
      </c>
      <c r="U909" s="315">
        <v>52.067700677818031</v>
      </c>
      <c r="V909" s="315">
        <v>53.323682987298881</v>
      </c>
      <c r="W909" s="315">
        <v>50.761193043171829</v>
      </c>
      <c r="X909" s="314">
        <v>52.549422130192156</v>
      </c>
      <c r="Y909" s="315">
        <v>52.017702584763036</v>
      </c>
      <c r="Z909" s="315">
        <v>53.524243567664939</v>
      </c>
      <c r="AA909" s="315">
        <v>51.982730844147106</v>
      </c>
      <c r="AB909" s="315">
        <v>52.592191503024289</v>
      </c>
      <c r="AC909" s="314">
        <v>52.865512858285257</v>
      </c>
      <c r="AD909" s="315">
        <v>51.732109341215882</v>
      </c>
      <c r="AE909" s="315">
        <v>55.370907798187616</v>
      </c>
      <c r="AF909" s="315">
        <v>53.608166278383827</v>
      </c>
      <c r="AG909" s="315">
        <v>52.454745458918161</v>
      </c>
      <c r="AH909" s="315">
        <v>52.177623874713454</v>
      </c>
      <c r="AI909" s="315">
        <v>52.34613015958913</v>
      </c>
      <c r="AJ909" s="314">
        <v>47.721538956914451</v>
      </c>
      <c r="AK909" s="367">
        <v>49.322375745347799</v>
      </c>
      <c r="AL909" s="367">
        <v>46.551521877567708</v>
      </c>
      <c r="AM909" s="314">
        <v>51.776596130558048</v>
      </c>
      <c r="AN909" s="315">
        <v>50.639380371997468</v>
      </c>
      <c r="AO909" s="315">
        <v>51.402453882721879</v>
      </c>
      <c r="AP909" s="315">
        <v>52.111607677072968</v>
      </c>
      <c r="AQ909" s="315">
        <v>51.732447892645673</v>
      </c>
      <c r="AR909" s="315">
        <v>53.210605235517782</v>
      </c>
      <c r="AS909" s="315">
        <v>53.912222375156702</v>
      </c>
      <c r="AT909" s="315">
        <v>52.049718234990728</v>
      </c>
      <c r="AU909" s="315">
        <v>50.820265474226822</v>
      </c>
      <c r="AV909" s="315">
        <v>51.612047918152648</v>
      </c>
      <c r="AW909" s="315">
        <v>50.861352207840085</v>
      </c>
      <c r="AX909" s="314">
        <v>52.348619179541544</v>
      </c>
      <c r="AY909" s="315">
        <v>51.881738045257883</v>
      </c>
      <c r="AZ909" s="315">
        <v>52.058124942638031</v>
      </c>
      <c r="BA909" s="315">
        <v>52.800502758784788</v>
      </c>
      <c r="BB909" s="315">
        <v>53.130093150422212</v>
      </c>
      <c r="BC909" s="315">
        <v>51.39727552719954</v>
      </c>
      <c r="BD909" s="314">
        <v>52.90866820029094</v>
      </c>
      <c r="BE909" s="315">
        <v>50.446324874947059</v>
      </c>
      <c r="BF909" s="315">
        <v>52.969630779223905</v>
      </c>
      <c r="BG909" s="315">
        <v>54.260264729582829</v>
      </c>
      <c r="BH909" s="315">
        <v>54.439116747111783</v>
      </c>
      <c r="BI909" s="315">
        <v>53.520513513192526</v>
      </c>
      <c r="BJ909" s="315">
        <v>52.528789217328089</v>
      </c>
      <c r="BK909" s="315">
        <v>53.489761069176197</v>
      </c>
      <c r="BL909" s="315">
        <v>52.828220916720468</v>
      </c>
      <c r="BM909" s="314">
        <v>52.559357455809419</v>
      </c>
      <c r="BN909" s="315">
        <v>53.151132314818426</v>
      </c>
      <c r="BO909" s="315">
        <v>53.268986080572432</v>
      </c>
      <c r="BP909" s="315">
        <v>51.971209985134479</v>
      </c>
      <c r="BQ909" s="315">
        <v>55.370598703206383</v>
      </c>
      <c r="BR909" s="315">
        <v>51.632019990647116</v>
      </c>
      <c r="BS909" s="314">
        <v>51.643606947084521</v>
      </c>
      <c r="BT909" s="316">
        <v>49.808720105310513</v>
      </c>
      <c r="BU909" s="315">
        <v>53.190419846430039</v>
      </c>
      <c r="BV909" s="315">
        <v>53.191303099833412</v>
      </c>
      <c r="BW909" s="315">
        <v>55.407989700357319</v>
      </c>
      <c r="BX909" s="315">
        <v>53.81526308562573</v>
      </c>
      <c r="BY909" s="315">
        <v>51.406415636067329</v>
      </c>
      <c r="BZ909" s="315">
        <v>51.787113962439449</v>
      </c>
      <c r="CA909" s="315">
        <v>49.082408198386531</v>
      </c>
      <c r="CB909" s="315">
        <v>52.573015761627715</v>
      </c>
      <c r="CC909" s="315">
        <v>50.923281892694263</v>
      </c>
      <c r="CD909" s="315">
        <v>51.646627930510647</v>
      </c>
      <c r="CE909" s="315">
        <v>49.465764496152254</v>
      </c>
      <c r="CF909" s="314">
        <v>51.62129445852954</v>
      </c>
      <c r="CG909" s="315">
        <v>52.803063738670154</v>
      </c>
      <c r="CH909" s="315">
        <v>49.708033050647479</v>
      </c>
      <c r="CI909" s="315">
        <v>51.851130398058054</v>
      </c>
      <c r="CJ909" s="315">
        <v>52.039178368350413</v>
      </c>
      <c r="CK909" s="315">
        <v>50.276047408387605</v>
      </c>
      <c r="CL909" s="315">
        <v>52.473099825768884</v>
      </c>
      <c r="CM909" s="315">
        <v>52.268845984342725</v>
      </c>
      <c r="CN909" s="315">
        <v>55.221844543652722</v>
      </c>
      <c r="CO909" s="315">
        <v>54.101943198749822</v>
      </c>
      <c r="CP909" s="315">
        <v>51.925494633075765</v>
      </c>
      <c r="CQ909" s="315">
        <v>51.622015316713366</v>
      </c>
      <c r="CR909" s="315">
        <v>52.968754988593538</v>
      </c>
      <c r="CS909" s="315">
        <v>51.527025182953068</v>
      </c>
      <c r="CT909" s="314">
        <v>50.489415023440124</v>
      </c>
      <c r="CU909" s="315">
        <v>50.942356968010728</v>
      </c>
      <c r="CV909" s="315">
        <v>49.535861874392502</v>
      </c>
      <c r="CW909" s="315">
        <v>50.85464317219828</v>
      </c>
      <c r="CX909" s="315">
        <v>50.528546209608535</v>
      </c>
      <c r="CY909" s="315">
        <v>50.6375610880092</v>
      </c>
      <c r="CZ909" s="314">
        <v>52.110421989490789</v>
      </c>
      <c r="DA909" s="315">
        <v>54.605671191803104</v>
      </c>
      <c r="DB909" s="315">
        <v>54.98520404115537</v>
      </c>
      <c r="DC909" s="315">
        <v>53.284697554821449</v>
      </c>
      <c r="DD909" s="315">
        <v>52.406098923693513</v>
      </c>
      <c r="DE909" s="315">
        <v>51.642368036468525</v>
      </c>
      <c r="DF909" s="315">
        <v>49.120834880065019</v>
      </c>
      <c r="DG909" s="314">
        <v>52.035112383848627</v>
      </c>
      <c r="DH909" s="317">
        <v>50.960644451576719</v>
      </c>
      <c r="DI909" s="316">
        <v>54.195766807450575</v>
      </c>
      <c r="DJ909" s="315">
        <v>53.291627636788675</v>
      </c>
      <c r="DK909" s="315">
        <v>47.624848337862893</v>
      </c>
      <c r="DL909" s="317" t="s">
        <v>607</v>
      </c>
      <c r="DM909" s="315">
        <v>50.146327110624931</v>
      </c>
      <c r="DN909" s="403" t="s">
        <v>607</v>
      </c>
      <c r="DO909" s="314">
        <v>51.952447603640763</v>
      </c>
      <c r="DP909" s="109"/>
      <c r="DQ909" s="109"/>
      <c r="DR909" s="109"/>
      <c r="DS909" s="109"/>
      <c r="DT909" s="109"/>
      <c r="DU909" s="109"/>
      <c r="DV909" s="109"/>
      <c r="DW909" s="109"/>
      <c r="DX909" s="109"/>
      <c r="DY909" s="109"/>
      <c r="DZ909" s="109"/>
      <c r="EA909" s="109"/>
      <c r="EB909" s="109"/>
      <c r="EC909" s="109"/>
      <c r="ED909" s="128"/>
    </row>
    <row r="910" spans="1:137" ht="16.5" customHeight="1" x14ac:dyDescent="0.2">
      <c r="A910" s="125" t="s">
        <v>3</v>
      </c>
      <c r="B910" s="314">
        <v>48.651562691924582</v>
      </c>
      <c r="C910" s="315">
        <v>48.611935727711312</v>
      </c>
      <c r="D910" s="315">
        <v>48.077000449901554</v>
      </c>
      <c r="E910" s="315">
        <v>47.150351937788685</v>
      </c>
      <c r="F910" s="315">
        <v>45.431183365715412</v>
      </c>
      <c r="G910" s="315">
        <v>48.737639520244748</v>
      </c>
      <c r="H910" s="315">
        <v>48.092915092820512</v>
      </c>
      <c r="I910" s="315">
        <v>50.321329065160135</v>
      </c>
      <c r="J910" s="315">
        <v>47.765540577161403</v>
      </c>
      <c r="K910" s="315">
        <v>49.143531475378502</v>
      </c>
      <c r="L910" s="315">
        <v>48.862078272709923</v>
      </c>
      <c r="M910" s="315">
        <v>47.774358143258141</v>
      </c>
      <c r="N910" s="315">
        <v>48.519244102586292</v>
      </c>
      <c r="O910" s="314">
        <v>48.338951614515928</v>
      </c>
      <c r="P910" s="315">
        <v>48.888631435252144</v>
      </c>
      <c r="Q910" s="315">
        <v>49.085191182541656</v>
      </c>
      <c r="R910" s="315">
        <v>47.367478122050052</v>
      </c>
      <c r="S910" s="315">
        <v>48.923683070571236</v>
      </c>
      <c r="T910" s="315">
        <v>48.580587283387345</v>
      </c>
      <c r="U910" s="315">
        <v>47.932299322181962</v>
      </c>
      <c r="V910" s="315">
        <v>46.676317012701112</v>
      </c>
      <c r="W910" s="315">
        <v>49.238806956828171</v>
      </c>
      <c r="X910" s="314">
        <v>47.450577869807844</v>
      </c>
      <c r="Y910" s="315">
        <v>47.982297415236957</v>
      </c>
      <c r="Z910" s="315">
        <v>46.475756432335061</v>
      </c>
      <c r="AA910" s="315">
        <v>48.017269155852887</v>
      </c>
      <c r="AB910" s="315">
        <v>47.407808496975711</v>
      </c>
      <c r="AC910" s="314">
        <v>47.13448714171475</v>
      </c>
      <c r="AD910" s="315">
        <v>48.267890658784118</v>
      </c>
      <c r="AE910" s="315">
        <v>44.629092201812384</v>
      </c>
      <c r="AF910" s="315">
        <v>46.39183372161618</v>
      </c>
      <c r="AG910" s="315">
        <v>47.545254541081839</v>
      </c>
      <c r="AH910" s="315">
        <v>47.822376125286546</v>
      </c>
      <c r="AI910" s="315">
        <v>47.653869840410877</v>
      </c>
      <c r="AJ910" s="314">
        <v>52.278461043085542</v>
      </c>
      <c r="AK910" s="367">
        <v>50.677624254652201</v>
      </c>
      <c r="AL910" s="367">
        <v>53.448478122432284</v>
      </c>
      <c r="AM910" s="314">
        <v>48.223403869441938</v>
      </c>
      <c r="AN910" s="315">
        <v>49.360619628002524</v>
      </c>
      <c r="AO910" s="315">
        <v>48.597546117278128</v>
      </c>
      <c r="AP910" s="315">
        <v>47.888392322927039</v>
      </c>
      <c r="AQ910" s="315">
        <v>48.267552107354327</v>
      </c>
      <c r="AR910" s="315">
        <v>46.789394764482218</v>
      </c>
      <c r="AS910" s="315">
        <v>46.087777624843291</v>
      </c>
      <c r="AT910" s="315">
        <v>47.950281765009265</v>
      </c>
      <c r="AU910" s="315">
        <v>49.179734525773171</v>
      </c>
      <c r="AV910" s="315">
        <v>48.387952081847352</v>
      </c>
      <c r="AW910" s="315">
        <v>49.138647792159915</v>
      </c>
      <c r="AX910" s="314">
        <v>47.651380820458449</v>
      </c>
      <c r="AY910" s="315">
        <v>48.11826195474211</v>
      </c>
      <c r="AZ910" s="315">
        <v>47.941875057361969</v>
      </c>
      <c r="BA910" s="315">
        <v>47.199497241215219</v>
      </c>
      <c r="BB910" s="315">
        <v>46.869906849577788</v>
      </c>
      <c r="BC910" s="315">
        <v>48.602724472800467</v>
      </c>
      <c r="BD910" s="314">
        <v>47.09133179970906</v>
      </c>
      <c r="BE910" s="315">
        <v>49.553675125052933</v>
      </c>
      <c r="BF910" s="315">
        <v>47.030369220776088</v>
      </c>
      <c r="BG910" s="315">
        <v>45.739735270417171</v>
      </c>
      <c r="BH910" s="315">
        <v>45.560883252888217</v>
      </c>
      <c r="BI910" s="315">
        <v>46.479486486807474</v>
      </c>
      <c r="BJ910" s="315">
        <v>47.471210782671911</v>
      </c>
      <c r="BK910" s="315">
        <v>46.510238930823796</v>
      </c>
      <c r="BL910" s="315">
        <v>47.171779083279525</v>
      </c>
      <c r="BM910" s="314">
        <v>47.440642544190595</v>
      </c>
      <c r="BN910" s="315">
        <v>46.848867685181574</v>
      </c>
      <c r="BO910" s="315">
        <v>46.731013919427575</v>
      </c>
      <c r="BP910" s="315">
        <v>48.028790014865521</v>
      </c>
      <c r="BQ910" s="315">
        <v>44.62940129679361</v>
      </c>
      <c r="BR910" s="315">
        <v>48.367980009352884</v>
      </c>
      <c r="BS910" s="314">
        <v>48.356393052915479</v>
      </c>
      <c r="BT910" s="316">
        <v>50.191279894689501</v>
      </c>
      <c r="BU910" s="315">
        <v>46.809580153569961</v>
      </c>
      <c r="BV910" s="315">
        <v>46.808696900166588</v>
      </c>
      <c r="BW910" s="315">
        <v>44.592010299642681</v>
      </c>
      <c r="BX910" s="315">
        <v>46.184736914374277</v>
      </c>
      <c r="BY910" s="315">
        <v>48.593584363932678</v>
      </c>
      <c r="BZ910" s="315">
        <v>48.212886037560544</v>
      </c>
      <c r="CA910" s="315">
        <v>50.917591801613462</v>
      </c>
      <c r="CB910" s="315">
        <v>47.426984238372278</v>
      </c>
      <c r="CC910" s="315">
        <v>49.07671810730573</v>
      </c>
      <c r="CD910" s="315">
        <v>48.353372069489353</v>
      </c>
      <c r="CE910" s="315">
        <v>50.534235503847746</v>
      </c>
      <c r="CF910" s="314">
        <v>48.378705541470467</v>
      </c>
      <c r="CG910" s="315">
        <v>47.196936261329839</v>
      </c>
      <c r="CH910" s="315">
        <v>50.291966949352521</v>
      </c>
      <c r="CI910" s="315">
        <v>48.148869601941954</v>
      </c>
      <c r="CJ910" s="315">
        <v>47.960821631649587</v>
      </c>
      <c r="CK910" s="315">
        <v>49.723952591612395</v>
      </c>
      <c r="CL910" s="315">
        <v>47.526900174231109</v>
      </c>
      <c r="CM910" s="315">
        <v>47.731154015657275</v>
      </c>
      <c r="CN910" s="315">
        <v>44.778155456347278</v>
      </c>
      <c r="CO910" s="315">
        <v>45.898056801250178</v>
      </c>
      <c r="CP910" s="315">
        <v>48.074505366924228</v>
      </c>
      <c r="CQ910" s="315">
        <v>48.377984683286648</v>
      </c>
      <c r="CR910" s="315">
        <v>47.031245011406469</v>
      </c>
      <c r="CS910" s="315">
        <v>48.472974817046925</v>
      </c>
      <c r="CT910" s="314">
        <v>49.510584976559869</v>
      </c>
      <c r="CU910" s="315">
        <v>49.057643031989286</v>
      </c>
      <c r="CV910" s="315">
        <v>50.464138125607491</v>
      </c>
      <c r="CW910" s="315">
        <v>49.145356827801734</v>
      </c>
      <c r="CX910" s="315">
        <v>49.471453790391465</v>
      </c>
      <c r="CY910" s="315">
        <v>49.362438911990807</v>
      </c>
      <c r="CZ910" s="314">
        <v>47.889578010509204</v>
      </c>
      <c r="DA910" s="315">
        <v>45.394328808196896</v>
      </c>
      <c r="DB910" s="315">
        <v>45.014795958844623</v>
      </c>
      <c r="DC910" s="315">
        <v>46.715302445178551</v>
      </c>
      <c r="DD910" s="315">
        <v>47.593901076306487</v>
      </c>
      <c r="DE910" s="315">
        <v>48.357631963531482</v>
      </c>
      <c r="DF910" s="315">
        <v>50.879165119934989</v>
      </c>
      <c r="DG910" s="314">
        <v>47.964887616151373</v>
      </c>
      <c r="DH910" s="317">
        <v>49.039355548423288</v>
      </c>
      <c r="DI910" s="316">
        <v>45.804233192549432</v>
      </c>
      <c r="DJ910" s="315">
        <v>46.708372363211318</v>
      </c>
      <c r="DK910" s="315">
        <v>52.3751516621371</v>
      </c>
      <c r="DL910" s="317" t="s">
        <v>607</v>
      </c>
      <c r="DM910" s="315">
        <v>49.853672889375069</v>
      </c>
      <c r="DN910" s="403" t="s">
        <v>607</v>
      </c>
      <c r="DO910" s="314">
        <v>48.047552396359237</v>
      </c>
      <c r="DP910" s="109"/>
      <c r="DQ910" s="109"/>
      <c r="DR910" s="109"/>
      <c r="DS910" s="109"/>
      <c r="DT910" s="109"/>
      <c r="DU910" s="109"/>
      <c r="DV910" s="109"/>
      <c r="DW910" s="109"/>
      <c r="DX910" s="109"/>
      <c r="DY910" s="109"/>
      <c r="DZ910" s="109"/>
      <c r="EA910" s="109"/>
      <c r="EB910" s="109"/>
      <c r="EC910" s="109"/>
      <c r="ED910" s="128"/>
    </row>
    <row r="911" spans="1:137" ht="16.5" customHeight="1" x14ac:dyDescent="0.2">
      <c r="A911" s="199" t="s">
        <v>646</v>
      </c>
      <c r="B911" s="314"/>
      <c r="C911" s="275"/>
      <c r="D911" s="275"/>
      <c r="E911" s="275"/>
      <c r="F911" s="275"/>
      <c r="G911" s="275"/>
      <c r="H911" s="275"/>
      <c r="I911" s="275"/>
      <c r="J911" s="275"/>
      <c r="K911" s="275"/>
      <c r="L911" s="275"/>
      <c r="M911" s="275"/>
      <c r="N911" s="275"/>
      <c r="O911" s="240"/>
      <c r="P911" s="275"/>
      <c r="Q911" s="275"/>
      <c r="R911" s="275"/>
      <c r="S911" s="275"/>
      <c r="T911" s="275"/>
      <c r="U911" s="275"/>
      <c r="V911" s="275"/>
      <c r="W911" s="275"/>
      <c r="X911" s="240"/>
      <c r="Y911" s="275"/>
      <c r="Z911" s="275"/>
      <c r="AA911" s="275"/>
      <c r="AB911" s="275"/>
      <c r="AC911" s="240"/>
      <c r="AD911" s="275"/>
      <c r="AE911" s="275"/>
      <c r="AF911" s="275"/>
      <c r="AG911" s="275"/>
      <c r="AH911" s="275"/>
      <c r="AI911" s="275"/>
      <c r="AJ911" s="240"/>
      <c r="AK911" s="275"/>
      <c r="AL911" s="275"/>
      <c r="AM911" s="240"/>
      <c r="AN911" s="275"/>
      <c r="AO911" s="275"/>
      <c r="AP911" s="275"/>
      <c r="AQ911" s="275"/>
      <c r="AR911" s="275"/>
      <c r="AS911" s="275"/>
      <c r="AT911" s="275"/>
      <c r="AU911" s="275"/>
      <c r="AV911" s="275"/>
      <c r="AW911" s="275"/>
      <c r="AX911" s="240"/>
      <c r="AY911" s="275"/>
      <c r="AZ911" s="275"/>
      <c r="BA911" s="275"/>
      <c r="BB911" s="275"/>
      <c r="BC911" s="275"/>
      <c r="BD911" s="240"/>
      <c r="BE911" s="275"/>
      <c r="BF911" s="275"/>
      <c r="BG911" s="275"/>
      <c r="BH911" s="275"/>
      <c r="BI911" s="275"/>
      <c r="BJ911" s="275"/>
      <c r="BK911" s="275"/>
      <c r="BL911" s="275"/>
      <c r="BM911" s="240"/>
      <c r="BN911" s="275"/>
      <c r="BO911" s="275"/>
      <c r="BP911" s="275"/>
      <c r="BQ911" s="275"/>
      <c r="BR911" s="275"/>
      <c r="BS911" s="240"/>
      <c r="BT911" s="275"/>
      <c r="BU911" s="275"/>
      <c r="BV911" s="275"/>
      <c r="BW911" s="275"/>
      <c r="BX911" s="275"/>
      <c r="BY911" s="275"/>
      <c r="BZ911" s="275"/>
      <c r="CA911" s="275"/>
      <c r="CB911" s="275"/>
      <c r="CC911" s="275"/>
      <c r="CD911" s="275"/>
      <c r="CE911" s="275"/>
      <c r="CF911" s="240"/>
      <c r="CG911" s="275"/>
      <c r="CH911" s="275"/>
      <c r="CI911" s="275"/>
      <c r="CJ911" s="275"/>
      <c r="CK911" s="275"/>
      <c r="CL911" s="275"/>
      <c r="CM911" s="275"/>
      <c r="CN911" s="275"/>
      <c r="CO911" s="275"/>
      <c r="CP911" s="275"/>
      <c r="CQ911" s="275"/>
      <c r="CR911" s="275"/>
      <c r="CS911" s="275"/>
      <c r="CT911" s="240"/>
      <c r="CU911" s="275"/>
      <c r="CV911" s="275"/>
      <c r="CW911" s="275"/>
      <c r="CX911" s="275"/>
      <c r="CY911" s="275"/>
      <c r="CZ911" s="240"/>
      <c r="DA911" s="275"/>
      <c r="DB911" s="275"/>
      <c r="DC911" s="275"/>
      <c r="DD911" s="275"/>
      <c r="DE911" s="275"/>
      <c r="DF911" s="275"/>
      <c r="DG911" s="240"/>
      <c r="DH911" s="240"/>
      <c r="DI911" s="275"/>
      <c r="DJ911" s="275"/>
      <c r="DK911" s="275"/>
      <c r="DL911" s="301"/>
      <c r="DM911" s="275"/>
      <c r="DN911" s="275"/>
      <c r="DO911" s="240"/>
      <c r="DP911" s="4"/>
      <c r="DQ911" s="4"/>
      <c r="DR911" s="4"/>
      <c r="DS911" s="4"/>
      <c r="DT911" s="40"/>
      <c r="DU911" s="40"/>
      <c r="DV911" s="40"/>
      <c r="DW911" s="40"/>
      <c r="DX911" s="40"/>
      <c r="DY911" s="40"/>
      <c r="DZ911" s="40"/>
      <c r="EA911" s="40"/>
      <c r="EB911" s="40"/>
      <c r="EC911" s="40"/>
      <c r="ED911" s="40"/>
      <c r="EE911" s="40"/>
      <c r="EF911" s="40"/>
    </row>
    <row r="912" spans="1:137" ht="16.5" customHeight="1" x14ac:dyDescent="0.2">
      <c r="A912" s="125" t="s">
        <v>637</v>
      </c>
      <c r="B912" s="314">
        <v>21.852698717747764</v>
      </c>
      <c r="C912" s="315">
        <v>22.55278597848989</v>
      </c>
      <c r="D912" s="315">
        <v>29.008381718614025</v>
      </c>
      <c r="E912" s="315">
        <v>20.791488488399622</v>
      </c>
      <c r="F912" s="315">
        <v>20.907518906481933</v>
      </c>
      <c r="G912" s="315">
        <v>22.243754690374995</v>
      </c>
      <c r="H912" s="315">
        <v>22.822595989911893</v>
      </c>
      <c r="I912" s="315">
        <v>23.590391430567255</v>
      </c>
      <c r="J912" s="315">
        <v>20.902312462946792</v>
      </c>
      <c r="K912" s="315">
        <v>22.091357230915186</v>
      </c>
      <c r="L912" s="315">
        <v>20.180878258997083</v>
      </c>
      <c r="M912" s="315">
        <v>19.946610484704106</v>
      </c>
      <c r="N912" s="315">
        <v>20.202267842022316</v>
      </c>
      <c r="O912" s="314">
        <v>24.794490978193231</v>
      </c>
      <c r="P912" s="315">
        <v>21.353513183389321</v>
      </c>
      <c r="Q912" s="315">
        <v>22.383888337273941</v>
      </c>
      <c r="R912" s="315">
        <v>24.020924539870954</v>
      </c>
      <c r="S912" s="315">
        <v>28.141559036751783</v>
      </c>
      <c r="T912" s="315">
        <v>24.208574905711476</v>
      </c>
      <c r="U912" s="315">
        <v>25.937296632882497</v>
      </c>
      <c r="V912" s="315">
        <v>31.321805979616922</v>
      </c>
      <c r="W912" s="315">
        <v>23.546292483152268</v>
      </c>
      <c r="X912" s="314">
        <v>17.807126721382044</v>
      </c>
      <c r="Y912" s="315">
        <v>18.429437530752182</v>
      </c>
      <c r="Z912" s="315">
        <v>17.534727355889128</v>
      </c>
      <c r="AA912" s="315">
        <v>17.674563050121524</v>
      </c>
      <c r="AB912" s="315">
        <v>17.886450862648136</v>
      </c>
      <c r="AC912" s="314">
        <v>24.728668474888963</v>
      </c>
      <c r="AD912" s="315">
        <v>26.827048289042477</v>
      </c>
      <c r="AE912" s="315">
        <v>24.828367471705707</v>
      </c>
      <c r="AF912" s="315">
        <v>27.038026645304736</v>
      </c>
      <c r="AG912" s="315">
        <v>19.679116044725497</v>
      </c>
      <c r="AH912" s="315">
        <v>29.071058434646673</v>
      </c>
      <c r="AI912" s="315">
        <v>25.524985676268713</v>
      </c>
      <c r="AJ912" s="314">
        <v>18.690558385277168</v>
      </c>
      <c r="AK912" s="367">
        <v>18.885906087059464</v>
      </c>
      <c r="AL912" s="367">
        <v>18.547782963596031</v>
      </c>
      <c r="AM912" s="314">
        <v>24.349552294713568</v>
      </c>
      <c r="AN912" s="315">
        <v>26.942056690273503</v>
      </c>
      <c r="AO912" s="315">
        <v>27.848105249040444</v>
      </c>
      <c r="AP912" s="315">
        <v>24.139620485093218</v>
      </c>
      <c r="AQ912" s="315">
        <v>25.170804296903864</v>
      </c>
      <c r="AR912" s="315">
        <v>23.067436303920648</v>
      </c>
      <c r="AS912" s="315">
        <v>25.857094285153515</v>
      </c>
      <c r="AT912" s="315">
        <v>25.117722772872725</v>
      </c>
      <c r="AU912" s="315">
        <v>22.707548358844399</v>
      </c>
      <c r="AV912" s="315">
        <v>24.190936651966734</v>
      </c>
      <c r="AW912" s="315">
        <v>23.560546372160413</v>
      </c>
      <c r="AX912" s="314">
        <v>28.400112899127798</v>
      </c>
      <c r="AY912" s="315">
        <v>30.396571261511312</v>
      </c>
      <c r="AZ912" s="315">
        <v>27.937077126589465</v>
      </c>
      <c r="BA912" s="315">
        <v>26.304350075206028</v>
      </c>
      <c r="BB912" s="315">
        <v>30.43589630937063</v>
      </c>
      <c r="BC912" s="315">
        <v>25.392890843276021</v>
      </c>
      <c r="BD912" s="314">
        <v>20.648377433233847</v>
      </c>
      <c r="BE912" s="315">
        <v>13.487641363248851</v>
      </c>
      <c r="BF912" s="315">
        <v>22.445483860995914</v>
      </c>
      <c r="BG912" s="315">
        <v>20.298044686224461</v>
      </c>
      <c r="BH912" s="315">
        <v>22.553785972343281</v>
      </c>
      <c r="BI912" s="315">
        <v>17.2890207167817</v>
      </c>
      <c r="BJ912" s="315">
        <v>25.490137934535142</v>
      </c>
      <c r="BK912" s="315">
        <v>18.581539192353961</v>
      </c>
      <c r="BL912" s="315">
        <v>22.926127893073765</v>
      </c>
      <c r="BM912" s="314">
        <v>23.736446696715564</v>
      </c>
      <c r="BN912" s="315">
        <v>20.818634141123987</v>
      </c>
      <c r="BO912" s="315">
        <v>26.667832327770864</v>
      </c>
      <c r="BP912" s="315">
        <v>20.943590751425258</v>
      </c>
      <c r="BQ912" s="315">
        <v>26.991716707786047</v>
      </c>
      <c r="BR912" s="315">
        <v>24.000861103392097</v>
      </c>
      <c r="BS912" s="314">
        <v>21.495946185420568</v>
      </c>
      <c r="BT912" s="316">
        <v>25.283215977732826</v>
      </c>
      <c r="BU912" s="315">
        <v>20.900296070408714</v>
      </c>
      <c r="BV912" s="315">
        <v>22.887343336127753</v>
      </c>
      <c r="BW912" s="315">
        <v>25.283455411387763</v>
      </c>
      <c r="BX912" s="315">
        <v>22.536440741548553</v>
      </c>
      <c r="BY912" s="315">
        <v>20.005033067072596</v>
      </c>
      <c r="BZ912" s="315">
        <v>21.33231176098376</v>
      </c>
      <c r="CA912" s="315">
        <v>23.754205659167937</v>
      </c>
      <c r="CB912" s="315">
        <v>19.429109887438621</v>
      </c>
      <c r="CC912" s="315">
        <v>23.929190488899053</v>
      </c>
      <c r="CD912" s="315">
        <v>20.243383885253298</v>
      </c>
      <c r="CE912" s="315">
        <v>23.629074633285629</v>
      </c>
      <c r="CF912" s="314">
        <v>22.597160516370842</v>
      </c>
      <c r="CG912" s="315">
        <v>24.072978283961969</v>
      </c>
      <c r="CH912" s="315">
        <v>26.751178461760162</v>
      </c>
      <c r="CI912" s="315">
        <v>18.89060018987923</v>
      </c>
      <c r="CJ912" s="315">
        <v>23.189523611991657</v>
      </c>
      <c r="CK912" s="315">
        <v>18.840439427133049</v>
      </c>
      <c r="CL912" s="315">
        <v>22.883298814083066</v>
      </c>
      <c r="CM912" s="315">
        <v>20.851729852884215</v>
      </c>
      <c r="CN912" s="315">
        <v>21.696039675707702</v>
      </c>
      <c r="CO912" s="315">
        <v>24.979700772493484</v>
      </c>
      <c r="CP912" s="315">
        <v>22.827389406099947</v>
      </c>
      <c r="CQ912" s="315">
        <v>28.969393726086963</v>
      </c>
      <c r="CR912" s="315">
        <v>23.48064631678897</v>
      </c>
      <c r="CS912" s="315">
        <v>29.319457205978299</v>
      </c>
      <c r="CT912" s="314">
        <v>22.080983389164356</v>
      </c>
      <c r="CU912" s="315">
        <v>21.380147477723892</v>
      </c>
      <c r="CV912" s="315">
        <v>22.778322894959036</v>
      </c>
      <c r="CW912" s="315">
        <v>21.830884062065437</v>
      </c>
      <c r="CX912" s="315">
        <v>24.447673999806565</v>
      </c>
      <c r="CY912" s="315">
        <v>20.161028606094668</v>
      </c>
      <c r="CZ912" s="314">
        <v>22.723289013766102</v>
      </c>
      <c r="DA912" s="315">
        <v>21.122697855973733</v>
      </c>
      <c r="DB912" s="315">
        <v>20.504134288574942</v>
      </c>
      <c r="DC912" s="315">
        <v>19.867487561042331</v>
      </c>
      <c r="DD912" s="315">
        <v>24.286247867469708</v>
      </c>
      <c r="DE912" s="315">
        <v>21.673190192837279</v>
      </c>
      <c r="DF912" s="315">
        <v>24.00477393511613</v>
      </c>
      <c r="DG912" s="314">
        <v>22.933267999560464</v>
      </c>
      <c r="DH912" s="317">
        <v>30.698262459980391</v>
      </c>
      <c r="DI912" s="316">
        <v>19.478564828050672</v>
      </c>
      <c r="DJ912" s="315">
        <v>16.49362967861482</v>
      </c>
      <c r="DK912" s="315">
        <v>45.587303052661952</v>
      </c>
      <c r="DL912" s="317" t="s">
        <v>607</v>
      </c>
      <c r="DM912" s="315">
        <v>24.378724402753946</v>
      </c>
      <c r="DN912" s="403" t="s">
        <v>607</v>
      </c>
      <c r="DO912" s="314">
        <v>23.198945319869207</v>
      </c>
      <c r="DP912" s="4"/>
      <c r="DQ912" s="4"/>
      <c r="DR912" s="4"/>
      <c r="DS912" s="4"/>
      <c r="DT912" s="390"/>
      <c r="DU912" s="390"/>
      <c r="DV912" s="390"/>
      <c r="DW912" s="390"/>
      <c r="DX912" s="390"/>
      <c r="DY912" s="390"/>
      <c r="DZ912" s="390"/>
      <c r="EA912" s="390"/>
      <c r="EB912" s="390"/>
      <c r="EC912" s="390"/>
      <c r="ED912" s="390"/>
      <c r="EE912" s="390"/>
      <c r="EF912" s="390"/>
    </row>
    <row r="913" spans="1:136" ht="16.5" customHeight="1" x14ac:dyDescent="0.2">
      <c r="A913" s="125" t="s">
        <v>638</v>
      </c>
      <c r="B913" s="314">
        <v>10.245973383352242</v>
      </c>
      <c r="C913" s="315">
        <v>11.471136377819748</v>
      </c>
      <c r="D913" s="315">
        <v>12.107972933216843</v>
      </c>
      <c r="E913" s="315">
        <v>12.31824384513653</v>
      </c>
      <c r="F913" s="315">
        <v>12.240547194323874</v>
      </c>
      <c r="G913" s="315">
        <v>10.521161601607099</v>
      </c>
      <c r="H913" s="315">
        <v>9.9880438632555446</v>
      </c>
      <c r="I913" s="315">
        <v>10.125609438950171</v>
      </c>
      <c r="J913" s="315">
        <v>12.855834306795618</v>
      </c>
      <c r="K913" s="315">
        <v>10.387063069339533</v>
      </c>
      <c r="L913" s="315">
        <v>8.9904248338733233</v>
      </c>
      <c r="M913" s="315">
        <v>9.7588627360939668</v>
      </c>
      <c r="N913" s="315">
        <v>10.803695674656865</v>
      </c>
      <c r="O913" s="314">
        <v>10.790644934544805</v>
      </c>
      <c r="P913" s="315">
        <v>9.550454556920192</v>
      </c>
      <c r="Q913" s="315">
        <v>9.459859349232973</v>
      </c>
      <c r="R913" s="315">
        <v>10.999820377297164</v>
      </c>
      <c r="S913" s="315">
        <v>12.06589148723595</v>
      </c>
      <c r="T913" s="315">
        <v>10.226603158562945</v>
      </c>
      <c r="U913" s="315">
        <v>12.098632091048229</v>
      </c>
      <c r="V913" s="315">
        <v>12.093981754943169</v>
      </c>
      <c r="W913" s="315">
        <v>11.184973215633535</v>
      </c>
      <c r="X913" s="314">
        <v>10.556023574201051</v>
      </c>
      <c r="Y913" s="315">
        <v>12.548493912580701</v>
      </c>
      <c r="Z913" s="315">
        <v>10.007919616068561</v>
      </c>
      <c r="AA913" s="315">
        <v>9.6829426146900488</v>
      </c>
      <c r="AB913" s="315">
        <v>11.092071959929912</v>
      </c>
      <c r="AC913" s="314">
        <v>10.687199372889328</v>
      </c>
      <c r="AD913" s="315">
        <v>11.910815528412034</v>
      </c>
      <c r="AE913" s="315">
        <v>11.275032577869</v>
      </c>
      <c r="AF913" s="315">
        <v>11.181057809203233</v>
      </c>
      <c r="AG913" s="315">
        <v>9.5850925115371926</v>
      </c>
      <c r="AH913" s="315">
        <v>9.9017868381952248</v>
      </c>
      <c r="AI913" s="315">
        <v>10.935585938431659</v>
      </c>
      <c r="AJ913" s="314">
        <v>10.972830838263981</v>
      </c>
      <c r="AK913" s="367">
        <v>10.551115723448641</v>
      </c>
      <c r="AL913" s="367">
        <v>11.28105331948465</v>
      </c>
      <c r="AM913" s="314">
        <v>9.6977067189038682</v>
      </c>
      <c r="AN913" s="315">
        <v>11.699274237826526</v>
      </c>
      <c r="AO913" s="315">
        <v>10.75999985634799</v>
      </c>
      <c r="AP913" s="315">
        <v>9.062017999037753</v>
      </c>
      <c r="AQ913" s="315">
        <v>11.916919946851452</v>
      </c>
      <c r="AR913" s="315">
        <v>9.3815327411670157</v>
      </c>
      <c r="AS913" s="315">
        <v>10.954367761679775</v>
      </c>
      <c r="AT913" s="315">
        <v>9.2170745730941714</v>
      </c>
      <c r="AU913" s="315">
        <v>8.4951920419136737</v>
      </c>
      <c r="AV913" s="315">
        <v>10.03120787133208</v>
      </c>
      <c r="AW913" s="315">
        <v>11.153963549095561</v>
      </c>
      <c r="AX913" s="314">
        <v>11.50893507385646</v>
      </c>
      <c r="AY913" s="315">
        <v>11.429170895069097</v>
      </c>
      <c r="AZ913" s="315">
        <v>11.40555881279759</v>
      </c>
      <c r="BA913" s="315">
        <v>11.550726762356614</v>
      </c>
      <c r="BB913" s="315">
        <v>11.582282538769784</v>
      </c>
      <c r="BC913" s="315">
        <v>11.832901057767858</v>
      </c>
      <c r="BD913" s="314">
        <v>9.565632469541562</v>
      </c>
      <c r="BE913" s="315">
        <v>6.2023810083791471</v>
      </c>
      <c r="BF913" s="315">
        <v>10.873137625125</v>
      </c>
      <c r="BG913" s="315">
        <v>9.0574234303601244</v>
      </c>
      <c r="BH913" s="315">
        <v>12.044793940897858</v>
      </c>
      <c r="BI913" s="315">
        <v>8.6672431023118897</v>
      </c>
      <c r="BJ913" s="315">
        <v>10.099107691476076</v>
      </c>
      <c r="BK913" s="315">
        <v>9.6860522430197502</v>
      </c>
      <c r="BL913" s="315">
        <v>10.149035440841777</v>
      </c>
      <c r="BM913" s="314">
        <v>10.889157897930003</v>
      </c>
      <c r="BN913" s="315">
        <v>10.628279122573263</v>
      </c>
      <c r="BO913" s="315">
        <v>11.608333786594434</v>
      </c>
      <c r="BP913" s="315">
        <v>11.502315826242784</v>
      </c>
      <c r="BQ913" s="315">
        <v>11.715043045927761</v>
      </c>
      <c r="BR913" s="315">
        <v>10.401822848734955</v>
      </c>
      <c r="BS913" s="314">
        <v>10.699051737252811</v>
      </c>
      <c r="BT913" s="316">
        <v>11.50914469713619</v>
      </c>
      <c r="BU913" s="315">
        <v>12.037540776800945</v>
      </c>
      <c r="BV913" s="315">
        <v>12.840937344179777</v>
      </c>
      <c r="BW913" s="315">
        <v>11.649441869392868</v>
      </c>
      <c r="BX913" s="315">
        <v>11.966462669181375</v>
      </c>
      <c r="BY913" s="315">
        <v>9.8914829935038302</v>
      </c>
      <c r="BZ913" s="315">
        <v>9.1168171555901267</v>
      </c>
      <c r="CA913" s="315">
        <v>11.493792814564003</v>
      </c>
      <c r="CB913" s="315">
        <v>10.017357188333696</v>
      </c>
      <c r="CC913" s="315">
        <v>12.092790439101869</v>
      </c>
      <c r="CD913" s="315">
        <v>9.5932087688596219</v>
      </c>
      <c r="CE913" s="315">
        <v>10.858078040628921</v>
      </c>
      <c r="CF913" s="314">
        <v>10.0610102849583</v>
      </c>
      <c r="CG913" s="315">
        <v>11.679125536448801</v>
      </c>
      <c r="CH913" s="315">
        <v>11.377592965855987</v>
      </c>
      <c r="CI913" s="315">
        <v>11.636506752292687</v>
      </c>
      <c r="CJ913" s="315">
        <v>10.413549425631272</v>
      </c>
      <c r="CK913" s="315">
        <v>8.6933144103434792</v>
      </c>
      <c r="CL913" s="315">
        <v>12.127592299527386</v>
      </c>
      <c r="CM913" s="315">
        <v>9.4967326625490625</v>
      </c>
      <c r="CN913" s="315">
        <v>11.897460083671275</v>
      </c>
      <c r="CO913" s="315">
        <v>7.2054808123082337</v>
      </c>
      <c r="CP913" s="315">
        <v>11.714369173405409</v>
      </c>
      <c r="CQ913" s="315">
        <v>10.279997522180913</v>
      </c>
      <c r="CR913" s="315">
        <v>10.98235420198154</v>
      </c>
      <c r="CS913" s="315">
        <v>11.161263222538977</v>
      </c>
      <c r="CT913" s="314">
        <v>10.794794285986027</v>
      </c>
      <c r="CU913" s="315">
        <v>9.7290769764673186</v>
      </c>
      <c r="CV913" s="315">
        <v>11.086503156559994</v>
      </c>
      <c r="CW913" s="315">
        <v>12.497822742142002</v>
      </c>
      <c r="CX913" s="315">
        <v>11.475439848763607</v>
      </c>
      <c r="CY913" s="315">
        <v>11.445797380571463</v>
      </c>
      <c r="CZ913" s="314">
        <v>10.206716522228428</v>
      </c>
      <c r="DA913" s="315">
        <v>11.063351386679368</v>
      </c>
      <c r="DB913" s="315">
        <v>12.03869890455195</v>
      </c>
      <c r="DC913" s="315">
        <v>10.971800441996841</v>
      </c>
      <c r="DD913" s="315">
        <v>9.2952741892153412</v>
      </c>
      <c r="DE913" s="315">
        <v>11.004716711476391</v>
      </c>
      <c r="DF913" s="315">
        <v>10.435529275616192</v>
      </c>
      <c r="DG913" s="314">
        <v>10.36455713811147</v>
      </c>
      <c r="DH913" s="317">
        <v>10.631508546875116</v>
      </c>
      <c r="DI913" s="316">
        <v>8.2577709516498317</v>
      </c>
      <c r="DJ913" s="315">
        <v>9.3181691199410075</v>
      </c>
      <c r="DK913" s="315">
        <v>12.863758281221605</v>
      </c>
      <c r="DL913" s="317" t="s">
        <v>607</v>
      </c>
      <c r="DM913" s="315">
        <v>10.572678930077824</v>
      </c>
      <c r="DN913" s="403" t="s">
        <v>607</v>
      </c>
      <c r="DO913" s="314">
        <v>10.377997025944818</v>
      </c>
      <c r="DP913" s="4"/>
      <c r="DQ913" s="4"/>
      <c r="DR913" s="4"/>
      <c r="DS913" s="4"/>
      <c r="DT913" s="390"/>
      <c r="DU913" s="390"/>
      <c r="DV913" s="390"/>
      <c r="DW913" s="390"/>
      <c r="DX913" s="390"/>
      <c r="DY913" s="390"/>
      <c r="DZ913" s="390"/>
      <c r="EA913" s="390"/>
      <c r="EB913" s="390"/>
      <c r="EC913" s="390"/>
      <c r="ED913" s="390"/>
      <c r="EE913" s="390"/>
      <c r="EF913" s="390"/>
    </row>
    <row r="914" spans="1:136" ht="16.5" customHeight="1" x14ac:dyDescent="0.2">
      <c r="A914" s="125" t="s">
        <v>639</v>
      </c>
      <c r="B914" s="314">
        <v>20.17487608354422</v>
      </c>
      <c r="C914" s="315">
        <v>23.101894380292194</v>
      </c>
      <c r="D914" s="315">
        <v>24.08254235450563</v>
      </c>
      <c r="E914" s="315">
        <v>23.73527906295725</v>
      </c>
      <c r="F914" s="315">
        <v>23.974068576391275</v>
      </c>
      <c r="G914" s="315">
        <v>23.724627649776441</v>
      </c>
      <c r="H914" s="315">
        <v>21.145653494151219</v>
      </c>
      <c r="I914" s="315">
        <v>22.324309877716413</v>
      </c>
      <c r="J914" s="315">
        <v>22.963400397980756</v>
      </c>
      <c r="K914" s="315">
        <v>19.404861518941782</v>
      </c>
      <c r="L914" s="315">
        <v>15.330027810486699</v>
      </c>
      <c r="M914" s="315">
        <v>21.888155525577897</v>
      </c>
      <c r="N914" s="315">
        <v>20.438820858257731</v>
      </c>
      <c r="O914" s="314">
        <v>22.557766684796118</v>
      </c>
      <c r="P914" s="315">
        <v>18.055725687636336</v>
      </c>
      <c r="Q914" s="315">
        <v>21.586048561975595</v>
      </c>
      <c r="R914" s="315">
        <v>24.376154630293037</v>
      </c>
      <c r="S914" s="315">
        <v>23.674472778030307</v>
      </c>
      <c r="T914" s="315">
        <v>26.448143795358327</v>
      </c>
      <c r="U914" s="315">
        <v>24.399109117484524</v>
      </c>
      <c r="V914" s="315">
        <v>24.043373896251136</v>
      </c>
      <c r="W914" s="315">
        <v>22.552705664256941</v>
      </c>
      <c r="X914" s="314">
        <v>19.825700547150895</v>
      </c>
      <c r="Y914" s="315">
        <v>22.955449212054056</v>
      </c>
      <c r="Z914" s="315">
        <v>19.930386995262932</v>
      </c>
      <c r="AA914" s="315">
        <v>16.624605049218601</v>
      </c>
      <c r="AB914" s="315">
        <v>22.267523757186424</v>
      </c>
      <c r="AC914" s="314">
        <v>21.955023850597019</v>
      </c>
      <c r="AD914" s="315">
        <v>25.546570788693181</v>
      </c>
      <c r="AE914" s="315">
        <v>23.516123840396496</v>
      </c>
      <c r="AF914" s="315">
        <v>26.787804458646814</v>
      </c>
      <c r="AG914" s="315">
        <v>19.092378442556797</v>
      </c>
      <c r="AH914" s="315">
        <v>22.890257386493165</v>
      </c>
      <c r="AI914" s="315">
        <v>20.129583088563276</v>
      </c>
      <c r="AJ914" s="314">
        <v>21.089967676641393</v>
      </c>
      <c r="AK914" s="367">
        <v>22.96035309671025</v>
      </c>
      <c r="AL914" s="367">
        <v>19.722943316503457</v>
      </c>
      <c r="AM914" s="314">
        <v>21.498513670597205</v>
      </c>
      <c r="AN914" s="315">
        <v>26.3078007912586</v>
      </c>
      <c r="AO914" s="315">
        <v>23.349887587567046</v>
      </c>
      <c r="AP914" s="315">
        <v>21.585503221045009</v>
      </c>
      <c r="AQ914" s="315">
        <v>25.542457039334661</v>
      </c>
      <c r="AR914" s="315">
        <v>18.562552026027245</v>
      </c>
      <c r="AS914" s="315">
        <v>23.945286086319378</v>
      </c>
      <c r="AT914" s="315">
        <v>20.642219040584699</v>
      </c>
      <c r="AU914" s="315">
        <v>19.285805389328988</v>
      </c>
      <c r="AV914" s="315">
        <v>22.876993863516677</v>
      </c>
      <c r="AW914" s="315">
        <v>24.452512851559653</v>
      </c>
      <c r="AX914" s="314">
        <v>20.357164756583543</v>
      </c>
      <c r="AY914" s="315">
        <v>24.20562429357042</v>
      </c>
      <c r="AZ914" s="315">
        <v>18.498936906223527</v>
      </c>
      <c r="BA914" s="315">
        <v>21.9394354815872</v>
      </c>
      <c r="BB914" s="315">
        <v>21.197386290612918</v>
      </c>
      <c r="BC914" s="315">
        <v>21.216743770828682</v>
      </c>
      <c r="BD914" s="314">
        <v>13.946257886112514</v>
      </c>
      <c r="BE914" s="315">
        <v>8.7512860440722591</v>
      </c>
      <c r="BF914" s="315">
        <v>16.826339213390195</v>
      </c>
      <c r="BG914" s="315">
        <v>15.530055893278231</v>
      </c>
      <c r="BH914" s="315">
        <v>17.209640309361738</v>
      </c>
      <c r="BI914" s="315">
        <v>11.201282888558255</v>
      </c>
      <c r="BJ914" s="315">
        <v>13.994739021105776</v>
      </c>
      <c r="BK914" s="315">
        <v>13.95636951180578</v>
      </c>
      <c r="BL914" s="315">
        <v>15.223092991333775</v>
      </c>
      <c r="BM914" s="314">
        <v>23.362122848888099</v>
      </c>
      <c r="BN914" s="315">
        <v>23.165538248240669</v>
      </c>
      <c r="BO914" s="315">
        <v>24.18140801123451</v>
      </c>
      <c r="BP914" s="315">
        <v>26.052243515510281</v>
      </c>
      <c r="BQ914" s="315">
        <v>26.104963295619864</v>
      </c>
      <c r="BR914" s="315">
        <v>21.921362132135908</v>
      </c>
      <c r="BS914" s="314">
        <v>21.374024333765135</v>
      </c>
      <c r="BT914" s="316">
        <v>22.804357646318675</v>
      </c>
      <c r="BU914" s="315">
        <v>23.535677733158554</v>
      </c>
      <c r="BV914" s="315">
        <v>22.632635236786946</v>
      </c>
      <c r="BW914" s="315">
        <v>27.274874827427048</v>
      </c>
      <c r="BX914" s="315">
        <v>24.241979316491566</v>
      </c>
      <c r="BY914" s="315">
        <v>18.123355512872585</v>
      </c>
      <c r="BZ914" s="315">
        <v>24.983361815632907</v>
      </c>
      <c r="CA914" s="315">
        <v>23.129697374872702</v>
      </c>
      <c r="CB914" s="315">
        <v>20.22789426318181</v>
      </c>
      <c r="CC914" s="315">
        <v>24.985584876902923</v>
      </c>
      <c r="CD914" s="315">
        <v>21.267731594373654</v>
      </c>
      <c r="CE914" s="315">
        <v>20.012912104804879</v>
      </c>
      <c r="CF914" s="314">
        <v>19.534441042555546</v>
      </c>
      <c r="CG914" s="315">
        <v>22.588608675488892</v>
      </c>
      <c r="CH914" s="315">
        <v>21.77151948829162</v>
      </c>
      <c r="CI914" s="315">
        <v>21.921504745722263</v>
      </c>
      <c r="CJ914" s="315">
        <v>22.129364908105924</v>
      </c>
      <c r="CK914" s="315">
        <v>15.81544305535931</v>
      </c>
      <c r="CL914" s="315">
        <v>24.087252773247812</v>
      </c>
      <c r="CM914" s="315">
        <v>18.103755039800514</v>
      </c>
      <c r="CN914" s="315">
        <v>23.199518921495919</v>
      </c>
      <c r="CO914" s="315">
        <v>18.541882611833433</v>
      </c>
      <c r="CP914" s="315">
        <v>23.40676112320622</v>
      </c>
      <c r="CQ914" s="315">
        <v>20.569514659380406</v>
      </c>
      <c r="CR914" s="315">
        <v>21.381574663836322</v>
      </c>
      <c r="CS914" s="315">
        <v>20.830926317832045</v>
      </c>
      <c r="CT914" s="314">
        <v>21.091222173825777</v>
      </c>
      <c r="CU914" s="315">
        <v>18.231148591582009</v>
      </c>
      <c r="CV914" s="315">
        <v>20.518867847403989</v>
      </c>
      <c r="CW914" s="315">
        <v>23.833784235285879</v>
      </c>
      <c r="CX914" s="315">
        <v>24.097956914475429</v>
      </c>
      <c r="CY914" s="315">
        <v>24.471209469961035</v>
      </c>
      <c r="CZ914" s="314">
        <v>20.870078631036019</v>
      </c>
      <c r="DA914" s="315">
        <v>24.708799143350642</v>
      </c>
      <c r="DB914" s="315">
        <v>23.319903032301674</v>
      </c>
      <c r="DC914" s="315">
        <v>17.971910652796065</v>
      </c>
      <c r="DD914" s="315">
        <v>20.125281378484882</v>
      </c>
      <c r="DE914" s="315">
        <v>22.713939868910547</v>
      </c>
      <c r="DF914" s="315">
        <v>23.541927618274993</v>
      </c>
      <c r="DG914" s="314">
        <v>19.629913262336729</v>
      </c>
      <c r="DH914" s="317">
        <v>21.863568759013067</v>
      </c>
      <c r="DI914" s="316">
        <v>21.697488487384852</v>
      </c>
      <c r="DJ914" s="315">
        <v>20.789995549615977</v>
      </c>
      <c r="DK914" s="315">
        <v>22.552279398011841</v>
      </c>
      <c r="DL914" s="317" t="s">
        <v>607</v>
      </c>
      <c r="DM914" s="315">
        <v>25.014341199952696</v>
      </c>
      <c r="DN914" s="403" t="s">
        <v>607</v>
      </c>
      <c r="DO914" s="314">
        <v>19.841388438144929</v>
      </c>
      <c r="DP914" s="4"/>
      <c r="DQ914" s="4"/>
      <c r="DR914" s="4"/>
      <c r="DS914" s="4"/>
      <c r="DT914" s="390"/>
      <c r="DU914" s="390"/>
      <c r="DV914" s="390"/>
      <c r="DW914" s="390"/>
      <c r="DX914" s="390"/>
      <c r="DY914" s="390"/>
      <c r="DZ914" s="390"/>
      <c r="EA914" s="390"/>
      <c r="EB914" s="390"/>
      <c r="EC914" s="390"/>
      <c r="ED914" s="390"/>
      <c r="EE914" s="390"/>
      <c r="EF914" s="390"/>
    </row>
    <row r="915" spans="1:136" ht="16.5" customHeight="1" x14ac:dyDescent="0.2">
      <c r="A915" s="125" t="s">
        <v>640</v>
      </c>
      <c r="B915" s="314">
        <v>30.089899518964092</v>
      </c>
      <c r="C915" s="315">
        <v>28.720337095641302</v>
      </c>
      <c r="D915" s="315">
        <v>24.259052956144071</v>
      </c>
      <c r="E915" s="315">
        <v>29.999425345985166</v>
      </c>
      <c r="F915" s="315">
        <v>29.146070955293663</v>
      </c>
      <c r="G915" s="315">
        <v>29.687622954508019</v>
      </c>
      <c r="H915" s="315">
        <v>28.978347294663603</v>
      </c>
      <c r="I915" s="315">
        <v>29.583812000895058</v>
      </c>
      <c r="J915" s="315">
        <v>28.772951026354963</v>
      </c>
      <c r="K915" s="315">
        <v>30.907670708006219</v>
      </c>
      <c r="L915" s="315">
        <v>32.420007739556155</v>
      </c>
      <c r="M915" s="315">
        <v>30.05810747783973</v>
      </c>
      <c r="N915" s="315">
        <v>29.595447909040924</v>
      </c>
      <c r="O915" s="314">
        <v>28.370008047323108</v>
      </c>
      <c r="P915" s="315">
        <v>33.5853542410917</v>
      </c>
      <c r="Q915" s="315">
        <v>30.719651336113152</v>
      </c>
      <c r="R915" s="315">
        <v>27.84826152423145</v>
      </c>
      <c r="S915" s="315">
        <v>26.847149284050843</v>
      </c>
      <c r="T915" s="315">
        <v>27.123237613355911</v>
      </c>
      <c r="U915" s="315">
        <v>25.87207652184841</v>
      </c>
      <c r="V915" s="315">
        <v>23.582802877217354</v>
      </c>
      <c r="W915" s="315">
        <v>26.143774276554545</v>
      </c>
      <c r="X915" s="314">
        <v>32.48022635895714</v>
      </c>
      <c r="Y915" s="315">
        <v>31.307211826036756</v>
      </c>
      <c r="Z915" s="315">
        <v>33.050702066757644</v>
      </c>
      <c r="AA915" s="315">
        <v>33.750462589742689</v>
      </c>
      <c r="AB915" s="315">
        <v>30.68639552225666</v>
      </c>
      <c r="AC915" s="314">
        <v>28.980312232256907</v>
      </c>
      <c r="AD915" s="315">
        <v>25.222527607558899</v>
      </c>
      <c r="AE915" s="315">
        <v>27.681958061749196</v>
      </c>
      <c r="AF915" s="315">
        <v>24.383145359475698</v>
      </c>
      <c r="AG915" s="315">
        <v>34.279451907097211</v>
      </c>
      <c r="AH915" s="315">
        <v>26.026983036876096</v>
      </c>
      <c r="AI915" s="315">
        <v>29.45552439824672</v>
      </c>
      <c r="AJ915" s="314">
        <v>34.736086805738971</v>
      </c>
      <c r="AK915" s="367">
        <v>34.330041590901644</v>
      </c>
      <c r="AL915" s="367">
        <v>35.032856495075933</v>
      </c>
      <c r="AM915" s="314">
        <v>29.893182824893888</v>
      </c>
      <c r="AN915" s="315">
        <v>24.472999927623402</v>
      </c>
      <c r="AO915" s="315">
        <v>26.781263038176178</v>
      </c>
      <c r="AP915" s="315">
        <v>30.206535359299618</v>
      </c>
      <c r="AQ915" s="315">
        <v>27.21798685458177</v>
      </c>
      <c r="AR915" s="315">
        <v>32.553089477599343</v>
      </c>
      <c r="AS915" s="315">
        <v>29.340221349895419</v>
      </c>
      <c r="AT915" s="315">
        <v>29.74041218084627</v>
      </c>
      <c r="AU915" s="315">
        <v>32.137298681225133</v>
      </c>
      <c r="AV915" s="315">
        <v>28.723947526379888</v>
      </c>
      <c r="AW915" s="315">
        <v>29.38316056579589</v>
      </c>
      <c r="AX915" s="314">
        <v>27.805245260962426</v>
      </c>
      <c r="AY915" s="315">
        <v>25.360575220940586</v>
      </c>
      <c r="AZ915" s="315">
        <v>28.601147694664785</v>
      </c>
      <c r="BA915" s="315">
        <v>27.275585443273652</v>
      </c>
      <c r="BB915" s="315">
        <v>26.947104210603317</v>
      </c>
      <c r="BC915" s="315">
        <v>29.505472726477549</v>
      </c>
      <c r="BD915" s="314">
        <v>31.619423246461292</v>
      </c>
      <c r="BE915" s="315">
        <v>29.701233729132554</v>
      </c>
      <c r="BF915" s="315">
        <v>32.747812120470883</v>
      </c>
      <c r="BG915" s="315">
        <v>31.158975386284926</v>
      </c>
      <c r="BH915" s="315">
        <v>29.563809974805693</v>
      </c>
      <c r="BI915" s="315">
        <v>31.068323871840324</v>
      </c>
      <c r="BJ915" s="315">
        <v>32.75606453422661</v>
      </c>
      <c r="BK915" s="315">
        <v>33.088283375309423</v>
      </c>
      <c r="BL915" s="315">
        <v>32.260401601641796</v>
      </c>
      <c r="BM915" s="314">
        <v>28.936133376296127</v>
      </c>
      <c r="BN915" s="315">
        <v>30.548565603487638</v>
      </c>
      <c r="BO915" s="315">
        <v>26.985151900268129</v>
      </c>
      <c r="BP915" s="315">
        <v>27.978118983272264</v>
      </c>
      <c r="BQ915" s="315">
        <v>25.897644844859407</v>
      </c>
      <c r="BR915" s="315">
        <v>29.79818126328756</v>
      </c>
      <c r="BS915" s="314">
        <v>30.820680846666725</v>
      </c>
      <c r="BT915" s="316">
        <v>27.507792408342446</v>
      </c>
      <c r="BU915" s="315">
        <v>30.406397178082418</v>
      </c>
      <c r="BV915" s="315">
        <v>29.331487333333861</v>
      </c>
      <c r="BW915" s="315">
        <v>25.860195511031307</v>
      </c>
      <c r="BX915" s="315">
        <v>29.962914810947844</v>
      </c>
      <c r="BY915" s="315">
        <v>32.837275235368146</v>
      </c>
      <c r="BZ915" s="315">
        <v>31.380279995391337</v>
      </c>
      <c r="CA915" s="315">
        <v>29.619528254335027</v>
      </c>
      <c r="CB915" s="315">
        <v>31.813791414601699</v>
      </c>
      <c r="CC915" s="315">
        <v>25.509759265163819</v>
      </c>
      <c r="CD915" s="315">
        <v>32.199562746191951</v>
      </c>
      <c r="CE915" s="315">
        <v>30.190385079758347</v>
      </c>
      <c r="CF915" s="314">
        <v>31.178575599099105</v>
      </c>
      <c r="CG915" s="315">
        <v>28.960817928932514</v>
      </c>
      <c r="CH915" s="315">
        <v>29.232654484057953</v>
      </c>
      <c r="CI915" s="315">
        <v>31.444309736775033</v>
      </c>
      <c r="CJ915" s="315">
        <v>29.898006851765953</v>
      </c>
      <c r="CK915" s="315">
        <v>33.590984347481331</v>
      </c>
      <c r="CL915" s="315">
        <v>28.06332624714689</v>
      </c>
      <c r="CM915" s="315">
        <v>33.299472581310852</v>
      </c>
      <c r="CN915" s="315">
        <v>30.010021336292414</v>
      </c>
      <c r="CO915" s="315">
        <v>28.938671042823948</v>
      </c>
      <c r="CP915" s="315">
        <v>28.506844944012826</v>
      </c>
      <c r="CQ915" s="315">
        <v>28.196216055298802</v>
      </c>
      <c r="CR915" s="315">
        <v>30.869390566018001</v>
      </c>
      <c r="CS915" s="315">
        <v>26.634919100095328</v>
      </c>
      <c r="CT915" s="314">
        <v>29.229269675420905</v>
      </c>
      <c r="CU915" s="315">
        <v>30.276561234506367</v>
      </c>
      <c r="CV915" s="315">
        <v>29.200303530719772</v>
      </c>
      <c r="CW915" s="315">
        <v>27.617575328773547</v>
      </c>
      <c r="CX915" s="315">
        <v>27.831923601041975</v>
      </c>
      <c r="CY915" s="315">
        <v>28.98638115738818</v>
      </c>
      <c r="CZ915" s="314">
        <v>30.016247704191141</v>
      </c>
      <c r="DA915" s="315">
        <v>30.584742020152984</v>
      </c>
      <c r="DB915" s="315">
        <v>28.541697301451961</v>
      </c>
      <c r="DC915" s="315">
        <v>31.850700352578837</v>
      </c>
      <c r="DD915" s="315">
        <v>29.444901519633049</v>
      </c>
      <c r="DE915" s="315">
        <v>30.12478000262724</v>
      </c>
      <c r="DF915" s="315">
        <v>29.167384129029362</v>
      </c>
      <c r="DG915" s="314">
        <v>30.142096480934494</v>
      </c>
      <c r="DH915" s="317">
        <v>27.278013609056835</v>
      </c>
      <c r="DI915" s="316">
        <v>37.232737886716841</v>
      </c>
      <c r="DJ915" s="315">
        <v>37.32054511605822</v>
      </c>
      <c r="DK915" s="315">
        <v>15.456679756718428</v>
      </c>
      <c r="DL915" s="317" t="s">
        <v>607</v>
      </c>
      <c r="DM915" s="315">
        <v>31.697559274535152</v>
      </c>
      <c r="DN915" s="403" t="s">
        <v>607</v>
      </c>
      <c r="DO915" s="314">
        <v>30.10087270185679</v>
      </c>
      <c r="DP915" s="4"/>
      <c r="DQ915" s="4"/>
      <c r="DR915" s="4"/>
      <c r="DS915" s="4"/>
      <c r="DT915" s="390"/>
      <c r="DU915" s="390"/>
      <c r="DV915" s="390"/>
      <c r="DW915" s="390"/>
      <c r="DX915" s="390"/>
      <c r="DY915" s="390"/>
      <c r="DZ915" s="390"/>
      <c r="EA915" s="390"/>
      <c r="EB915" s="390"/>
      <c r="EC915" s="390"/>
      <c r="ED915" s="390"/>
      <c r="EE915" s="390"/>
      <c r="EF915" s="390"/>
    </row>
    <row r="916" spans="1:136" ht="16.5" customHeight="1" x14ac:dyDescent="0.2">
      <c r="A916" s="125" t="s">
        <v>641</v>
      </c>
      <c r="B916" s="314">
        <v>6.9901843082074366</v>
      </c>
      <c r="C916" s="315">
        <v>6.4946090871502253</v>
      </c>
      <c r="D916" s="315">
        <v>5.7728734075201817</v>
      </c>
      <c r="E916" s="315">
        <v>6.8440977593890358</v>
      </c>
      <c r="F916" s="315">
        <v>8.0619941836292224</v>
      </c>
      <c r="G916" s="315">
        <v>7.0043350063371337</v>
      </c>
      <c r="H916" s="315">
        <v>6.711988817488594</v>
      </c>
      <c r="I916" s="315">
        <v>6.4898824208493799</v>
      </c>
      <c r="J916" s="315">
        <v>8.656951619812407</v>
      </c>
      <c r="K916" s="315">
        <v>6.9868464179912966</v>
      </c>
      <c r="L916" s="315">
        <v>7.286989226172663</v>
      </c>
      <c r="M916" s="315">
        <v>7.7242752680601354</v>
      </c>
      <c r="N916" s="315">
        <v>7.3523621157347661</v>
      </c>
      <c r="O916" s="314">
        <v>6.7841350178648714</v>
      </c>
      <c r="P916" s="315">
        <v>7.8027295180694729</v>
      </c>
      <c r="Q916" s="315">
        <v>7.1343211932529886</v>
      </c>
      <c r="R916" s="315">
        <v>7.0584393932668146</v>
      </c>
      <c r="S916" s="315">
        <v>5.0359408190275943</v>
      </c>
      <c r="T916" s="315">
        <v>6.9445821104233421</v>
      </c>
      <c r="U916" s="315">
        <v>6.6946252850052641</v>
      </c>
      <c r="V916" s="315">
        <v>5.2319300604457686</v>
      </c>
      <c r="W916" s="315">
        <v>7.6548684236151656</v>
      </c>
      <c r="X916" s="314">
        <v>8.2599973717003898</v>
      </c>
      <c r="Y916" s="315">
        <v>7.1635061750893199</v>
      </c>
      <c r="Z916" s="315">
        <v>8.4463045005090187</v>
      </c>
      <c r="AA916" s="315">
        <v>8.1198055254352717</v>
      </c>
      <c r="AB916" s="315">
        <v>9.0670418052166575</v>
      </c>
      <c r="AC916" s="314">
        <v>6.7018015944346034</v>
      </c>
      <c r="AD916" s="315">
        <v>5.6352320183922302</v>
      </c>
      <c r="AE916" s="315">
        <v>6.2969069596681653</v>
      </c>
      <c r="AF916" s="315">
        <v>5.7800971261796485</v>
      </c>
      <c r="AG916" s="315">
        <v>7.7324269895773705</v>
      </c>
      <c r="AH916" s="315">
        <v>6.86418339958436</v>
      </c>
      <c r="AI916" s="315">
        <v>6.7259059087568813</v>
      </c>
      <c r="AJ916" s="314">
        <v>6.5579491763208972</v>
      </c>
      <c r="AK916" s="367">
        <v>6.260886654432456</v>
      </c>
      <c r="AL916" s="367">
        <v>6.7750657660685869</v>
      </c>
      <c r="AM916" s="314">
        <v>6.8997613965274578</v>
      </c>
      <c r="AN916" s="315">
        <v>6.5968878753741924</v>
      </c>
      <c r="AO916" s="315">
        <v>6.2014120350235995</v>
      </c>
      <c r="AP916" s="315">
        <v>7.2521562465644545</v>
      </c>
      <c r="AQ916" s="315">
        <v>6.6937072579221342</v>
      </c>
      <c r="AR916" s="315">
        <v>6.6517398312951022</v>
      </c>
      <c r="AS916" s="315">
        <v>6.392534529045343</v>
      </c>
      <c r="AT916" s="315">
        <v>7.3009754211342619</v>
      </c>
      <c r="AU916" s="315">
        <v>7.0638411238872933</v>
      </c>
      <c r="AV916" s="315">
        <v>6.8030269320991197</v>
      </c>
      <c r="AW916" s="315">
        <v>6.7256454467323996</v>
      </c>
      <c r="AX916" s="314">
        <v>6.0499097705680791</v>
      </c>
      <c r="AY916" s="315">
        <v>5.5172285868256896</v>
      </c>
      <c r="AZ916" s="315">
        <v>6.0788013808508667</v>
      </c>
      <c r="BA916" s="315">
        <v>6.4776383069020333</v>
      </c>
      <c r="BB916" s="315">
        <v>5.8603580482084983</v>
      </c>
      <c r="BC916" s="315">
        <v>6.4536500314101062</v>
      </c>
      <c r="BD916" s="314">
        <v>7.599093936011589</v>
      </c>
      <c r="BE916" s="315">
        <v>6.8396720626921859</v>
      </c>
      <c r="BF916" s="315">
        <v>7.4713332795789178</v>
      </c>
      <c r="BG916" s="315">
        <v>8.03048763490958</v>
      </c>
      <c r="BH916" s="315">
        <v>7.1803479383215265</v>
      </c>
      <c r="BI916" s="315">
        <v>8.7022834346146052</v>
      </c>
      <c r="BJ916" s="315">
        <v>7.2367028451181161</v>
      </c>
      <c r="BK916" s="315">
        <v>7.9584342024267087</v>
      </c>
      <c r="BL916" s="315">
        <v>8.001556878673199</v>
      </c>
      <c r="BM916" s="314">
        <v>6.4298551932359684</v>
      </c>
      <c r="BN916" s="315">
        <v>6.6651404139976931</v>
      </c>
      <c r="BO916" s="315">
        <v>6.0120077579370061</v>
      </c>
      <c r="BP916" s="315">
        <v>6.9724186204138148</v>
      </c>
      <c r="BQ916" s="315">
        <v>5.4562460043859264</v>
      </c>
      <c r="BR916" s="315">
        <v>6.5306635066688958</v>
      </c>
      <c r="BS916" s="314">
        <v>7.0442589372305058</v>
      </c>
      <c r="BT916" s="316">
        <v>5.7488580864955088</v>
      </c>
      <c r="BU916" s="315">
        <v>6.4735354612914477</v>
      </c>
      <c r="BV916" s="315">
        <v>6.1721679746397191</v>
      </c>
      <c r="BW916" s="315">
        <v>5.6722689994824282</v>
      </c>
      <c r="BX916" s="315">
        <v>6.3062773959602385</v>
      </c>
      <c r="BY916" s="315">
        <v>7.4604352729488745</v>
      </c>
      <c r="BZ916" s="315">
        <v>7.183022805075451</v>
      </c>
      <c r="CA916" s="315">
        <v>6.4625097656010766</v>
      </c>
      <c r="CB916" s="315">
        <v>8.1252387340168131</v>
      </c>
      <c r="CC916" s="315">
        <v>7.3642171012612359</v>
      </c>
      <c r="CD916" s="315">
        <v>7.4175604470150134</v>
      </c>
      <c r="CE916" s="315">
        <v>6.8878863772669039</v>
      </c>
      <c r="CF916" s="314">
        <v>7.2704391759063958</v>
      </c>
      <c r="CG916" s="315">
        <v>5.8543291991652442</v>
      </c>
      <c r="CH916" s="315">
        <v>6.1449016437366772</v>
      </c>
      <c r="CI916" s="315">
        <v>8.5737718128523994</v>
      </c>
      <c r="CJ916" s="315">
        <v>7.6119940863654216</v>
      </c>
      <c r="CK916" s="315">
        <v>8.5674165503960751</v>
      </c>
      <c r="CL916" s="315">
        <v>7.1463711504056278</v>
      </c>
      <c r="CM916" s="315">
        <v>6.9657951601973576</v>
      </c>
      <c r="CN916" s="315">
        <v>7.3137076551594298</v>
      </c>
      <c r="CO916" s="315">
        <v>10.295968147237966</v>
      </c>
      <c r="CP916" s="315">
        <v>6.9348297390865481</v>
      </c>
      <c r="CQ916" s="315">
        <v>5.2239464591672169</v>
      </c>
      <c r="CR916" s="315">
        <v>7.1679632242100544</v>
      </c>
      <c r="CS916" s="315">
        <v>7.0481616582238251</v>
      </c>
      <c r="CT916" s="314">
        <v>7.35858860894015</v>
      </c>
      <c r="CU916" s="315">
        <v>7.9868424564322096</v>
      </c>
      <c r="CV916" s="315">
        <v>6.8513663966179212</v>
      </c>
      <c r="CW916" s="315">
        <v>6.3863181645005982</v>
      </c>
      <c r="CX916" s="315">
        <v>6.315852673318072</v>
      </c>
      <c r="CY916" s="315">
        <v>8.2188574256769709</v>
      </c>
      <c r="CZ916" s="314">
        <v>7.2081759044689875</v>
      </c>
      <c r="DA916" s="315">
        <v>6.2556309502687295</v>
      </c>
      <c r="DB916" s="315">
        <v>7.5490899798812503</v>
      </c>
      <c r="DC916" s="315">
        <v>7.3445761241273537</v>
      </c>
      <c r="DD916" s="315">
        <v>7.4070541634662934</v>
      </c>
      <c r="DE916" s="315">
        <v>7.3071065570464748</v>
      </c>
      <c r="DF916" s="315">
        <v>6.3160557676821716</v>
      </c>
      <c r="DG916" s="314">
        <v>7.0472782372889027</v>
      </c>
      <c r="DH916" s="317">
        <v>5.8571726213493704</v>
      </c>
      <c r="DI916" s="316">
        <v>8.9585071133070784</v>
      </c>
      <c r="DJ916" s="315">
        <v>9.4893229604052642</v>
      </c>
      <c r="DK916" s="315">
        <v>1.9011975882257237</v>
      </c>
      <c r="DL916" s="317" t="s">
        <v>607</v>
      </c>
      <c r="DM916" s="315">
        <v>4.9386747649631699</v>
      </c>
      <c r="DN916" s="403" t="s">
        <v>607</v>
      </c>
      <c r="DO916" s="314">
        <v>6.9552672094236048</v>
      </c>
      <c r="DP916" s="4"/>
      <c r="DQ916" s="4"/>
      <c r="DR916" s="4"/>
      <c r="DS916" s="4"/>
      <c r="DT916" s="390"/>
      <c r="DU916" s="390"/>
      <c r="DV916" s="390"/>
      <c r="DW916" s="390"/>
      <c r="DX916" s="390"/>
      <c r="DY916" s="390"/>
      <c r="DZ916" s="390"/>
      <c r="EA916" s="390"/>
      <c r="EB916" s="390"/>
      <c r="EC916" s="390"/>
      <c r="ED916" s="390"/>
      <c r="EE916" s="390"/>
      <c r="EF916" s="390"/>
    </row>
    <row r="917" spans="1:136" ht="16.5" customHeight="1" x14ac:dyDescent="0.2">
      <c r="A917" s="125" t="s">
        <v>642</v>
      </c>
      <c r="B917" s="314">
        <v>6.1424583959285517</v>
      </c>
      <c r="C917" s="315">
        <v>4.6258491830552275</v>
      </c>
      <c r="D917" s="315">
        <v>2.9745191601757859</v>
      </c>
      <c r="E917" s="315">
        <v>4.1009028899263864</v>
      </c>
      <c r="F917" s="315">
        <v>3.5016883339594953</v>
      </c>
      <c r="G917" s="315">
        <v>4.310139298120621</v>
      </c>
      <c r="H917" s="315">
        <v>5.6663222097906489</v>
      </c>
      <c r="I917" s="315">
        <v>4.647404852123926</v>
      </c>
      <c r="J917" s="315">
        <v>3.6417996954425926</v>
      </c>
      <c r="K917" s="315">
        <v>6.1963284977574506</v>
      </c>
      <c r="L917" s="315">
        <v>8.6279719105440904</v>
      </c>
      <c r="M917" s="315">
        <v>6.5272158895132506</v>
      </c>
      <c r="N917" s="315">
        <v>7.2452554420605804</v>
      </c>
      <c r="O917" s="314">
        <v>4.1270372995896363</v>
      </c>
      <c r="P917" s="315">
        <v>5.938265336171292</v>
      </c>
      <c r="Q917" s="315">
        <v>5.6922828837270973</v>
      </c>
      <c r="R917" s="315">
        <v>3.7356792684823872</v>
      </c>
      <c r="S917" s="315">
        <v>2.5160028601249311</v>
      </c>
      <c r="T917" s="315">
        <v>2.8828134577746702</v>
      </c>
      <c r="U917" s="315">
        <v>3.0480949931327301</v>
      </c>
      <c r="V917" s="315">
        <v>2.0551854369821707</v>
      </c>
      <c r="W917" s="315">
        <v>5.1743395386414548</v>
      </c>
      <c r="X917" s="314">
        <v>6.5695193889386561</v>
      </c>
      <c r="Y917" s="315">
        <v>4.5394020465056633</v>
      </c>
      <c r="Z917" s="315">
        <v>6.2647984109458825</v>
      </c>
      <c r="AA917" s="315">
        <v>8.1858465676068661</v>
      </c>
      <c r="AB917" s="315">
        <v>5.9936444586037929</v>
      </c>
      <c r="AC917" s="314">
        <v>4.1798442958067215</v>
      </c>
      <c r="AD917" s="315">
        <v>2.8785467508731983</v>
      </c>
      <c r="AE917" s="315">
        <v>3.9234924637628876</v>
      </c>
      <c r="AF917" s="315">
        <v>2.9157996488689597</v>
      </c>
      <c r="AG917" s="315">
        <v>5.9069758914439747</v>
      </c>
      <c r="AH917" s="315">
        <v>2.966763291914281</v>
      </c>
      <c r="AI917" s="315">
        <v>4.3097584802210571</v>
      </c>
      <c r="AJ917" s="314">
        <v>4.6124784267909575</v>
      </c>
      <c r="AK917" s="367">
        <v>4.5387795445880261</v>
      </c>
      <c r="AL917" s="367">
        <v>4.6663433501200773</v>
      </c>
      <c r="AM917" s="314">
        <v>4.5821549405812299</v>
      </c>
      <c r="AN917" s="315">
        <v>2.4651629087988547</v>
      </c>
      <c r="AO917" s="315">
        <v>3.025870176381217</v>
      </c>
      <c r="AP917" s="315">
        <v>4.8936231546208475</v>
      </c>
      <c r="AQ917" s="315">
        <v>2.1481395547537754</v>
      </c>
      <c r="AR917" s="315">
        <v>6.0748859846679739</v>
      </c>
      <c r="AS917" s="315">
        <v>2.0834522783176443</v>
      </c>
      <c r="AT917" s="315">
        <v>4.7084751494778372</v>
      </c>
      <c r="AU917" s="315">
        <v>5.8558756683855</v>
      </c>
      <c r="AV917" s="315">
        <v>4.2921664491240215</v>
      </c>
      <c r="AW917" s="315">
        <v>3.1676231516098814</v>
      </c>
      <c r="AX917" s="314">
        <v>3.6476415271086498</v>
      </c>
      <c r="AY917" s="315">
        <v>2.1431393872624303</v>
      </c>
      <c r="AZ917" s="315">
        <v>4.4907456694614378</v>
      </c>
      <c r="BA917" s="315">
        <v>3.7599176045806546</v>
      </c>
      <c r="BB917" s="315">
        <v>2.711582421431157</v>
      </c>
      <c r="BC917" s="315">
        <v>3.5833183137834062</v>
      </c>
      <c r="BD917" s="314">
        <v>8.0659554436715144</v>
      </c>
      <c r="BE917" s="315">
        <v>14.156967004276339</v>
      </c>
      <c r="BF917" s="315">
        <v>5.7448694625658163</v>
      </c>
      <c r="BG917" s="315">
        <v>7.6168466128434362</v>
      </c>
      <c r="BH917" s="315">
        <v>5.9320752120891811</v>
      </c>
      <c r="BI917" s="315">
        <v>10.060359962760955</v>
      </c>
      <c r="BJ917" s="315">
        <v>6.0681120513319868</v>
      </c>
      <c r="BK917" s="315">
        <v>8.7129375706771413</v>
      </c>
      <c r="BL917" s="315">
        <v>6.3651731762067385</v>
      </c>
      <c r="BM917" s="314">
        <v>4.2527557750291418</v>
      </c>
      <c r="BN917" s="315">
        <v>5.2791464487287971</v>
      </c>
      <c r="BO917" s="315">
        <v>2.7901880975161322</v>
      </c>
      <c r="BP917" s="315">
        <v>4.2226813330416793</v>
      </c>
      <c r="BQ917" s="315">
        <v>2.4973688385402699</v>
      </c>
      <c r="BR917" s="315">
        <v>4.712176030524498</v>
      </c>
      <c r="BS917" s="314">
        <v>5.2325090862929926</v>
      </c>
      <c r="BT917" s="316">
        <v>4.1354999382215309</v>
      </c>
      <c r="BU917" s="315">
        <v>4.2001191369441679</v>
      </c>
      <c r="BV917" s="315">
        <v>3.6646840101519231</v>
      </c>
      <c r="BW917" s="315">
        <v>2.7784034074099972</v>
      </c>
      <c r="BX917" s="315">
        <v>3.1819723588699569</v>
      </c>
      <c r="BY917" s="315">
        <v>6.9049328895185873</v>
      </c>
      <c r="BZ917" s="315">
        <v>3.7042614655633499</v>
      </c>
      <c r="CA917" s="315">
        <v>3.4504153164312172</v>
      </c>
      <c r="CB917" s="315">
        <v>6.0274550962046431</v>
      </c>
      <c r="CC917" s="315">
        <v>3.9411066562895738</v>
      </c>
      <c r="CD917" s="315">
        <v>6.3122373400031959</v>
      </c>
      <c r="CE917" s="315">
        <v>5.510500462013292</v>
      </c>
      <c r="CF917" s="314">
        <v>5.7457449473506932</v>
      </c>
      <c r="CG917" s="315">
        <v>4.8383214738967775</v>
      </c>
      <c r="CH917" s="315">
        <v>3.2967624009183898</v>
      </c>
      <c r="CI917" s="315">
        <v>5.5578465931971266</v>
      </c>
      <c r="CJ917" s="315">
        <v>4.5935082880936857</v>
      </c>
      <c r="CK917" s="315">
        <v>8.3094614175095156</v>
      </c>
      <c r="CL917" s="315">
        <v>3.5813637434659338</v>
      </c>
      <c r="CM917" s="315">
        <v>6.740351902697431</v>
      </c>
      <c r="CN917" s="315">
        <v>4.192795746945972</v>
      </c>
      <c r="CO917" s="315">
        <v>5.8768904348146673</v>
      </c>
      <c r="CP917" s="315">
        <v>4.5133573663324569</v>
      </c>
      <c r="CQ917" s="315">
        <v>4.3265288933890336</v>
      </c>
      <c r="CR917" s="315">
        <v>4.0169194502037486</v>
      </c>
      <c r="CS917" s="315">
        <v>2.8979941301030441</v>
      </c>
      <c r="CT917" s="314">
        <v>5.6651506322455356</v>
      </c>
      <c r="CU917" s="315">
        <v>7.0959585327286936</v>
      </c>
      <c r="CV917" s="315">
        <v>6.1162160205382721</v>
      </c>
      <c r="CW917" s="315">
        <v>4.6620262471397211</v>
      </c>
      <c r="CX917" s="315">
        <v>3.5593016647540061</v>
      </c>
      <c r="CY917" s="315">
        <v>4.2302968872552018</v>
      </c>
      <c r="CZ917" s="314">
        <v>5.2220804497997975</v>
      </c>
      <c r="DA917" s="315">
        <v>4.2869018787709461</v>
      </c>
      <c r="DB917" s="315">
        <v>4.668448680504131</v>
      </c>
      <c r="DC917" s="315">
        <v>6.8545452086611016</v>
      </c>
      <c r="DD917" s="315">
        <v>5.4014373214819367</v>
      </c>
      <c r="DE917" s="315">
        <v>4.2370211807211371</v>
      </c>
      <c r="DF917" s="315">
        <v>4.0621474832120521</v>
      </c>
      <c r="DG917" s="314">
        <v>5.5875283240385913</v>
      </c>
      <c r="DH917" s="317">
        <v>2.4980527308596154</v>
      </c>
      <c r="DI917" s="316">
        <v>3.0134434539014854</v>
      </c>
      <c r="DJ917" s="315">
        <v>4.1815355198895823</v>
      </c>
      <c r="DK917" s="315">
        <v>1.2548379201438848</v>
      </c>
      <c r="DL917" s="317" t="s">
        <v>607</v>
      </c>
      <c r="DM917" s="315">
        <v>2.3821166457715632</v>
      </c>
      <c r="DN917" s="403" t="s">
        <v>607</v>
      </c>
      <c r="DO917" s="314">
        <v>5.4103290068510264</v>
      </c>
      <c r="DP917" s="4"/>
      <c r="DQ917" s="4"/>
      <c r="DR917" s="4"/>
      <c r="DS917" s="4"/>
      <c r="DT917" s="390"/>
      <c r="DU917" s="390"/>
      <c r="DV917" s="390"/>
      <c r="DW917" s="390"/>
      <c r="DX917" s="390"/>
      <c r="DY917" s="390"/>
      <c r="DZ917" s="390"/>
      <c r="EA917" s="390"/>
      <c r="EB917" s="390"/>
      <c r="EC917" s="390"/>
      <c r="ED917" s="390"/>
      <c r="EE917" s="390"/>
      <c r="EF917" s="390"/>
    </row>
    <row r="918" spans="1:136" ht="16.5" customHeight="1" x14ac:dyDescent="0.2">
      <c r="A918" s="125" t="s">
        <v>643</v>
      </c>
      <c r="B918" s="314">
        <v>4.5039095922556891</v>
      </c>
      <c r="C918" s="315">
        <v>3.0333878975514121</v>
      </c>
      <c r="D918" s="315">
        <v>1.7946574698234605</v>
      </c>
      <c r="E918" s="315">
        <v>2.2105626082060015</v>
      </c>
      <c r="F918" s="315">
        <v>2.168111849920523</v>
      </c>
      <c r="G918" s="315">
        <v>2.5083587992756984</v>
      </c>
      <c r="H918" s="315">
        <v>4.6870483307384898</v>
      </c>
      <c r="I918" s="315">
        <v>3.238589978897799</v>
      </c>
      <c r="J918" s="315">
        <v>2.2067504906668516</v>
      </c>
      <c r="K918" s="315">
        <v>4.0258725570485465</v>
      </c>
      <c r="L918" s="315">
        <v>7.1637002203700009</v>
      </c>
      <c r="M918" s="315">
        <v>4.096772618210923</v>
      </c>
      <c r="N918" s="315">
        <v>4.3621501582268172</v>
      </c>
      <c r="O918" s="314">
        <v>2.5759170376882388</v>
      </c>
      <c r="P918" s="315">
        <v>3.7139574767216952</v>
      </c>
      <c r="Q918" s="315">
        <v>3.0239483384242614</v>
      </c>
      <c r="R918" s="315">
        <v>1.9607202665581973</v>
      </c>
      <c r="S918" s="315">
        <v>1.7189837347785941</v>
      </c>
      <c r="T918" s="315">
        <v>2.1660449588133415</v>
      </c>
      <c r="U918" s="315">
        <v>1.9501653585983412</v>
      </c>
      <c r="V918" s="315">
        <v>1.6709199945434925</v>
      </c>
      <c r="W918" s="315">
        <v>3.7430463981461051</v>
      </c>
      <c r="X918" s="314">
        <v>4.5014060376698239</v>
      </c>
      <c r="Y918" s="315">
        <v>3.056499296981313</v>
      </c>
      <c r="Z918" s="315">
        <v>4.765161054566839</v>
      </c>
      <c r="AA918" s="315">
        <v>5.9617746031850096</v>
      </c>
      <c r="AB918" s="315">
        <v>3.0068716341584034</v>
      </c>
      <c r="AC918" s="314">
        <v>2.7671501791264674</v>
      </c>
      <c r="AD918" s="315">
        <v>1.9792590170279918</v>
      </c>
      <c r="AE918" s="315">
        <v>2.47811862484857</v>
      </c>
      <c r="AF918" s="315">
        <v>1.9140689523209082</v>
      </c>
      <c r="AG918" s="315">
        <v>3.7245582130619765</v>
      </c>
      <c r="AH918" s="315">
        <v>2.2789676122902014</v>
      </c>
      <c r="AI918" s="315">
        <v>2.9186565095116874</v>
      </c>
      <c r="AJ918" s="314">
        <v>3.3401286909666412</v>
      </c>
      <c r="AK918" s="367">
        <v>2.4729173028594951</v>
      </c>
      <c r="AL918" s="367">
        <v>3.9739547891512594</v>
      </c>
      <c r="AM918" s="314">
        <v>3.0791281537827966</v>
      </c>
      <c r="AN918" s="315">
        <v>1.5158175688449151</v>
      </c>
      <c r="AO918" s="315">
        <v>2.0334620574635154</v>
      </c>
      <c r="AP918" s="315">
        <v>2.8605435343390937</v>
      </c>
      <c r="AQ918" s="315">
        <v>1.3099850496523222</v>
      </c>
      <c r="AR918" s="315">
        <v>3.7087636353226832</v>
      </c>
      <c r="AS918" s="315">
        <v>1.4270437095889277</v>
      </c>
      <c r="AT918" s="315">
        <v>3.2731208619900349</v>
      </c>
      <c r="AU918" s="315">
        <v>4.454438736415014</v>
      </c>
      <c r="AV918" s="315">
        <v>3.0817207055814801</v>
      </c>
      <c r="AW918" s="315">
        <v>1.5565480630462054</v>
      </c>
      <c r="AX918" s="314">
        <v>2.2309907117930377</v>
      </c>
      <c r="AY918" s="315">
        <v>0.94769035482045283</v>
      </c>
      <c r="AZ918" s="315">
        <v>2.987732409412327</v>
      </c>
      <c r="BA918" s="315">
        <v>2.6923463260938156</v>
      </c>
      <c r="BB918" s="315">
        <v>1.2653901810036916</v>
      </c>
      <c r="BC918" s="315">
        <v>2.0150232564563697</v>
      </c>
      <c r="BD918" s="314">
        <v>8.5552595849676791</v>
      </c>
      <c r="BE918" s="315">
        <v>20.860818788198646</v>
      </c>
      <c r="BF918" s="315">
        <v>3.8910244378732735</v>
      </c>
      <c r="BG918" s="315">
        <v>8.3081663560992602</v>
      </c>
      <c r="BH918" s="315">
        <v>5.515546652180717</v>
      </c>
      <c r="BI918" s="315">
        <v>13.011486023132267</v>
      </c>
      <c r="BJ918" s="315">
        <v>4.3551359222062951</v>
      </c>
      <c r="BK918" s="315">
        <v>8.0163839044072525</v>
      </c>
      <c r="BL918" s="315">
        <v>5.0746120182289429</v>
      </c>
      <c r="BM918" s="314">
        <v>2.3935282119051022</v>
      </c>
      <c r="BN918" s="315">
        <v>2.8946960218479529</v>
      </c>
      <c r="BO918" s="315">
        <v>1.7550781186789326</v>
      </c>
      <c r="BP918" s="315">
        <v>2.3286309700939141</v>
      </c>
      <c r="BQ918" s="315">
        <v>1.3370172628807313</v>
      </c>
      <c r="BR918" s="315">
        <v>2.6349331152560751</v>
      </c>
      <c r="BS918" s="314">
        <v>3.333528873371268</v>
      </c>
      <c r="BT918" s="316">
        <v>3.0111312457528312</v>
      </c>
      <c r="BU918" s="315">
        <v>2.4464336433137674</v>
      </c>
      <c r="BV918" s="315">
        <v>2.4707447647800227</v>
      </c>
      <c r="BW918" s="315">
        <v>1.4813599738685872</v>
      </c>
      <c r="BX918" s="315">
        <v>1.803952707000479</v>
      </c>
      <c r="BY918" s="315">
        <v>4.777485028715371</v>
      </c>
      <c r="BZ918" s="315">
        <v>2.2999450017630596</v>
      </c>
      <c r="CA918" s="315">
        <v>2.0898508150280692</v>
      </c>
      <c r="CB918" s="315">
        <v>4.3591534162227017</v>
      </c>
      <c r="CC918" s="315">
        <v>2.1773511723815222</v>
      </c>
      <c r="CD918" s="315">
        <v>2.9663152183032451</v>
      </c>
      <c r="CE918" s="315">
        <v>2.9111633022420103</v>
      </c>
      <c r="CF918" s="314">
        <v>3.612628433759109</v>
      </c>
      <c r="CG918" s="315">
        <v>2.0058189021058026</v>
      </c>
      <c r="CH918" s="315">
        <v>1.4253905553792126</v>
      </c>
      <c r="CI918" s="315">
        <v>1.9754601692812666</v>
      </c>
      <c r="CJ918" s="315">
        <v>2.1640528280460725</v>
      </c>
      <c r="CK918" s="315">
        <v>6.1829407917772441</v>
      </c>
      <c r="CL918" s="315">
        <v>2.1107949721232835</v>
      </c>
      <c r="CM918" s="315">
        <v>4.542162800560579</v>
      </c>
      <c r="CN918" s="315">
        <v>1.6904565807273046</v>
      </c>
      <c r="CO918" s="315">
        <v>4.1614061784882788</v>
      </c>
      <c r="CP918" s="315">
        <v>2.096448247856598</v>
      </c>
      <c r="CQ918" s="315">
        <v>2.434402684496674</v>
      </c>
      <c r="CR918" s="315">
        <v>2.1011515769613744</v>
      </c>
      <c r="CS918" s="315">
        <v>2.1072783652284719</v>
      </c>
      <c r="CT918" s="314">
        <v>3.7799912344172388</v>
      </c>
      <c r="CU918" s="315">
        <v>5.3002647305595234</v>
      </c>
      <c r="CV918" s="315">
        <v>3.4484201532010164</v>
      </c>
      <c r="CW918" s="315">
        <v>3.1715892200928271</v>
      </c>
      <c r="CX918" s="315">
        <v>2.2718512978403291</v>
      </c>
      <c r="CY918" s="315">
        <v>2.4864290730524772</v>
      </c>
      <c r="CZ918" s="314">
        <v>3.7534117745095221</v>
      </c>
      <c r="DA918" s="315">
        <v>1.9778767648035926</v>
      </c>
      <c r="DB918" s="315">
        <v>3.3780278127340897</v>
      </c>
      <c r="DC918" s="315">
        <v>5.138979658797477</v>
      </c>
      <c r="DD918" s="315">
        <v>4.0398035602487736</v>
      </c>
      <c r="DE918" s="315">
        <v>2.9392454863809232</v>
      </c>
      <c r="DF918" s="315">
        <v>2.4721817910690795</v>
      </c>
      <c r="DG918" s="314">
        <v>4.295358557729366</v>
      </c>
      <c r="DH918" s="317">
        <v>1.1734212728656002</v>
      </c>
      <c r="DI918" s="316">
        <v>1.3614872789892363</v>
      </c>
      <c r="DJ918" s="315">
        <v>2.4068020554751235</v>
      </c>
      <c r="DK918" s="315">
        <v>0.38394400301655807</v>
      </c>
      <c r="DL918" s="317" t="s">
        <v>607</v>
      </c>
      <c r="DM918" s="315">
        <v>1.0159047819456357</v>
      </c>
      <c r="DN918" s="403" t="s">
        <v>607</v>
      </c>
      <c r="DO918" s="314">
        <v>4.1152002979096336</v>
      </c>
      <c r="DP918" s="4"/>
      <c r="DQ918" s="4"/>
      <c r="DR918" s="4"/>
      <c r="DS918" s="4"/>
      <c r="DT918" s="390"/>
      <c r="DU918" s="390"/>
      <c r="DV918" s="390"/>
      <c r="DW918" s="390"/>
      <c r="DX918" s="390"/>
      <c r="DY918" s="390"/>
      <c r="DZ918" s="390"/>
      <c r="EA918" s="390"/>
      <c r="EB918" s="390"/>
      <c r="EC918" s="390"/>
      <c r="ED918" s="390"/>
      <c r="EE918" s="390"/>
      <c r="EF918" s="390"/>
    </row>
    <row r="919" spans="1:136" ht="16.5" customHeight="1" x14ac:dyDescent="0.2">
      <c r="A919" s="84" t="s">
        <v>486</v>
      </c>
      <c r="B919" s="240">
        <f t="shared" ref="B919" si="1663">SUM(C919:N919)</f>
        <v>76217.067041092989</v>
      </c>
      <c r="C919" s="394">
        <v>5493.9067516429996</v>
      </c>
      <c r="D919" s="394">
        <v>2922.7869020930002</v>
      </c>
      <c r="E919" s="394">
        <v>2987.0633426099998</v>
      </c>
      <c r="F919" s="394">
        <v>829.74924288199998</v>
      </c>
      <c r="G919" s="394">
        <v>5204.0979411779999</v>
      </c>
      <c r="H919" s="394">
        <v>11487.906700338001</v>
      </c>
      <c r="I919" s="394">
        <v>7355.1584877320001</v>
      </c>
      <c r="J919" s="394">
        <v>1440.4636102879999</v>
      </c>
      <c r="K919" s="394">
        <v>6263.795479939</v>
      </c>
      <c r="L919" s="394">
        <v>21532.819938885001</v>
      </c>
      <c r="M919" s="394">
        <v>3288.0542546360002</v>
      </c>
      <c r="N919" s="394">
        <v>7411.264388869</v>
      </c>
      <c r="O919" s="240">
        <f t="shared" ref="O919" si="1664">SUM(P919:W919)</f>
        <v>25493.441625560001</v>
      </c>
      <c r="P919" s="394">
        <v>4905.4125429080004</v>
      </c>
      <c r="Q919" s="394">
        <v>5428.8755181979996</v>
      </c>
      <c r="R919" s="394">
        <v>1949.9210992870001</v>
      </c>
      <c r="S919" s="394">
        <v>1788.766755765</v>
      </c>
      <c r="T919" s="394">
        <v>2102.3306982730001</v>
      </c>
      <c r="U919" s="394">
        <v>4500.6571203699996</v>
      </c>
      <c r="V919" s="394">
        <v>3240.3731307889998</v>
      </c>
      <c r="W919" s="394">
        <v>1577.10475997</v>
      </c>
      <c r="X919" s="240">
        <f t="shared" ref="X919" si="1665">SUM(Y919:AB919)</f>
        <v>27050.384409483002</v>
      </c>
      <c r="Y919" s="394">
        <v>4053.1086839200002</v>
      </c>
      <c r="Z919" s="394">
        <v>7227.1343034040001</v>
      </c>
      <c r="AA919" s="394">
        <v>9677.1267376060005</v>
      </c>
      <c r="AB919" s="394">
        <v>6093.0146845529998</v>
      </c>
      <c r="AC919" s="240">
        <f t="shared" ref="AC919" si="1666">SUM(AD919:AI919)</f>
        <v>24034.926032584</v>
      </c>
      <c r="AD919" s="394">
        <v>2743.7973236309999</v>
      </c>
      <c r="AE919" s="394">
        <v>3990.8622482760002</v>
      </c>
      <c r="AF919" s="394">
        <v>1919.910409047</v>
      </c>
      <c r="AG919" s="394">
        <v>5696.082144897</v>
      </c>
      <c r="AH919" s="394">
        <v>2725.17421827</v>
      </c>
      <c r="AI919" s="394">
        <v>6959.0996884630003</v>
      </c>
      <c r="AJ919" s="240">
        <f t="shared" ref="AJ919" si="1667">SUM(AK919:AL919)</f>
        <v>3930.4302140919999</v>
      </c>
      <c r="AK919" s="394">
        <v>1733.047278944</v>
      </c>
      <c r="AL919" s="394">
        <v>2197.3829351479999</v>
      </c>
      <c r="AM919" s="240">
        <f t="shared" ref="AM919" si="1668">SUM(AN919:AW919)</f>
        <v>60534.248678399003</v>
      </c>
      <c r="AN919" s="394">
        <v>3315.0902975109998</v>
      </c>
      <c r="AO919" s="394">
        <v>3797.3810993900001</v>
      </c>
      <c r="AP919" s="394">
        <v>6377.0868677850003</v>
      </c>
      <c r="AQ919" s="394">
        <v>1731.5608842429999</v>
      </c>
      <c r="AR919" s="394">
        <v>8176.2333581789999</v>
      </c>
      <c r="AS919" s="394">
        <v>1904.6231231490001</v>
      </c>
      <c r="AT919" s="394">
        <v>11835.255358439999</v>
      </c>
      <c r="AU919" s="394">
        <v>11606.728726386</v>
      </c>
      <c r="AV919" s="394">
        <v>8262.247258333</v>
      </c>
      <c r="AW919" s="394">
        <v>3528.0417049829998</v>
      </c>
      <c r="AX919" s="240">
        <f t="shared" ref="AX919" si="1669">SUM(AY919:BC919)</f>
        <v>78880.431745476992</v>
      </c>
      <c r="AY919" s="394">
        <v>6864.8588099010003</v>
      </c>
      <c r="AZ919" s="394">
        <v>36448.374994774997</v>
      </c>
      <c r="BA919" s="394">
        <v>9254.4358016410006</v>
      </c>
      <c r="BB919" s="394">
        <v>19621.404009005</v>
      </c>
      <c r="BC919" s="394">
        <v>6691.3581301550003</v>
      </c>
      <c r="BD919" s="240">
        <f t="shared" ref="BD919" si="1670">SUM(BE919:BL919)</f>
        <v>149730.69966944199</v>
      </c>
      <c r="BE919" s="394">
        <v>25735.863718237</v>
      </c>
      <c r="BF919" s="394">
        <v>15170.020092356001</v>
      </c>
      <c r="BG919" s="394">
        <v>13264.687940592999</v>
      </c>
      <c r="BH919" s="394">
        <v>15437.647589505001</v>
      </c>
      <c r="BI919" s="394">
        <v>16141.765301400001</v>
      </c>
      <c r="BJ919" s="394">
        <v>30088.437746903001</v>
      </c>
      <c r="BK919" s="394">
        <v>17734.957163200001</v>
      </c>
      <c r="BL919" s="394">
        <v>16157.320117248</v>
      </c>
      <c r="BM919" s="240">
        <f t="shared" ref="BM919" si="1671">SUM(BN919:BR919)</f>
        <v>33426.342564734005</v>
      </c>
      <c r="BN919" s="394">
        <v>6423.4235599610001</v>
      </c>
      <c r="BO919" s="394">
        <v>6173.4663789269998</v>
      </c>
      <c r="BP919" s="394">
        <v>3566.2925197929999</v>
      </c>
      <c r="BQ919" s="394">
        <v>2404.5976213939998</v>
      </c>
      <c r="BR919" s="394">
        <v>14858.562484659</v>
      </c>
      <c r="BS919" s="240">
        <f t="shared" ref="BS919" si="1672">SUM(BT919:CE919)</f>
        <v>53580.896042719018</v>
      </c>
      <c r="BT919" s="394">
        <v>3385.0776537239999</v>
      </c>
      <c r="BU919" s="394">
        <v>5156.2119948959999</v>
      </c>
      <c r="BV919" s="394">
        <v>1792.8272592139999</v>
      </c>
      <c r="BW919" s="394">
        <v>867.30302100500001</v>
      </c>
      <c r="BX919" s="394">
        <v>3448.5383478449999</v>
      </c>
      <c r="BY919" s="394">
        <v>16828.972686296001</v>
      </c>
      <c r="BZ919" s="394">
        <v>3267.5254378680002</v>
      </c>
      <c r="CA919" s="394">
        <v>3045.2293111479999</v>
      </c>
      <c r="CB919" s="394">
        <v>5842.2658822189996</v>
      </c>
      <c r="CC919" s="394">
        <v>2716.0547952870002</v>
      </c>
      <c r="CD919" s="394">
        <v>4140.0734949260004</v>
      </c>
      <c r="CE919" s="394">
        <v>3090.8161582910002</v>
      </c>
      <c r="CF919" s="240">
        <f t="shared" ref="CF919" si="1673">SUM(CG919:CS919)</f>
        <v>65518.590092805993</v>
      </c>
      <c r="CG919" s="394">
        <v>1608.9564591379999</v>
      </c>
      <c r="CH919" s="394">
        <v>4116.7553920800001</v>
      </c>
      <c r="CI919" s="394">
        <v>1831.576311435</v>
      </c>
      <c r="CJ919" s="394">
        <v>8803.6167616130006</v>
      </c>
      <c r="CK919" s="394">
        <v>16168.002159574</v>
      </c>
      <c r="CL919" s="394">
        <v>1285.5230352210001</v>
      </c>
      <c r="CM919" s="394">
        <v>15525.904265364999</v>
      </c>
      <c r="CN919" s="394">
        <v>1288.5964131170001</v>
      </c>
      <c r="CO919" s="394">
        <v>530.51358551299995</v>
      </c>
      <c r="CP919" s="394">
        <v>2031.480101745</v>
      </c>
      <c r="CQ919" s="394">
        <v>6330.9671580390004</v>
      </c>
      <c r="CR919" s="394">
        <v>3355.7159323750002</v>
      </c>
      <c r="CS919" s="394">
        <v>2640.982517591</v>
      </c>
      <c r="CT919" s="240">
        <f t="shared" ref="CT919" si="1674">SUM(CU919:CY919)</f>
        <v>30512.264697459999</v>
      </c>
      <c r="CU919" s="394">
        <v>12628.593232351999</v>
      </c>
      <c r="CV919" s="394">
        <v>6815.4282739979999</v>
      </c>
      <c r="CW919" s="394">
        <v>1995.825549423</v>
      </c>
      <c r="CX919" s="394">
        <v>4921.1800032259998</v>
      </c>
      <c r="CY919" s="394">
        <v>4151.2376384609997</v>
      </c>
      <c r="CZ919" s="240">
        <f t="shared" ref="CZ919" si="1675">SUM(DA919:DF919)</f>
        <v>58337.394848459997</v>
      </c>
      <c r="DA919" s="394">
        <v>1577.356168668</v>
      </c>
      <c r="DB919" s="394">
        <v>994.37205362400005</v>
      </c>
      <c r="DC919" s="394">
        <v>11156.199451234999</v>
      </c>
      <c r="DD919" s="394">
        <v>26032.519849611999</v>
      </c>
      <c r="DE919" s="394">
        <v>11396.850435218999</v>
      </c>
      <c r="DF919" s="394">
        <v>7180.0968901019996</v>
      </c>
      <c r="DG919" s="240">
        <f>AM919+BS919+B918+O919+X919+AC919+AJ919+BD919+CF919+AX919+BM919+CT919+CZ919</f>
        <v>611034.55453080824</v>
      </c>
      <c r="DH919" s="240">
        <f t="shared" ref="DH919" si="1676">SUM(DI919:DK919)</f>
        <v>20746.684239996997</v>
      </c>
      <c r="DI919" s="394">
        <v>6494.8963403549997</v>
      </c>
      <c r="DJ919" s="394">
        <v>5404.907938157</v>
      </c>
      <c r="DK919" s="394">
        <v>8846.8799614849995</v>
      </c>
      <c r="DL919" s="392">
        <f>SUM(DM919:DN919)</f>
        <v>18697.717392186001</v>
      </c>
      <c r="DM919" s="394">
        <v>18697.717392186001</v>
      </c>
      <c r="DN919" s="394" t="s">
        <v>607</v>
      </c>
      <c r="DO919" s="240">
        <f>DG919+DH919+DL919</f>
        <v>650478.95616299124</v>
      </c>
      <c r="DP919" s="25"/>
      <c r="DQ919" s="25"/>
      <c r="DR919" s="25"/>
      <c r="DS919" s="25"/>
      <c r="DT919" s="25"/>
      <c r="DU919" s="25"/>
      <c r="DV919" s="25"/>
      <c r="DW919" s="25"/>
      <c r="DX919" s="25"/>
      <c r="DY919" s="25"/>
      <c r="DZ919" s="4"/>
      <c r="EA919" s="4"/>
      <c r="EB919" s="4"/>
      <c r="EC919" s="4"/>
      <c r="ED919" s="4"/>
    </row>
    <row r="920" spans="1:136" ht="16.5" customHeight="1" x14ac:dyDescent="0.2">
      <c r="A920" s="85" t="s">
        <v>618</v>
      </c>
      <c r="B920" s="240">
        <f t="shared" ref="B920" si="1677">SUM(C920:N920)</f>
        <v>49797.784890481002</v>
      </c>
      <c r="C920" s="394">
        <v>3424.6042600000001</v>
      </c>
      <c r="D920" s="394">
        <v>1895.2284221289999</v>
      </c>
      <c r="E920" s="394">
        <v>2081.8890228350001</v>
      </c>
      <c r="F920" s="394">
        <v>539.31325913600006</v>
      </c>
      <c r="G920" s="394">
        <v>3410.925340967</v>
      </c>
      <c r="H920" s="394">
        <v>7606.0784094029996</v>
      </c>
      <c r="I920" s="394">
        <v>4630.8000866740003</v>
      </c>
      <c r="J920" s="394">
        <v>958.246042719</v>
      </c>
      <c r="K920" s="394">
        <v>4210.93363082</v>
      </c>
      <c r="L920" s="394">
        <v>14247.854251041001</v>
      </c>
      <c r="M920" s="394">
        <v>2029.698817232</v>
      </c>
      <c r="N920" s="394">
        <v>4762.2133475250002</v>
      </c>
      <c r="O920" s="240">
        <f t="shared" ref="O920" si="1678">SUM(P920:W920)</f>
        <v>16518.878876544</v>
      </c>
      <c r="P920" s="394">
        <v>3332.1763125409998</v>
      </c>
      <c r="Q920" s="394">
        <v>3531.8087394610002</v>
      </c>
      <c r="R920" s="394">
        <v>1232.9592227610001</v>
      </c>
      <c r="S920" s="394">
        <v>1089.8092691869999</v>
      </c>
      <c r="T920" s="394">
        <v>1391.049311043</v>
      </c>
      <c r="U920" s="394">
        <v>2845.5898086309999</v>
      </c>
      <c r="V920" s="394">
        <v>2069.7775334889998</v>
      </c>
      <c r="W920" s="394">
        <v>1025.7086794310001</v>
      </c>
      <c r="X920" s="240">
        <f t="shared" ref="X920" si="1679">SUM(Y920:AB920)</f>
        <v>18925.237873270999</v>
      </c>
      <c r="Y920" s="394">
        <v>2874.183537164</v>
      </c>
      <c r="Z920" s="394">
        <v>5175.2707719990003</v>
      </c>
      <c r="AA920" s="394">
        <v>6665.7275328220003</v>
      </c>
      <c r="AB920" s="394">
        <v>4210.0560312859998</v>
      </c>
      <c r="AC920" s="240">
        <f t="shared" ref="AC920" si="1680">SUM(AD920:AI920)</f>
        <v>15893.114844083</v>
      </c>
      <c r="AD920" s="394">
        <v>1815.6259492290001</v>
      </c>
      <c r="AE920" s="394">
        <v>2604.5526015239998</v>
      </c>
      <c r="AF920" s="394">
        <v>1195.1370658789999</v>
      </c>
      <c r="AG920" s="394">
        <v>4039.512930545</v>
      </c>
      <c r="AH920" s="394">
        <v>1725.605362685</v>
      </c>
      <c r="AI920" s="394">
        <v>4512.6809342209999</v>
      </c>
      <c r="AJ920" s="240">
        <f t="shared" ref="AJ920" si="1681">SUM(AK920:AL920)</f>
        <v>1950.9338644539998</v>
      </c>
      <c r="AK920" s="394">
        <v>911.71207564400004</v>
      </c>
      <c r="AL920" s="394">
        <v>1039.2217888099999</v>
      </c>
      <c r="AM920" s="240">
        <f t="shared" ref="AM920" si="1682">SUM(AN920:AW920)</f>
        <v>39432.128128478005</v>
      </c>
      <c r="AN920" s="394">
        <v>2190.0995628209998</v>
      </c>
      <c r="AO920" s="394">
        <v>2484.832076658</v>
      </c>
      <c r="AP920" s="394">
        <v>4310.3151057519999</v>
      </c>
      <c r="AQ920" s="394">
        <v>1113.307813631</v>
      </c>
      <c r="AR920" s="394">
        <v>5259.4457836040001</v>
      </c>
      <c r="AS920" s="394">
        <v>1174.212003284</v>
      </c>
      <c r="AT920" s="394">
        <v>7470.102606212</v>
      </c>
      <c r="AU920" s="394">
        <v>7756.4396016720002</v>
      </c>
      <c r="AV920" s="394">
        <v>5271.664016402</v>
      </c>
      <c r="AW920" s="394">
        <v>2401.7095584419999</v>
      </c>
      <c r="AX920" s="240">
        <f t="shared" ref="AX920" si="1683">SUM(AY920:BC920)</f>
        <v>51651.378291613</v>
      </c>
      <c r="AY920" s="394">
        <v>4537.6350236489998</v>
      </c>
      <c r="AZ920" s="394">
        <v>24442.951573797</v>
      </c>
      <c r="BA920" s="394">
        <v>5971.5109996259998</v>
      </c>
      <c r="BB920" s="394">
        <v>12314.874773136</v>
      </c>
      <c r="BC920" s="394">
        <v>4384.4059214050003</v>
      </c>
      <c r="BD920" s="240">
        <f t="shared" ref="BD920" si="1684">SUM(BE920:BL920)</f>
        <v>94984.182252284998</v>
      </c>
      <c r="BE920" s="394">
        <v>18807.997936959</v>
      </c>
      <c r="BF920" s="394">
        <v>9533.4591456369999</v>
      </c>
      <c r="BG920" s="394">
        <v>8558.0576133979994</v>
      </c>
      <c r="BH920" s="394">
        <v>8986.4531518809999</v>
      </c>
      <c r="BI920" s="394">
        <v>10991.878059372</v>
      </c>
      <c r="BJ920" s="394">
        <v>17198.149423549999</v>
      </c>
      <c r="BK920" s="394">
        <v>11278.863992732</v>
      </c>
      <c r="BL920" s="394">
        <v>9629.3229287560007</v>
      </c>
      <c r="BM920" s="240">
        <f t="shared" ref="BM920" si="1685">SUM(BN920:BR920)</f>
        <v>22626.064831125001</v>
      </c>
      <c r="BN920" s="394">
        <v>4447.0707676230004</v>
      </c>
      <c r="BO920" s="394">
        <v>4180.6872404109999</v>
      </c>
      <c r="BP920" s="394">
        <v>2420.4220949710002</v>
      </c>
      <c r="BQ920" s="394">
        <v>1533.0899121970001</v>
      </c>
      <c r="BR920" s="394">
        <v>10044.794815923</v>
      </c>
      <c r="BS920" s="240">
        <f t="shared" ref="BS920" si="1686">SUM(BT920:CE920)</f>
        <v>36978.291060984004</v>
      </c>
      <c r="BT920" s="394">
        <v>2334.55939399</v>
      </c>
      <c r="BU920" s="394">
        <v>3640.265783626</v>
      </c>
      <c r="BV920" s="394">
        <v>1133.941075486</v>
      </c>
      <c r="BW920" s="394">
        <v>596.27114958300001</v>
      </c>
      <c r="BX920" s="394">
        <v>2241.869241672</v>
      </c>
      <c r="BY920" s="394">
        <v>11787.904489826</v>
      </c>
      <c r="BZ920" s="394">
        <v>2324.319755596</v>
      </c>
      <c r="CA920" s="394">
        <v>1930.632241627</v>
      </c>
      <c r="CB920" s="394">
        <v>4017.6332818320002</v>
      </c>
      <c r="CC920" s="394">
        <v>1908.1271229219999</v>
      </c>
      <c r="CD920" s="394">
        <v>2888.5431714179999</v>
      </c>
      <c r="CE920" s="394">
        <v>2174.2243534059999</v>
      </c>
      <c r="CF920" s="240">
        <f t="shared" ref="CF920" si="1687">SUM(CG920:CS920)</f>
        <v>42813.599695523</v>
      </c>
      <c r="CG920" s="394">
        <v>1079.505335131</v>
      </c>
      <c r="CH920" s="394">
        <v>2588.2894639149999</v>
      </c>
      <c r="CI920" s="394">
        <v>1139.8968227570001</v>
      </c>
      <c r="CJ920" s="394">
        <v>5451.9444173860002</v>
      </c>
      <c r="CK920" s="394">
        <v>11220.669472673</v>
      </c>
      <c r="CL920" s="394">
        <v>838.38695759999996</v>
      </c>
      <c r="CM920" s="394">
        <v>10175.165392628</v>
      </c>
      <c r="CN920" s="394">
        <v>907.16591210900003</v>
      </c>
      <c r="CO920" s="394">
        <v>304.43225051899998</v>
      </c>
      <c r="CP920" s="394">
        <v>1351.867695849</v>
      </c>
      <c r="CQ920" s="394">
        <v>3872.233637717</v>
      </c>
      <c r="CR920" s="394">
        <v>2228.0274597980001</v>
      </c>
      <c r="CS920" s="394">
        <v>1656.014877441</v>
      </c>
      <c r="CT920" s="240">
        <f t="shared" ref="CT920" si="1688">SUM(CU920:CY920)</f>
        <v>21576.953970641</v>
      </c>
      <c r="CU920" s="394">
        <v>9000.1170464200004</v>
      </c>
      <c r="CV920" s="394">
        <v>4935.8144926719997</v>
      </c>
      <c r="CW920" s="394">
        <v>1342.8490858160001</v>
      </c>
      <c r="CX920" s="394">
        <v>3387.572933809</v>
      </c>
      <c r="CY920" s="394">
        <v>2910.6004119240001</v>
      </c>
      <c r="CZ920" s="240">
        <f t="shared" ref="CZ920" si="1689">SUM(DA920:DF920)</f>
        <v>35350.012733953998</v>
      </c>
      <c r="DA920" s="394">
        <v>1051.041570461</v>
      </c>
      <c r="DB920" s="394">
        <v>687.68318176399998</v>
      </c>
      <c r="DC920" s="394">
        <v>7071.3079704479997</v>
      </c>
      <c r="DD920" s="394">
        <v>15054.451475415</v>
      </c>
      <c r="DE920" s="394">
        <v>7052.0417112209998</v>
      </c>
      <c r="DF920" s="394">
        <v>4433.4868246449996</v>
      </c>
      <c r="DG920" s="240">
        <f>AM920+BS920+B919+O920+X920+AC920+AJ920+BD920+CF920+AX920+BM920+CT920+CZ920</f>
        <v>474917.84346404806</v>
      </c>
      <c r="DH920" s="240">
        <f t="shared" ref="DH920" si="1690">SUM(DI920:DK920)</f>
        <v>12780.635563104999</v>
      </c>
      <c r="DI920" s="394">
        <v>4723.4702152150003</v>
      </c>
      <c r="DJ920" s="394">
        <v>3712.656388939</v>
      </c>
      <c r="DK920" s="394">
        <v>4344.5089589509998</v>
      </c>
      <c r="DL920" s="392">
        <f>SUM(DM920:DN920)</f>
        <v>13446.317857181</v>
      </c>
      <c r="DM920" s="394">
        <v>13446.317857181</v>
      </c>
      <c r="DN920" s="394" t="s">
        <v>607</v>
      </c>
      <c r="DO920" s="240">
        <f>DG920+DH920+DL920</f>
        <v>501144.79688433406</v>
      </c>
      <c r="DP920" s="25"/>
      <c r="DQ920" s="25"/>
      <c r="DR920" s="25"/>
      <c r="DS920" s="25"/>
      <c r="DT920" s="25"/>
      <c r="DU920" s="25"/>
      <c r="DV920" s="25"/>
      <c r="DW920" s="25"/>
      <c r="DX920" s="25"/>
      <c r="DY920" s="25"/>
      <c r="DZ920" s="4"/>
      <c r="EA920" s="4"/>
      <c r="EB920" s="4"/>
      <c r="EC920" s="4"/>
      <c r="ED920" s="4"/>
      <c r="EE920" s="4"/>
      <c r="EF920" s="4"/>
    </row>
    <row r="921" spans="1:136" ht="16.5" customHeight="1" x14ac:dyDescent="0.2">
      <c r="A921" s="86" t="s">
        <v>617</v>
      </c>
      <c r="B921" s="240"/>
      <c r="C921" s="275"/>
      <c r="D921" s="275"/>
      <c r="E921" s="275"/>
      <c r="F921" s="275"/>
      <c r="G921" s="275"/>
      <c r="H921" s="275"/>
      <c r="I921" s="275"/>
      <c r="J921" s="275"/>
      <c r="K921" s="275"/>
      <c r="L921" s="275"/>
      <c r="M921" s="275"/>
      <c r="N921" s="275"/>
      <c r="O921" s="240"/>
      <c r="P921" s="275"/>
      <c r="Q921" s="275"/>
      <c r="R921" s="275"/>
      <c r="S921" s="275"/>
      <c r="T921" s="275"/>
      <c r="U921" s="275"/>
      <c r="V921" s="275"/>
      <c r="W921" s="275"/>
      <c r="X921" s="240"/>
      <c r="Y921" s="275"/>
      <c r="Z921" s="275"/>
      <c r="AA921" s="275"/>
      <c r="AB921" s="275"/>
      <c r="AC921" s="240"/>
      <c r="AD921" s="275"/>
      <c r="AE921" s="275"/>
      <c r="AF921" s="275"/>
      <c r="AG921" s="275"/>
      <c r="AH921" s="275"/>
      <c r="AI921" s="275"/>
      <c r="AJ921" s="240"/>
      <c r="AK921" s="275"/>
      <c r="AL921" s="275"/>
      <c r="AM921" s="240"/>
      <c r="AN921" s="275"/>
      <c r="AO921" s="275"/>
      <c r="AP921" s="275"/>
      <c r="AQ921" s="275"/>
      <c r="AR921" s="275"/>
      <c r="AS921" s="275"/>
      <c r="AT921" s="275"/>
      <c r="AU921" s="275"/>
      <c r="AV921" s="275"/>
      <c r="AW921" s="275"/>
      <c r="AX921" s="240"/>
      <c r="AY921" s="275"/>
      <c r="AZ921" s="275"/>
      <c r="BA921" s="275"/>
      <c r="BB921" s="275"/>
      <c r="BC921" s="275"/>
      <c r="BD921" s="240"/>
      <c r="BE921" s="275"/>
      <c r="BF921" s="275"/>
      <c r="BG921" s="275"/>
      <c r="BH921" s="275"/>
      <c r="BI921" s="275"/>
      <c r="BJ921" s="275"/>
      <c r="BK921" s="275"/>
      <c r="BL921" s="275"/>
      <c r="BM921" s="240"/>
      <c r="BN921" s="275"/>
      <c r="BO921" s="275"/>
      <c r="BP921" s="275"/>
      <c r="BQ921" s="275"/>
      <c r="BR921" s="275"/>
      <c r="BS921" s="240"/>
      <c r="BT921" s="275"/>
      <c r="BU921" s="275"/>
      <c r="BV921" s="275"/>
      <c r="BW921" s="275"/>
      <c r="BX921" s="275"/>
      <c r="BY921" s="275"/>
      <c r="BZ921" s="275"/>
      <c r="CA921" s="275"/>
      <c r="CB921" s="275"/>
      <c r="CC921" s="275"/>
      <c r="CD921" s="275"/>
      <c r="CE921" s="275"/>
      <c r="CF921" s="240"/>
      <c r="CG921" s="275"/>
      <c r="CH921" s="275"/>
      <c r="CI921" s="275"/>
      <c r="CJ921" s="275"/>
      <c r="CK921" s="275"/>
      <c r="CL921" s="275"/>
      <c r="CM921" s="275"/>
      <c r="CN921" s="275"/>
      <c r="CO921" s="275"/>
      <c r="CP921" s="275"/>
      <c r="CQ921" s="275"/>
      <c r="CR921" s="275"/>
      <c r="CS921" s="275"/>
      <c r="CT921" s="240"/>
      <c r="CU921" s="275"/>
      <c r="CV921" s="275"/>
      <c r="CW921" s="275"/>
      <c r="CX921" s="275"/>
      <c r="CY921" s="275"/>
      <c r="CZ921" s="240"/>
      <c r="DA921" s="275"/>
      <c r="DB921" s="275"/>
      <c r="DC921" s="275"/>
      <c r="DD921" s="275"/>
      <c r="DE921" s="275"/>
      <c r="DF921" s="275"/>
      <c r="DG921" s="240"/>
      <c r="DH921" s="240"/>
      <c r="DI921" s="275"/>
      <c r="DJ921" s="275"/>
      <c r="DK921" s="275"/>
      <c r="DL921" s="301"/>
      <c r="DM921" s="275"/>
      <c r="DN921" s="275"/>
      <c r="DO921" s="240"/>
      <c r="DP921" s="4"/>
      <c r="DQ921" s="4"/>
      <c r="DR921" s="4"/>
      <c r="DS921" s="4"/>
      <c r="DT921" s="40"/>
      <c r="DU921" s="40"/>
      <c r="DV921" s="40"/>
      <c r="DW921" s="40"/>
      <c r="DX921" s="40"/>
      <c r="DY921" s="40"/>
      <c r="DZ921" s="40"/>
      <c r="EA921" s="40"/>
      <c r="EB921" s="40"/>
      <c r="EC921" s="40"/>
      <c r="ED921" s="40"/>
      <c r="EE921" s="40"/>
      <c r="EF921" s="40"/>
    </row>
    <row r="922" spans="1:136" ht="16.5" customHeight="1" x14ac:dyDescent="0.2">
      <c r="A922" s="199" t="s">
        <v>418</v>
      </c>
      <c r="B922" s="240"/>
      <c r="C922" s="275"/>
      <c r="D922" s="275"/>
      <c r="E922" s="275"/>
      <c r="F922" s="275"/>
      <c r="G922" s="275"/>
      <c r="H922" s="275"/>
      <c r="I922" s="275"/>
      <c r="J922" s="275"/>
      <c r="K922" s="275"/>
      <c r="L922" s="275"/>
      <c r="M922" s="275"/>
      <c r="N922" s="275"/>
      <c r="O922" s="240"/>
      <c r="P922" s="275"/>
      <c r="Q922" s="275"/>
      <c r="R922" s="275"/>
      <c r="S922" s="275"/>
      <c r="T922" s="275"/>
      <c r="U922" s="275"/>
      <c r="V922" s="275"/>
      <c r="W922" s="275"/>
      <c r="X922" s="240"/>
      <c r="Y922" s="275"/>
      <c r="Z922" s="275"/>
      <c r="AA922" s="275"/>
      <c r="AB922" s="275"/>
      <c r="AC922" s="240"/>
      <c r="AD922" s="275"/>
      <c r="AE922" s="275"/>
      <c r="AF922" s="275"/>
      <c r="AG922" s="275"/>
      <c r="AH922" s="275"/>
      <c r="AI922" s="275"/>
      <c r="AJ922" s="240"/>
      <c r="AK922" s="275"/>
      <c r="AL922" s="275"/>
      <c r="AM922" s="240"/>
      <c r="AN922" s="275"/>
      <c r="AO922" s="275"/>
      <c r="AP922" s="275"/>
      <c r="AQ922" s="275"/>
      <c r="AR922" s="275"/>
      <c r="AS922" s="275"/>
      <c r="AT922" s="275"/>
      <c r="AU922" s="275"/>
      <c r="AV922" s="275"/>
      <c r="AW922" s="275"/>
      <c r="AX922" s="240"/>
      <c r="AY922" s="275"/>
      <c r="AZ922" s="275"/>
      <c r="BA922" s="275"/>
      <c r="BB922" s="275"/>
      <c r="BC922" s="275"/>
      <c r="BD922" s="240"/>
      <c r="BE922" s="275"/>
      <c r="BF922" s="275"/>
      <c r="BG922" s="275"/>
      <c r="BH922" s="275"/>
      <c r="BI922" s="275"/>
      <c r="BJ922" s="275"/>
      <c r="BK922" s="275"/>
      <c r="BL922" s="275"/>
      <c r="BM922" s="240"/>
      <c r="BN922" s="275"/>
      <c r="BO922" s="275"/>
      <c r="BP922" s="275"/>
      <c r="BQ922" s="275"/>
      <c r="BR922" s="275"/>
      <c r="BS922" s="240"/>
      <c r="BT922" s="275"/>
      <c r="BU922" s="275"/>
      <c r="BV922" s="275"/>
      <c r="BW922" s="275"/>
      <c r="BX922" s="275"/>
      <c r="BY922" s="275"/>
      <c r="BZ922" s="275"/>
      <c r="CA922" s="275"/>
      <c r="CB922" s="275"/>
      <c r="CC922" s="275"/>
      <c r="CD922" s="275"/>
      <c r="CE922" s="275"/>
      <c r="CF922" s="240"/>
      <c r="CG922" s="275"/>
      <c r="CH922" s="275"/>
      <c r="CI922" s="275"/>
      <c r="CJ922" s="275"/>
      <c r="CK922" s="275"/>
      <c r="CL922" s="275"/>
      <c r="CM922" s="275"/>
      <c r="CN922" s="275"/>
      <c r="CO922" s="275"/>
      <c r="CP922" s="275"/>
      <c r="CQ922" s="275"/>
      <c r="CR922" s="275"/>
      <c r="CS922" s="275"/>
      <c r="CT922" s="240"/>
      <c r="CU922" s="275"/>
      <c r="CV922" s="275"/>
      <c r="CW922" s="275"/>
      <c r="CX922" s="275"/>
      <c r="CY922" s="275"/>
      <c r="CZ922" s="240"/>
      <c r="DA922" s="275"/>
      <c r="DB922" s="275"/>
      <c r="DC922" s="275"/>
      <c r="DD922" s="275"/>
      <c r="DE922" s="275"/>
      <c r="DF922" s="275"/>
      <c r="DG922" s="240"/>
      <c r="DH922" s="240"/>
      <c r="DI922" s="275"/>
      <c r="DJ922" s="275"/>
      <c r="DK922" s="275"/>
      <c r="DL922" s="301"/>
      <c r="DM922" s="275"/>
      <c r="DN922" s="275"/>
      <c r="DO922" s="240"/>
      <c r="DP922" s="4"/>
      <c r="DQ922" s="4"/>
      <c r="DR922" s="4"/>
      <c r="DS922" s="4"/>
      <c r="DT922" s="40"/>
      <c r="DU922" s="40"/>
      <c r="DV922" s="40"/>
      <c r="DW922" s="40"/>
      <c r="DX922" s="40"/>
      <c r="DY922" s="40"/>
      <c r="DZ922" s="40"/>
      <c r="EA922" s="40"/>
      <c r="EB922" s="40"/>
      <c r="EC922" s="40"/>
    </row>
    <row r="923" spans="1:136" ht="16.5" customHeight="1" x14ac:dyDescent="0.2">
      <c r="A923" s="125" t="s">
        <v>2</v>
      </c>
      <c r="B923" s="314">
        <v>40.800653061091431</v>
      </c>
      <c r="C923" s="315">
        <v>37.219587657298369</v>
      </c>
      <c r="D923" s="315">
        <v>46.60093889289849</v>
      </c>
      <c r="E923" s="315">
        <v>43.361415400106665</v>
      </c>
      <c r="F923" s="315">
        <v>42.139577086441058</v>
      </c>
      <c r="G923" s="315">
        <v>39.366961109599281</v>
      </c>
      <c r="H923" s="315">
        <v>40.12239746133546</v>
      </c>
      <c r="I923" s="315">
        <v>40.207801133866703</v>
      </c>
      <c r="J923" s="315">
        <v>41.849335729937245</v>
      </c>
      <c r="K923" s="315">
        <v>43.893002466753188</v>
      </c>
      <c r="L923" s="315">
        <v>40.658837738051254</v>
      </c>
      <c r="M923" s="315">
        <v>43.800920459534005</v>
      </c>
      <c r="N923" s="315">
        <v>38.895775407228456</v>
      </c>
      <c r="O923" s="314">
        <v>42.096637647441447</v>
      </c>
      <c r="P923" s="315">
        <v>44.585470459971852</v>
      </c>
      <c r="Q923" s="315">
        <v>41.111128348421474</v>
      </c>
      <c r="R923" s="315">
        <v>42.698127955609984</v>
      </c>
      <c r="S923" s="315">
        <v>44.137899695978177</v>
      </c>
      <c r="T923" s="315">
        <v>41.016869230771412</v>
      </c>
      <c r="U923" s="315">
        <v>41.108702549717599</v>
      </c>
      <c r="V923" s="315">
        <v>42.066078066574342</v>
      </c>
      <c r="W923" s="315">
        <v>39.01039190019965</v>
      </c>
      <c r="X923" s="314">
        <v>44.070847341412716</v>
      </c>
      <c r="Y923" s="315">
        <v>42.167638424899252</v>
      </c>
      <c r="Z923" s="315">
        <v>47.216492816298576</v>
      </c>
      <c r="AA923" s="315">
        <v>43.747763550964116</v>
      </c>
      <c r="AB923" s="315">
        <v>42.118846967250853</v>
      </c>
      <c r="AC923" s="314">
        <v>43.255847928506547</v>
      </c>
      <c r="AD923" s="315">
        <v>43.631484234000958</v>
      </c>
      <c r="AE923" s="315">
        <v>44.481792013553495</v>
      </c>
      <c r="AF923" s="315">
        <v>43.69794182804818</v>
      </c>
      <c r="AG923" s="315">
        <v>45.243341683559947</v>
      </c>
      <c r="AH923" s="315">
        <v>42.176921527852294</v>
      </c>
      <c r="AI923" s="315">
        <v>41.078455665755463</v>
      </c>
      <c r="AJ923" s="314">
        <v>36.086427847483485</v>
      </c>
      <c r="AK923" s="367">
        <v>36.122363995175654</v>
      </c>
      <c r="AL923" s="367">
        <v>36.058085476195537</v>
      </c>
      <c r="AM923" s="314">
        <v>42.76269678698295</v>
      </c>
      <c r="AN923" s="315">
        <v>42.452947103499092</v>
      </c>
      <c r="AO923" s="315">
        <v>43.059756652110423</v>
      </c>
      <c r="AP923" s="315">
        <v>42.101064199013159</v>
      </c>
      <c r="AQ923" s="315">
        <v>44.699476069036699</v>
      </c>
      <c r="AR923" s="315">
        <v>44.246262778778181</v>
      </c>
      <c r="AS923" s="315">
        <v>47.275006362902388</v>
      </c>
      <c r="AT923" s="315">
        <v>42.734597918693829</v>
      </c>
      <c r="AU923" s="315">
        <v>41.848405884828509</v>
      </c>
      <c r="AV923" s="315">
        <v>41.447978523871214</v>
      </c>
      <c r="AW923" s="315">
        <v>43.286277930786497</v>
      </c>
      <c r="AX923" s="314">
        <v>42.415424176446678</v>
      </c>
      <c r="AY923" s="315">
        <v>41.685791583676711</v>
      </c>
      <c r="AZ923" s="315">
        <v>42.724082863392141</v>
      </c>
      <c r="BA923" s="315">
        <v>41.253703105704467</v>
      </c>
      <c r="BB923" s="315">
        <v>42.105569415442403</v>
      </c>
      <c r="BC923" s="315">
        <v>43.997999115291158</v>
      </c>
      <c r="BD923" s="314">
        <v>42.848058819726049</v>
      </c>
      <c r="BE923" s="315">
        <v>47.842833606536018</v>
      </c>
      <c r="BF923" s="315">
        <v>42.138716712283752</v>
      </c>
      <c r="BG923" s="315">
        <v>42.919481592907466</v>
      </c>
      <c r="BH923" s="315">
        <v>41.571875696501642</v>
      </c>
      <c r="BI923" s="315">
        <v>43.00260572089946</v>
      </c>
      <c r="BJ923" s="315">
        <v>41.366238526792657</v>
      </c>
      <c r="BK923" s="315">
        <v>42.863871346601869</v>
      </c>
      <c r="BL923" s="315">
        <v>39.306649667779887</v>
      </c>
      <c r="BM923" s="314">
        <v>42.947568656085387</v>
      </c>
      <c r="BN923" s="315">
        <v>43.376018402861646</v>
      </c>
      <c r="BO923" s="315">
        <v>43.010366804030468</v>
      </c>
      <c r="BP923" s="315">
        <v>40.68226508971879</v>
      </c>
      <c r="BQ923" s="315">
        <v>45.754308442557004</v>
      </c>
      <c r="BR923" s="315">
        <v>42.825743876252481</v>
      </c>
      <c r="BS923" s="314">
        <v>43.644600998524666</v>
      </c>
      <c r="BT923" s="316">
        <v>43.279329069638258</v>
      </c>
      <c r="BU923" s="315">
        <v>41.960495439281082</v>
      </c>
      <c r="BV923" s="315">
        <v>46.364869607565616</v>
      </c>
      <c r="BW923" s="315">
        <v>48.396386372967584</v>
      </c>
      <c r="BX923" s="315">
        <v>43.81870810509777</v>
      </c>
      <c r="BY923" s="315">
        <v>42.841036737527702</v>
      </c>
      <c r="BZ923" s="315">
        <v>42.692799892637112</v>
      </c>
      <c r="CA923" s="315">
        <v>42.941586668099895</v>
      </c>
      <c r="CB923" s="315">
        <v>44.197637550762309</v>
      </c>
      <c r="CC923" s="315">
        <v>40.887115246828216</v>
      </c>
      <c r="CD923" s="315">
        <v>48.641383217859868</v>
      </c>
      <c r="CE923" s="315">
        <v>44.507460449334282</v>
      </c>
      <c r="CF923" s="314">
        <v>42.55387108613801</v>
      </c>
      <c r="CG923" s="315">
        <v>42.738311159234492</v>
      </c>
      <c r="CH923" s="315">
        <v>40.464569466181885</v>
      </c>
      <c r="CI923" s="315">
        <v>41.631151296644205</v>
      </c>
      <c r="CJ923" s="315">
        <v>41.335243401965883</v>
      </c>
      <c r="CK923" s="315">
        <v>42.550427694841829</v>
      </c>
      <c r="CL923" s="315">
        <v>42.557116646029073</v>
      </c>
      <c r="CM923" s="315">
        <v>44.890042106975152</v>
      </c>
      <c r="CN923" s="315">
        <v>44.76638332607429</v>
      </c>
      <c r="CO923" s="315">
        <v>44.402663669707607</v>
      </c>
      <c r="CP923" s="315">
        <v>43.032068150659732</v>
      </c>
      <c r="CQ923" s="315">
        <v>42.593855037732332</v>
      </c>
      <c r="CR923" s="315">
        <v>41.091649761398997</v>
      </c>
      <c r="CS923" s="315">
        <v>36.629353620651798</v>
      </c>
      <c r="CT923" s="314">
        <v>42.006351003081662</v>
      </c>
      <c r="CU923" s="315">
        <v>43.558831408243066</v>
      </c>
      <c r="CV923" s="315">
        <v>40.695444109794678</v>
      </c>
      <c r="CW923" s="315">
        <v>40.956857844179872</v>
      </c>
      <c r="CX923" s="315">
        <v>41.416880688133851</v>
      </c>
      <c r="CY923" s="315">
        <v>40.63910649910266</v>
      </c>
      <c r="CZ923" s="314">
        <v>42.552760572658457</v>
      </c>
      <c r="DA923" s="315">
        <v>42.963613315455277</v>
      </c>
      <c r="DB923" s="315">
        <v>44.009048430682654</v>
      </c>
      <c r="DC923" s="315">
        <v>42.181782328775547</v>
      </c>
      <c r="DD923" s="315">
        <v>42.746780459225725</v>
      </c>
      <c r="DE923" s="315">
        <v>43.455923900859695</v>
      </c>
      <c r="DF923" s="315">
        <v>40.700210405510077</v>
      </c>
      <c r="DG923" s="314">
        <v>42.536127704460654</v>
      </c>
      <c r="DH923" s="317">
        <v>44.124156920110536</v>
      </c>
      <c r="DI923" s="316">
        <v>44.928768581524473</v>
      </c>
      <c r="DJ923" s="315">
        <v>44.948552766801662</v>
      </c>
      <c r="DK923" s="315">
        <v>43.02979901842793</v>
      </c>
      <c r="DL923" s="317" t="s">
        <v>607</v>
      </c>
      <c r="DM923" s="315">
        <v>41.386463001264197</v>
      </c>
      <c r="DN923" s="403" t="s">
        <v>607</v>
      </c>
      <c r="DO923" s="314">
        <v>42.551884369676671</v>
      </c>
      <c r="DP923" s="109"/>
      <c r="DQ923" s="109"/>
      <c r="DR923" s="109"/>
      <c r="DS923" s="109"/>
      <c r="DT923" s="109"/>
      <c r="DU923" s="109"/>
      <c r="DV923" s="109"/>
      <c r="DW923" s="109"/>
      <c r="DX923" s="109"/>
      <c r="DY923" s="109"/>
      <c r="DZ923" s="109"/>
      <c r="EA923" s="109"/>
      <c r="EB923" s="109"/>
      <c r="EC923" s="109"/>
    </row>
    <row r="924" spans="1:136" ht="16.5" customHeight="1" x14ac:dyDescent="0.2">
      <c r="A924" s="125" t="s">
        <v>3</v>
      </c>
      <c r="B924" s="314">
        <v>59.199346938908569</v>
      </c>
      <c r="C924" s="315">
        <v>62.780412342701617</v>
      </c>
      <c r="D924" s="315">
        <v>53.399061107101495</v>
      </c>
      <c r="E924" s="315">
        <v>56.638584599893328</v>
      </c>
      <c r="F924" s="315">
        <v>57.860422913558942</v>
      </c>
      <c r="G924" s="315">
        <v>60.633038890400726</v>
      </c>
      <c r="H924" s="315">
        <v>59.87760253866454</v>
      </c>
      <c r="I924" s="315">
        <v>59.792198866133297</v>
      </c>
      <c r="J924" s="315">
        <v>58.150664270062755</v>
      </c>
      <c r="K924" s="315">
        <v>56.106997533246805</v>
      </c>
      <c r="L924" s="315">
        <v>59.341162261948746</v>
      </c>
      <c r="M924" s="315">
        <v>56.199079540466002</v>
      </c>
      <c r="N924" s="315">
        <v>61.104224592771537</v>
      </c>
      <c r="O924" s="314">
        <v>57.903362352558553</v>
      </c>
      <c r="P924" s="315">
        <v>55.41452954002817</v>
      </c>
      <c r="Q924" s="315">
        <v>58.888871651578526</v>
      </c>
      <c r="R924" s="315">
        <v>57.301872044390024</v>
      </c>
      <c r="S924" s="315">
        <v>55.862100304021823</v>
      </c>
      <c r="T924" s="315">
        <v>58.983130769228588</v>
      </c>
      <c r="U924" s="315">
        <v>58.891297450282401</v>
      </c>
      <c r="V924" s="315">
        <v>57.933921933425644</v>
      </c>
      <c r="W924" s="315">
        <v>60.98960809980035</v>
      </c>
      <c r="X924" s="314">
        <v>55.929152658587277</v>
      </c>
      <c r="Y924" s="315">
        <v>57.832361575100741</v>
      </c>
      <c r="Z924" s="315">
        <v>52.783507183701417</v>
      </c>
      <c r="AA924" s="315">
        <v>56.252236449035898</v>
      </c>
      <c r="AB924" s="315">
        <v>57.881153032749154</v>
      </c>
      <c r="AC924" s="314">
        <v>56.744152071493446</v>
      </c>
      <c r="AD924" s="315">
        <v>56.368515765999035</v>
      </c>
      <c r="AE924" s="315">
        <v>55.518207986446512</v>
      </c>
      <c r="AF924" s="315">
        <v>56.302058171951806</v>
      </c>
      <c r="AG924" s="315">
        <v>54.756658316440046</v>
      </c>
      <c r="AH924" s="315">
        <v>57.823078472147706</v>
      </c>
      <c r="AI924" s="315">
        <v>58.921544334244537</v>
      </c>
      <c r="AJ924" s="314">
        <v>63.913572152516529</v>
      </c>
      <c r="AK924" s="367">
        <v>63.877636004824353</v>
      </c>
      <c r="AL924" s="367">
        <v>63.941914523804478</v>
      </c>
      <c r="AM924" s="314">
        <v>57.237303213017043</v>
      </c>
      <c r="AN924" s="315">
        <v>57.547052896500915</v>
      </c>
      <c r="AO924" s="315">
        <v>56.940243347889584</v>
      </c>
      <c r="AP924" s="315">
        <v>57.898935800986848</v>
      </c>
      <c r="AQ924" s="315">
        <v>55.300523930963294</v>
      </c>
      <c r="AR924" s="315">
        <v>55.753737221221819</v>
      </c>
      <c r="AS924" s="315">
        <v>52.724993637097604</v>
      </c>
      <c r="AT924" s="315">
        <v>57.265402081306171</v>
      </c>
      <c r="AU924" s="315">
        <v>58.151594115171491</v>
      </c>
      <c r="AV924" s="315">
        <v>58.552021476128793</v>
      </c>
      <c r="AW924" s="315">
        <v>56.713722069213503</v>
      </c>
      <c r="AX924" s="314">
        <v>57.584575823553322</v>
      </c>
      <c r="AY924" s="315">
        <v>58.314208416323297</v>
      </c>
      <c r="AZ924" s="315">
        <v>57.275917136607845</v>
      </c>
      <c r="BA924" s="315">
        <v>58.746296894295526</v>
      </c>
      <c r="BB924" s="315">
        <v>57.894430584557597</v>
      </c>
      <c r="BC924" s="315">
        <v>56.002000884708835</v>
      </c>
      <c r="BD924" s="314">
        <v>57.151941180273958</v>
      </c>
      <c r="BE924" s="315">
        <v>52.157166393463982</v>
      </c>
      <c r="BF924" s="315">
        <v>57.861283287716248</v>
      </c>
      <c r="BG924" s="315">
        <v>57.080518407092526</v>
      </c>
      <c r="BH924" s="315">
        <v>58.428124303498365</v>
      </c>
      <c r="BI924" s="315">
        <v>56.997394279100547</v>
      </c>
      <c r="BJ924" s="315">
        <v>58.633761473207336</v>
      </c>
      <c r="BK924" s="315">
        <v>57.136128653398131</v>
      </c>
      <c r="BL924" s="315">
        <v>60.69335033222012</v>
      </c>
      <c r="BM924" s="314">
        <v>57.052431343914598</v>
      </c>
      <c r="BN924" s="315">
        <v>56.623981597138361</v>
      </c>
      <c r="BO924" s="315">
        <v>56.989633195969539</v>
      </c>
      <c r="BP924" s="315">
        <v>59.317734910281217</v>
      </c>
      <c r="BQ924" s="315">
        <v>54.245691557442989</v>
      </c>
      <c r="BR924" s="315">
        <v>57.174256123747512</v>
      </c>
      <c r="BS924" s="314">
        <v>56.355399001475327</v>
      </c>
      <c r="BT924" s="316">
        <v>56.720670930361742</v>
      </c>
      <c r="BU924" s="315">
        <v>58.039504560718925</v>
      </c>
      <c r="BV924" s="315">
        <v>53.63513039243437</v>
      </c>
      <c r="BW924" s="315">
        <v>51.603613627032416</v>
      </c>
      <c r="BX924" s="315">
        <v>56.18129189490223</v>
      </c>
      <c r="BY924" s="315">
        <v>57.158963262472305</v>
      </c>
      <c r="BZ924" s="315">
        <v>57.307200107362874</v>
      </c>
      <c r="CA924" s="315">
        <v>57.058413331900091</v>
      </c>
      <c r="CB924" s="315">
        <v>55.802362449237684</v>
      </c>
      <c r="CC924" s="315">
        <v>59.112884753171777</v>
      </c>
      <c r="CD924" s="315">
        <v>51.358616782140118</v>
      </c>
      <c r="CE924" s="315">
        <v>55.492539550665718</v>
      </c>
      <c r="CF924" s="314">
        <v>57.44612891386199</v>
      </c>
      <c r="CG924" s="315">
        <v>57.261688840765515</v>
      </c>
      <c r="CH924" s="315">
        <v>59.535430533818115</v>
      </c>
      <c r="CI924" s="315">
        <v>58.368848703355802</v>
      </c>
      <c r="CJ924" s="315">
        <v>58.664756598034117</v>
      </c>
      <c r="CK924" s="315">
        <v>57.449572305158178</v>
      </c>
      <c r="CL924" s="315">
        <v>57.44288335397092</v>
      </c>
      <c r="CM924" s="315">
        <v>55.109957893024841</v>
      </c>
      <c r="CN924" s="315">
        <v>55.233616673925724</v>
      </c>
      <c r="CO924" s="315">
        <v>55.5973363302924</v>
      </c>
      <c r="CP924" s="315">
        <v>56.967931849340282</v>
      </c>
      <c r="CQ924" s="315">
        <v>57.406144962267668</v>
      </c>
      <c r="CR924" s="315">
        <v>58.908350238600995</v>
      </c>
      <c r="CS924" s="315">
        <v>63.370646379348194</v>
      </c>
      <c r="CT924" s="314">
        <v>57.993648996918346</v>
      </c>
      <c r="CU924" s="315">
        <v>56.441168591756941</v>
      </c>
      <c r="CV924" s="315">
        <v>59.304555890205322</v>
      </c>
      <c r="CW924" s="315">
        <v>59.043142155820128</v>
      </c>
      <c r="CX924" s="315">
        <v>58.583119311866149</v>
      </c>
      <c r="CY924" s="315">
        <v>59.36089350089734</v>
      </c>
      <c r="CZ924" s="314">
        <v>57.447239427341536</v>
      </c>
      <c r="DA924" s="315">
        <v>57.036386684544723</v>
      </c>
      <c r="DB924" s="315">
        <v>55.990951569317339</v>
      </c>
      <c r="DC924" s="315">
        <v>57.818217671224446</v>
      </c>
      <c r="DD924" s="315">
        <v>57.253219540774282</v>
      </c>
      <c r="DE924" s="315">
        <v>56.544076099140305</v>
      </c>
      <c r="DF924" s="315">
        <v>59.299789594489916</v>
      </c>
      <c r="DG924" s="314">
        <v>57.463872295539339</v>
      </c>
      <c r="DH924" s="317">
        <v>55.875843079889478</v>
      </c>
      <c r="DI924" s="316">
        <v>55.071231418475527</v>
      </c>
      <c r="DJ924" s="315">
        <v>55.051447233198346</v>
      </c>
      <c r="DK924" s="315">
        <v>56.97020098157207</v>
      </c>
      <c r="DL924" s="317" t="s">
        <v>607</v>
      </c>
      <c r="DM924" s="315">
        <v>58.613536998735796</v>
      </c>
      <c r="DN924" s="403" t="s">
        <v>607</v>
      </c>
      <c r="DO924" s="314">
        <v>57.448115630323336</v>
      </c>
      <c r="DP924" s="109"/>
      <c r="DQ924" s="109"/>
      <c r="DR924" s="109"/>
      <c r="DS924" s="109"/>
      <c r="DT924" s="109"/>
      <c r="DU924" s="109"/>
      <c r="DV924" s="109"/>
      <c r="DW924" s="109"/>
      <c r="DX924" s="109"/>
      <c r="DY924" s="109"/>
      <c r="DZ924" s="109"/>
      <c r="EA924" s="109"/>
      <c r="EB924" s="109"/>
      <c r="EC924" s="109"/>
    </row>
    <row r="925" spans="1:136" ht="16.5" customHeight="1" x14ac:dyDescent="0.2">
      <c r="A925" s="199" t="s">
        <v>646</v>
      </c>
      <c r="B925" s="240"/>
      <c r="C925" s="275"/>
      <c r="D925" s="275"/>
      <c r="E925" s="275"/>
      <c r="F925" s="275"/>
      <c r="G925" s="275"/>
      <c r="H925" s="275"/>
      <c r="I925" s="275"/>
      <c r="J925" s="275"/>
      <c r="K925" s="275"/>
      <c r="L925" s="275"/>
      <c r="M925" s="275"/>
      <c r="N925" s="275"/>
      <c r="O925" s="240"/>
      <c r="P925" s="275"/>
      <c r="Q925" s="275"/>
      <c r="R925" s="275"/>
      <c r="S925" s="275"/>
      <c r="T925" s="275"/>
      <c r="U925" s="275"/>
      <c r="V925" s="275"/>
      <c r="W925" s="275"/>
      <c r="X925" s="240"/>
      <c r="Y925" s="275"/>
      <c r="Z925" s="275"/>
      <c r="AA925" s="275"/>
      <c r="AB925" s="275"/>
      <c r="AC925" s="240"/>
      <c r="AD925" s="275"/>
      <c r="AE925" s="275"/>
      <c r="AF925" s="275"/>
      <c r="AG925" s="275"/>
      <c r="AH925" s="275"/>
      <c r="AI925" s="275"/>
      <c r="AJ925" s="240"/>
      <c r="AK925" s="275"/>
      <c r="AL925" s="275"/>
      <c r="AM925" s="240"/>
      <c r="AN925" s="275"/>
      <c r="AO925" s="275"/>
      <c r="AP925" s="275"/>
      <c r="AQ925" s="275"/>
      <c r="AR925" s="275"/>
      <c r="AS925" s="275"/>
      <c r="AT925" s="275"/>
      <c r="AU925" s="275"/>
      <c r="AV925" s="275"/>
      <c r="AW925" s="275"/>
      <c r="AX925" s="240"/>
      <c r="AY925" s="275"/>
      <c r="AZ925" s="275"/>
      <c r="BA925" s="275"/>
      <c r="BB925" s="275"/>
      <c r="BC925" s="275"/>
      <c r="BD925" s="240"/>
      <c r="BE925" s="275"/>
      <c r="BF925" s="275"/>
      <c r="BG925" s="275"/>
      <c r="BH925" s="275"/>
      <c r="BI925" s="275"/>
      <c r="BJ925" s="275"/>
      <c r="BK925" s="275"/>
      <c r="BL925" s="275"/>
      <c r="BM925" s="240"/>
      <c r="BN925" s="275"/>
      <c r="BO925" s="275"/>
      <c r="BP925" s="275"/>
      <c r="BQ925" s="275"/>
      <c r="BR925" s="275"/>
      <c r="BS925" s="240"/>
      <c r="BT925" s="275"/>
      <c r="BU925" s="275"/>
      <c r="BV925" s="275"/>
      <c r="BW925" s="275"/>
      <c r="BX925" s="275"/>
      <c r="BY925" s="275"/>
      <c r="BZ925" s="275"/>
      <c r="CA925" s="275"/>
      <c r="CB925" s="275"/>
      <c r="CC925" s="275"/>
      <c r="CD925" s="275"/>
      <c r="CE925" s="275"/>
      <c r="CF925" s="240"/>
      <c r="CG925" s="275"/>
      <c r="CH925" s="275"/>
      <c r="CI925" s="275"/>
      <c r="CJ925" s="275"/>
      <c r="CK925" s="275"/>
      <c r="CL925" s="275"/>
      <c r="CM925" s="275"/>
      <c r="CN925" s="275"/>
      <c r="CO925" s="275"/>
      <c r="CP925" s="275"/>
      <c r="CQ925" s="275"/>
      <c r="CR925" s="275"/>
      <c r="CS925" s="275"/>
      <c r="CT925" s="240"/>
      <c r="CU925" s="275"/>
      <c r="CV925" s="275"/>
      <c r="CW925" s="275"/>
      <c r="CX925" s="275"/>
      <c r="CY925" s="275"/>
      <c r="CZ925" s="240"/>
      <c r="DA925" s="275"/>
      <c r="DB925" s="275"/>
      <c r="DC925" s="275"/>
      <c r="DD925" s="275"/>
      <c r="DE925" s="275"/>
      <c r="DF925" s="275"/>
      <c r="DG925" s="240"/>
      <c r="DH925" s="240"/>
      <c r="DI925" s="275"/>
      <c r="DJ925" s="275"/>
      <c r="DK925" s="275"/>
      <c r="DL925" s="301"/>
      <c r="DM925" s="275"/>
      <c r="DN925" s="275"/>
      <c r="DO925" s="240"/>
      <c r="DP925" s="4"/>
      <c r="DQ925" s="4"/>
      <c r="DR925" s="4"/>
      <c r="DS925" s="4"/>
      <c r="DT925" s="40"/>
      <c r="DU925" s="40"/>
      <c r="DV925" s="40"/>
      <c r="DW925" s="40"/>
      <c r="DX925" s="40"/>
      <c r="DY925" s="40"/>
      <c r="DZ925" s="40"/>
      <c r="EA925" s="40"/>
      <c r="EB925" s="40"/>
      <c r="EC925" s="40"/>
      <c r="ED925" s="40"/>
      <c r="EE925" s="40"/>
      <c r="EF925" s="40"/>
    </row>
    <row r="926" spans="1:136" ht="16.5" customHeight="1" x14ac:dyDescent="0.2">
      <c r="A926" s="125" t="s">
        <v>637</v>
      </c>
      <c r="B926" s="314">
        <v>19.582375000888717</v>
      </c>
      <c r="C926" s="315">
        <v>20.173799411275855</v>
      </c>
      <c r="D926" s="315">
        <v>25.703976440200709</v>
      </c>
      <c r="E926" s="315">
        <v>17.789793996691291</v>
      </c>
      <c r="F926" s="315">
        <v>18.968637374242633</v>
      </c>
      <c r="G926" s="315">
        <v>20.793223723184731</v>
      </c>
      <c r="H926" s="315">
        <v>19.377150877763476</v>
      </c>
      <c r="I926" s="315">
        <v>22.405414233478727</v>
      </c>
      <c r="J926" s="315">
        <v>21.278466918974654</v>
      </c>
      <c r="K926" s="315">
        <v>20.518012313829828</v>
      </c>
      <c r="L926" s="315">
        <v>18.143718763109216</v>
      </c>
      <c r="M926" s="315">
        <v>20.267040702756571</v>
      </c>
      <c r="N926" s="315">
        <v>16.942887708041859</v>
      </c>
      <c r="O926" s="314">
        <v>22.761082832172391</v>
      </c>
      <c r="P926" s="315">
        <v>22.856252242652598</v>
      </c>
      <c r="Q926" s="315">
        <v>20.061299279989822</v>
      </c>
      <c r="R926" s="315">
        <v>21.320666014816844</v>
      </c>
      <c r="S926" s="315">
        <v>27.269032276787357</v>
      </c>
      <c r="T926" s="315">
        <v>21.899252239430318</v>
      </c>
      <c r="U926" s="315">
        <v>23.623062680046921</v>
      </c>
      <c r="V926" s="315">
        <v>25.946612102724782</v>
      </c>
      <c r="W926" s="315">
        <v>20.57038902432652</v>
      </c>
      <c r="X926" s="314">
        <v>14.730110995346331</v>
      </c>
      <c r="Y926" s="315">
        <v>15.552524245447596</v>
      </c>
      <c r="Z926" s="315">
        <v>14.22741218660958</v>
      </c>
      <c r="AA926" s="315">
        <v>14.216552670677787</v>
      </c>
      <c r="AB926" s="315">
        <v>15.594955540598132</v>
      </c>
      <c r="AC926" s="314">
        <v>22.475813851989727</v>
      </c>
      <c r="AD926" s="315">
        <v>23.382362332242263</v>
      </c>
      <c r="AE926" s="315">
        <v>24.317980406621199</v>
      </c>
      <c r="AF926" s="315">
        <v>22.338172257000409</v>
      </c>
      <c r="AG926" s="315">
        <v>19.264794722823471</v>
      </c>
      <c r="AH926" s="315">
        <v>27.779423184909689</v>
      </c>
      <c r="AI926" s="315">
        <v>21.651283428956937</v>
      </c>
      <c r="AJ926" s="314">
        <v>18.712212267605594</v>
      </c>
      <c r="AK926" s="367">
        <v>16.163364926106453</v>
      </c>
      <c r="AL926" s="367">
        <v>20.722454942681075</v>
      </c>
      <c r="AM926" s="314">
        <v>21.877327847184009</v>
      </c>
      <c r="AN926" s="315">
        <v>24.605867122788176</v>
      </c>
      <c r="AO926" s="315">
        <v>23.749253107269979</v>
      </c>
      <c r="AP926" s="315">
        <v>22.086257197845114</v>
      </c>
      <c r="AQ926" s="315">
        <v>22.23430605311167</v>
      </c>
      <c r="AR926" s="315">
        <v>21.113251027444651</v>
      </c>
      <c r="AS926" s="315">
        <v>23.564339969209179</v>
      </c>
      <c r="AT926" s="315">
        <v>21.721510694815059</v>
      </c>
      <c r="AU926" s="315">
        <v>20.253477680379614</v>
      </c>
      <c r="AV926" s="315">
        <v>23.548332984031106</v>
      </c>
      <c r="AW926" s="315">
        <v>19.557445078986934</v>
      </c>
      <c r="AX926" s="314">
        <v>23.579433210147837</v>
      </c>
      <c r="AY926" s="315">
        <v>27.352281854166861</v>
      </c>
      <c r="AZ926" s="315">
        <v>22.692049985825722</v>
      </c>
      <c r="BA926" s="315">
        <v>22.497339017207498</v>
      </c>
      <c r="BB926" s="315">
        <v>23.750240977329103</v>
      </c>
      <c r="BC926" s="315">
        <v>25.538121722841804</v>
      </c>
      <c r="BD926" s="314">
        <v>18.768924779080955</v>
      </c>
      <c r="BE926" s="315">
        <v>10.884501831325306</v>
      </c>
      <c r="BF926" s="315">
        <v>20.977184011255833</v>
      </c>
      <c r="BG926" s="315">
        <v>18.370748517128295</v>
      </c>
      <c r="BH926" s="315">
        <v>21.320402468018269</v>
      </c>
      <c r="BI926" s="315">
        <v>12.969392865992347</v>
      </c>
      <c r="BJ926" s="315">
        <v>26.061707198148337</v>
      </c>
      <c r="BK926" s="315">
        <v>17.603011848687924</v>
      </c>
      <c r="BL926" s="315">
        <v>20.636167419804188</v>
      </c>
      <c r="BM926" s="314">
        <v>20.956877650035999</v>
      </c>
      <c r="BN926" s="315">
        <v>18.501716795042171</v>
      </c>
      <c r="BO926" s="315">
        <v>23.625469542939364</v>
      </c>
      <c r="BP926" s="315">
        <v>18.748838162092845</v>
      </c>
      <c r="BQ926" s="315">
        <v>25.146245550459824</v>
      </c>
      <c r="BR926" s="315">
        <v>20.761491748295388</v>
      </c>
      <c r="BS926" s="314">
        <v>19.344570495650164</v>
      </c>
      <c r="BT926" s="316">
        <v>22.31557811498784</v>
      </c>
      <c r="BU926" s="315">
        <v>18.583626009297294</v>
      </c>
      <c r="BV926" s="315">
        <v>24.870420597826108</v>
      </c>
      <c r="BW926" s="315">
        <v>18.637055742374521</v>
      </c>
      <c r="BX926" s="315">
        <v>20.814382424123252</v>
      </c>
      <c r="BY926" s="315">
        <v>18.200966480528312</v>
      </c>
      <c r="BZ926" s="315">
        <v>20.144226711706139</v>
      </c>
      <c r="CA926" s="315">
        <v>23.28199142355302</v>
      </c>
      <c r="CB926" s="315">
        <v>15.106693446169938</v>
      </c>
      <c r="CC926" s="315">
        <v>21.390202495918722</v>
      </c>
      <c r="CD926" s="315">
        <v>19.967922035740958</v>
      </c>
      <c r="CE926" s="315">
        <v>19.593372278247912</v>
      </c>
      <c r="CF926" s="314">
        <v>19.685301651700769</v>
      </c>
      <c r="CG926" s="315">
        <v>18.216216509687648</v>
      </c>
      <c r="CH926" s="315">
        <v>22.566476232089595</v>
      </c>
      <c r="CI926" s="315">
        <v>20.177716136077876</v>
      </c>
      <c r="CJ926" s="315">
        <v>20.004260456134748</v>
      </c>
      <c r="CK926" s="315">
        <v>16.004318822155195</v>
      </c>
      <c r="CL926" s="315">
        <v>23.618027345699648</v>
      </c>
      <c r="CM926" s="315">
        <v>18.755000132340001</v>
      </c>
      <c r="CN926" s="315">
        <v>18.442948935419498</v>
      </c>
      <c r="CO926" s="315">
        <v>23.493545071746471</v>
      </c>
      <c r="CP926" s="315">
        <v>20.462764981843769</v>
      </c>
      <c r="CQ926" s="315">
        <v>23.73533509455844</v>
      </c>
      <c r="CR926" s="315">
        <v>22.232127898733207</v>
      </c>
      <c r="CS926" s="315">
        <v>27.072374185921287</v>
      </c>
      <c r="CT926" s="314">
        <v>19.020560462151217</v>
      </c>
      <c r="CU926" s="315">
        <v>17.079779503249419</v>
      </c>
      <c r="CV926" s="315">
        <v>19.663691186908235</v>
      </c>
      <c r="CW926" s="315">
        <v>22.94540157435932</v>
      </c>
      <c r="CX926" s="315">
        <v>22.867230663428927</v>
      </c>
      <c r="CY926" s="315">
        <v>17.421680016571973</v>
      </c>
      <c r="CZ926" s="314">
        <v>20.585819095271134</v>
      </c>
      <c r="DA926" s="315">
        <v>16.505063535957607</v>
      </c>
      <c r="DB926" s="315">
        <v>16.352005792021185</v>
      </c>
      <c r="DC926" s="315">
        <v>19.797894946593985</v>
      </c>
      <c r="DD926" s="315">
        <v>21.342159195998107</v>
      </c>
      <c r="DE926" s="315">
        <v>18.249171652333366</v>
      </c>
      <c r="DF926" s="315">
        <v>24.259587386135404</v>
      </c>
      <c r="DG926" s="314">
        <v>20.207566463852956</v>
      </c>
      <c r="DH926" s="317">
        <v>35.630660258605587</v>
      </c>
      <c r="DI926" s="316">
        <v>22.033710100229261</v>
      </c>
      <c r="DJ926" s="315">
        <v>17.663040442748589</v>
      </c>
      <c r="DK926" s="315">
        <v>56.589926531387832</v>
      </c>
      <c r="DL926" s="317" t="s">
        <v>607</v>
      </c>
      <c r="DM926" s="316">
        <v>25.51706334838309</v>
      </c>
      <c r="DN926" s="403" t="s">
        <v>607</v>
      </c>
      <c r="DO926" s="314">
        <v>20.784501130177762</v>
      </c>
      <c r="DP926" s="109"/>
      <c r="DQ926" s="109"/>
      <c r="DR926" s="109"/>
      <c r="DS926" s="109"/>
      <c r="DT926" s="109"/>
      <c r="DU926" s="109"/>
      <c r="DV926" s="109"/>
      <c r="DW926" s="109"/>
      <c r="DX926" s="109"/>
      <c r="DY926" s="109"/>
      <c r="DZ926" s="109"/>
      <c r="EA926" s="109"/>
      <c r="EB926" s="109"/>
      <c r="EC926" s="109"/>
      <c r="ED926" s="390"/>
      <c r="EE926" s="390"/>
      <c r="EF926" s="390"/>
    </row>
    <row r="927" spans="1:136" ht="16.5" customHeight="1" x14ac:dyDescent="0.2">
      <c r="A927" s="125" t="s">
        <v>638</v>
      </c>
      <c r="B927" s="314">
        <v>5.513538986848558</v>
      </c>
      <c r="C927" s="315">
        <v>5.7294511413369937</v>
      </c>
      <c r="D927" s="315">
        <v>8.0320190824712583</v>
      </c>
      <c r="E927" s="315">
        <v>6.4845484159955333</v>
      </c>
      <c r="F927" s="315">
        <v>6.0709698074533875</v>
      </c>
      <c r="G927" s="315">
        <v>6.1454364702549258</v>
      </c>
      <c r="H927" s="315">
        <v>4.5968011835829836</v>
      </c>
      <c r="I927" s="315">
        <v>5.7725336904464015</v>
      </c>
      <c r="J927" s="315">
        <v>7.362811468579558</v>
      </c>
      <c r="K927" s="315">
        <v>5.9559287616401102</v>
      </c>
      <c r="L927" s="315">
        <v>4.6069121083189026</v>
      </c>
      <c r="M927" s="315">
        <v>6.368706759953338</v>
      </c>
      <c r="N927" s="315">
        <v>6.1481628207517938</v>
      </c>
      <c r="O927" s="314">
        <v>5.9513926199077156</v>
      </c>
      <c r="P927" s="315">
        <v>4.4546724507988795</v>
      </c>
      <c r="Q927" s="315">
        <v>5.1641256161461202</v>
      </c>
      <c r="R927" s="315">
        <v>5.9427707664423357</v>
      </c>
      <c r="S927" s="315">
        <v>7.157851604651631</v>
      </c>
      <c r="T927" s="315">
        <v>6.1262730421878668</v>
      </c>
      <c r="U927" s="315">
        <v>6.8546151540341711</v>
      </c>
      <c r="V927" s="315">
        <v>7.1564355423001604</v>
      </c>
      <c r="W927" s="315">
        <v>6.672462377261593</v>
      </c>
      <c r="X927" s="314">
        <v>5.8625481348240553</v>
      </c>
      <c r="Y927" s="315">
        <v>6.7436641763735867</v>
      </c>
      <c r="Z927" s="315">
        <v>5.7017362949927461</v>
      </c>
      <c r="AA927" s="315">
        <v>5.3612989614244686</v>
      </c>
      <c r="AB927" s="315">
        <v>6.2632695492520289</v>
      </c>
      <c r="AC927" s="314">
        <v>6.3267441378204934</v>
      </c>
      <c r="AD927" s="315">
        <v>6.6679644263162832</v>
      </c>
      <c r="AE927" s="315">
        <v>6.704663538476888</v>
      </c>
      <c r="AF927" s="315">
        <v>6.9247534472190759</v>
      </c>
      <c r="AG927" s="315">
        <v>4.5785318721675505</v>
      </c>
      <c r="AH927" s="315">
        <v>7.6572743456580703</v>
      </c>
      <c r="AI927" s="315">
        <v>6.7203936462824991</v>
      </c>
      <c r="AJ927" s="314">
        <v>6.8376594840034821</v>
      </c>
      <c r="AK927" s="367">
        <v>6.408444994157632</v>
      </c>
      <c r="AL927" s="367">
        <v>7.1761753575032214</v>
      </c>
      <c r="AM927" s="314">
        <v>5.818965625450895</v>
      </c>
      <c r="AN927" s="315">
        <v>7.1286977291216855</v>
      </c>
      <c r="AO927" s="315">
        <v>7.0309333768690845</v>
      </c>
      <c r="AP927" s="315">
        <v>5.9547096809408355</v>
      </c>
      <c r="AQ927" s="315">
        <v>7.5911416608554969</v>
      </c>
      <c r="AR927" s="315">
        <v>6.2520177659025293</v>
      </c>
      <c r="AS927" s="315">
        <v>6.5078633394971801</v>
      </c>
      <c r="AT927" s="315">
        <v>5.5173675121034824</v>
      </c>
      <c r="AU927" s="315">
        <v>4.8660582232872667</v>
      </c>
      <c r="AV927" s="315">
        <v>5.1461425878561489</v>
      </c>
      <c r="AW927" s="315">
        <v>6.5154899520679699</v>
      </c>
      <c r="AX927" s="314">
        <v>7.3257657225441655</v>
      </c>
      <c r="AY927" s="315">
        <v>7.4393551847032153</v>
      </c>
      <c r="AZ927" s="315">
        <v>6.9315579388656845</v>
      </c>
      <c r="BA927" s="315">
        <v>6.8806642120753425</v>
      </c>
      <c r="BB927" s="315">
        <v>8.1005460248591081</v>
      </c>
      <c r="BC927" s="315">
        <v>7.7001805245049955</v>
      </c>
      <c r="BD927" s="314">
        <v>4.9541065779804976</v>
      </c>
      <c r="BE927" s="315">
        <v>2.9388335207767495</v>
      </c>
      <c r="BF927" s="315">
        <v>6.752114618748144</v>
      </c>
      <c r="BG927" s="315">
        <v>5.1119875139311954</v>
      </c>
      <c r="BH927" s="315">
        <v>6.1626463191626959</v>
      </c>
      <c r="BI927" s="315">
        <v>3.360579178189091</v>
      </c>
      <c r="BJ927" s="315">
        <v>5.8491856240065152</v>
      </c>
      <c r="BK927" s="315">
        <v>5.0961993306155282</v>
      </c>
      <c r="BL927" s="315">
        <v>4.9608235912610104</v>
      </c>
      <c r="BM927" s="314">
        <v>6.6212327200227712</v>
      </c>
      <c r="BN927" s="315">
        <v>6.3934604110318611</v>
      </c>
      <c r="BO927" s="315">
        <v>6.7945889854656656</v>
      </c>
      <c r="BP927" s="315">
        <v>6.3902618274051148</v>
      </c>
      <c r="BQ927" s="315">
        <v>7.1817594124940571</v>
      </c>
      <c r="BR927" s="315">
        <v>6.6123985918647374</v>
      </c>
      <c r="BS927" s="314">
        <v>6.3715849579373565</v>
      </c>
      <c r="BT927" s="316">
        <v>7.1840101812256973</v>
      </c>
      <c r="BU927" s="315">
        <v>7.2034803366243603</v>
      </c>
      <c r="BV927" s="315">
        <v>8.9418929420050919</v>
      </c>
      <c r="BW927" s="315">
        <v>9.3396127085014555</v>
      </c>
      <c r="BX927" s="315">
        <v>8.2609260614144819</v>
      </c>
      <c r="BY927" s="315">
        <v>5.4343821343873691</v>
      </c>
      <c r="BZ927" s="315">
        <v>5.6210683013315732</v>
      </c>
      <c r="CA927" s="315">
        <v>8.761383164620181</v>
      </c>
      <c r="CB927" s="315">
        <v>5.0658085215147679</v>
      </c>
      <c r="CC927" s="315">
        <v>7.2921242297349016</v>
      </c>
      <c r="CD927" s="315">
        <v>5.2797647043451779</v>
      </c>
      <c r="CE927" s="315">
        <v>6.3257618683529371</v>
      </c>
      <c r="CF927" s="314">
        <v>6.124427890429609</v>
      </c>
      <c r="CG927" s="315">
        <v>6.8702503854138008</v>
      </c>
      <c r="CH927" s="315">
        <v>7.9158887771165212</v>
      </c>
      <c r="CI927" s="315">
        <v>5.7881491050700511</v>
      </c>
      <c r="CJ927" s="315">
        <v>6.9340565095106843</v>
      </c>
      <c r="CK927" s="315">
        <v>4.819963606304845</v>
      </c>
      <c r="CL927" s="315">
        <v>7.1376126368015269</v>
      </c>
      <c r="CM927" s="315">
        <v>5.2012580668844368</v>
      </c>
      <c r="CN927" s="315">
        <v>6.7940304642911533</v>
      </c>
      <c r="CO927" s="315">
        <v>4.2313710958665416</v>
      </c>
      <c r="CP927" s="315">
        <v>7.5034951523307578</v>
      </c>
      <c r="CQ927" s="315">
        <v>7.4657010654340912</v>
      </c>
      <c r="CR927" s="315">
        <v>7.1434801941435753</v>
      </c>
      <c r="CS927" s="315">
        <v>7.8143686578148266</v>
      </c>
      <c r="CT927" s="314">
        <v>5.7604709531551617</v>
      </c>
      <c r="CU927" s="315">
        <v>4.7032562214008333</v>
      </c>
      <c r="CV927" s="315">
        <v>5.6694586785283816</v>
      </c>
      <c r="CW927" s="315">
        <v>6.5239299978686933</v>
      </c>
      <c r="CX927" s="315">
        <v>7.8004274660434332</v>
      </c>
      <c r="CY927" s="315">
        <v>6.3407071092573473</v>
      </c>
      <c r="CZ927" s="314">
        <v>5.7628863796250718</v>
      </c>
      <c r="DA927" s="315">
        <v>6.0940230877070958</v>
      </c>
      <c r="DB927" s="315">
        <v>3.7384637341205127</v>
      </c>
      <c r="DC927" s="315">
        <v>7.1405202299051274</v>
      </c>
      <c r="DD927" s="315">
        <v>4.9138287864632728</v>
      </c>
      <c r="DE927" s="315">
        <v>6.7260450151393298</v>
      </c>
      <c r="DF927" s="315">
        <v>5.3795607032068959</v>
      </c>
      <c r="DG927" s="314">
        <v>5.9036941955060298</v>
      </c>
      <c r="DH927" s="317">
        <v>5.752555052581128</v>
      </c>
      <c r="DI927" s="316">
        <v>4.3029790916842776</v>
      </c>
      <c r="DJ927" s="315">
        <v>4.6255877241130134</v>
      </c>
      <c r="DK927" s="315">
        <v>7.5052633893822138</v>
      </c>
      <c r="DL927" s="317" t="s">
        <v>607</v>
      </c>
      <c r="DM927" s="316">
        <v>6.3119202939827836</v>
      </c>
      <c r="DN927" s="403" t="s">
        <v>607</v>
      </c>
      <c r="DO927" s="314">
        <v>5.9098828739582467</v>
      </c>
      <c r="DP927" s="109"/>
      <c r="DQ927" s="109"/>
      <c r="DR927" s="109"/>
      <c r="DS927" s="109"/>
      <c r="DT927" s="109"/>
      <c r="DU927" s="109"/>
      <c r="DV927" s="109"/>
      <c r="DW927" s="109"/>
      <c r="DX927" s="109"/>
      <c r="DY927" s="109"/>
      <c r="DZ927" s="109"/>
      <c r="EA927" s="109"/>
      <c r="EB927" s="109"/>
      <c r="EC927" s="109"/>
      <c r="ED927" s="390"/>
      <c r="EE927" s="390"/>
      <c r="EF927" s="390"/>
    </row>
    <row r="928" spans="1:136" ht="16.5" customHeight="1" x14ac:dyDescent="0.2">
      <c r="A928" s="125" t="s">
        <v>639</v>
      </c>
      <c r="B928" s="314">
        <v>22.678735752353617</v>
      </c>
      <c r="C928" s="315">
        <v>25.954184569470033</v>
      </c>
      <c r="D928" s="315">
        <v>27.167966001819906</v>
      </c>
      <c r="E928" s="315">
        <v>27.752693796297429</v>
      </c>
      <c r="F928" s="315">
        <v>29.972802716503132</v>
      </c>
      <c r="G928" s="315">
        <v>26.698216495138215</v>
      </c>
      <c r="H928" s="315">
        <v>23.012538776968373</v>
      </c>
      <c r="I928" s="315">
        <v>26.447444159861909</v>
      </c>
      <c r="J928" s="315">
        <v>27.602153038528048</v>
      </c>
      <c r="K928" s="315">
        <v>22.739833529843658</v>
      </c>
      <c r="L928" s="315">
        <v>16.905086290205105</v>
      </c>
      <c r="M928" s="315">
        <v>24.716196984490445</v>
      </c>
      <c r="N928" s="315">
        <v>23.400946164800075</v>
      </c>
      <c r="O928" s="314">
        <v>27.932480004487655</v>
      </c>
      <c r="P928" s="315">
        <v>22.412341974484065</v>
      </c>
      <c r="Q928" s="315">
        <v>26.585804981946058</v>
      </c>
      <c r="R928" s="315">
        <v>28.139782162632088</v>
      </c>
      <c r="S928" s="315">
        <v>31.850262723959528</v>
      </c>
      <c r="T928" s="315">
        <v>34.086738838439501</v>
      </c>
      <c r="U928" s="315">
        <v>29.045732170850876</v>
      </c>
      <c r="V928" s="315">
        <v>31.471972287042494</v>
      </c>
      <c r="W928" s="315">
        <v>26.384918766202663</v>
      </c>
      <c r="X928" s="314">
        <v>24.988899549951693</v>
      </c>
      <c r="Y928" s="315">
        <v>29.988908855768333</v>
      </c>
      <c r="Z928" s="315">
        <v>26.213115541771064</v>
      </c>
      <c r="AA928" s="315">
        <v>20.832715792215978</v>
      </c>
      <c r="AB928" s="315">
        <v>26.811767705892485</v>
      </c>
      <c r="AC928" s="314">
        <v>27.1260831284117</v>
      </c>
      <c r="AD928" s="315">
        <v>30.804042068683017</v>
      </c>
      <c r="AE928" s="315">
        <v>29.355388315146346</v>
      </c>
      <c r="AF928" s="315">
        <v>32.787202163222915</v>
      </c>
      <c r="AG928" s="315">
        <v>22.853380976518732</v>
      </c>
      <c r="AH928" s="315">
        <v>26.644369646804233</v>
      </c>
      <c r="AI928" s="315">
        <v>26.52157252245615</v>
      </c>
      <c r="AJ928" s="314">
        <v>25.704685656768454</v>
      </c>
      <c r="AK928" s="367">
        <v>26.726378571373772</v>
      </c>
      <c r="AL928" s="367">
        <v>24.898889772364534</v>
      </c>
      <c r="AM928" s="314">
        <v>27.4709278100283</v>
      </c>
      <c r="AN928" s="315">
        <v>33.553985607093679</v>
      </c>
      <c r="AO928" s="315">
        <v>27.939663691330651</v>
      </c>
      <c r="AP928" s="315">
        <v>28.450247236042014</v>
      </c>
      <c r="AQ928" s="315">
        <v>34.26359270824544</v>
      </c>
      <c r="AR928" s="315">
        <v>25.233138632316326</v>
      </c>
      <c r="AS928" s="315">
        <v>33.79398758830709</v>
      </c>
      <c r="AT928" s="315">
        <v>27.516271080681854</v>
      </c>
      <c r="AU928" s="315">
        <v>21.521549863641674</v>
      </c>
      <c r="AV928" s="315">
        <v>28.61506104243967</v>
      </c>
      <c r="AW928" s="315">
        <v>34.660106765136604</v>
      </c>
      <c r="AX928" s="314">
        <v>28.598113927223139</v>
      </c>
      <c r="AY928" s="315">
        <v>33.461834678123445</v>
      </c>
      <c r="AZ928" s="315">
        <v>25.896641831383661</v>
      </c>
      <c r="BA928" s="315">
        <v>28.296350418538285</v>
      </c>
      <c r="BB928" s="315">
        <v>32.221707805748437</v>
      </c>
      <c r="BC928" s="315">
        <v>28.115127270040507</v>
      </c>
      <c r="BD928" s="314">
        <v>15.463890789142292</v>
      </c>
      <c r="BE928" s="315">
        <v>7.4624730297510631</v>
      </c>
      <c r="BF928" s="315">
        <v>20.434862704493327</v>
      </c>
      <c r="BG928" s="315">
        <v>17.985725214546772</v>
      </c>
      <c r="BH928" s="315">
        <v>18.844402343816501</v>
      </c>
      <c r="BI928" s="315">
        <v>12.093658847745038</v>
      </c>
      <c r="BJ928" s="315">
        <v>16.202967957469994</v>
      </c>
      <c r="BK928" s="315">
        <v>17.142349949856168</v>
      </c>
      <c r="BL928" s="315">
        <v>18.38959718174527</v>
      </c>
      <c r="BM928" s="314">
        <v>30.391491450665526</v>
      </c>
      <c r="BN928" s="315">
        <v>28.204884964786597</v>
      </c>
      <c r="BO928" s="315">
        <v>31.459090414396261</v>
      </c>
      <c r="BP928" s="315">
        <v>34.801838031213769</v>
      </c>
      <c r="BQ928" s="315">
        <v>35.372308542011432</v>
      </c>
      <c r="BR928" s="315">
        <v>29.028591529335262</v>
      </c>
      <c r="BS928" s="314">
        <v>26.057969159136562</v>
      </c>
      <c r="BT928" s="316">
        <v>29.85857660431417</v>
      </c>
      <c r="BU928" s="315">
        <v>30.073966827236259</v>
      </c>
      <c r="BV928" s="315">
        <v>23.435996313008253</v>
      </c>
      <c r="BW928" s="315">
        <v>34.163205901284634</v>
      </c>
      <c r="BX928" s="315">
        <v>32.535994930668252</v>
      </c>
      <c r="BY928" s="315">
        <v>21.345928033772648</v>
      </c>
      <c r="BZ928" s="315">
        <v>30.112372245637196</v>
      </c>
      <c r="CA928" s="315">
        <v>27.551002512507488</v>
      </c>
      <c r="CB928" s="315">
        <v>23.711301926964786</v>
      </c>
      <c r="CC928" s="315">
        <v>32.654927672631153</v>
      </c>
      <c r="CD928" s="315">
        <v>25.861577831926773</v>
      </c>
      <c r="CE928" s="315">
        <v>26.015322165290545</v>
      </c>
      <c r="CF928" s="314">
        <v>24.184803029868768</v>
      </c>
      <c r="CG928" s="315">
        <v>30.03652263419329</v>
      </c>
      <c r="CH928" s="315">
        <v>27.801880654141097</v>
      </c>
      <c r="CI928" s="315">
        <v>26.258597066817767</v>
      </c>
      <c r="CJ928" s="315">
        <v>27.192199408705171</v>
      </c>
      <c r="CK928" s="315">
        <v>18.583783350777043</v>
      </c>
      <c r="CL928" s="315">
        <v>28.511126810318522</v>
      </c>
      <c r="CM928" s="315">
        <v>22.712724471777008</v>
      </c>
      <c r="CN928" s="315">
        <v>25.727765980568602</v>
      </c>
      <c r="CO928" s="315">
        <v>23.909593665651911</v>
      </c>
      <c r="CP928" s="315">
        <v>28.646374355974284</v>
      </c>
      <c r="CQ928" s="315">
        <v>28.7277909210218</v>
      </c>
      <c r="CR928" s="315">
        <v>26.649134642270404</v>
      </c>
      <c r="CS928" s="315">
        <v>26.204523140322305</v>
      </c>
      <c r="CT928" s="314">
        <v>26.314304325068282</v>
      </c>
      <c r="CU928" s="315">
        <v>22.167431084021242</v>
      </c>
      <c r="CV928" s="315">
        <v>27.923767916053304</v>
      </c>
      <c r="CW928" s="315">
        <v>27.649592025578674</v>
      </c>
      <c r="CX928" s="315">
        <v>29.452230606158796</v>
      </c>
      <c r="CY928" s="315">
        <v>31.925327431258548</v>
      </c>
      <c r="CZ928" s="314">
        <v>24.083113688433549</v>
      </c>
      <c r="DA928" s="315">
        <v>30.754768214882848</v>
      </c>
      <c r="DB928" s="315">
        <v>25.579257459393784</v>
      </c>
      <c r="DC928" s="315">
        <v>20.709295657296988</v>
      </c>
      <c r="DD928" s="315">
        <v>22.941236244781017</v>
      </c>
      <c r="DE928" s="315">
        <v>27.161148112664911</v>
      </c>
      <c r="DF928" s="315">
        <v>26.90671585586491</v>
      </c>
      <c r="DG928" s="314">
        <v>23.729808930570059</v>
      </c>
      <c r="DH928" s="317">
        <v>22.962389209673002</v>
      </c>
      <c r="DI928" s="316">
        <v>24.807028574919222</v>
      </c>
      <c r="DJ928" s="315">
        <v>27.24526857358703</v>
      </c>
      <c r="DK928" s="315">
        <v>18.991575737835433</v>
      </c>
      <c r="DL928" s="317" t="s">
        <v>607</v>
      </c>
      <c r="DM928" s="316">
        <v>29.791237129087158</v>
      </c>
      <c r="DN928" s="403" t="s">
        <v>607</v>
      </c>
      <c r="DO928" s="314">
        <v>23.863859561729875</v>
      </c>
      <c r="DP928" s="109"/>
      <c r="DQ928" s="109"/>
      <c r="DR928" s="109"/>
      <c r="DS928" s="109"/>
      <c r="DT928" s="109"/>
      <c r="DU928" s="109"/>
      <c r="DV928" s="109"/>
      <c r="DW928" s="109"/>
      <c r="DX928" s="109"/>
      <c r="DY928" s="109"/>
      <c r="DZ928" s="109"/>
      <c r="EA928" s="109"/>
      <c r="EB928" s="109"/>
      <c r="EC928" s="109"/>
      <c r="ED928" s="390"/>
      <c r="EE928" s="390"/>
      <c r="EF928" s="390"/>
    </row>
    <row r="929" spans="1:136" ht="16.5" customHeight="1" x14ac:dyDescent="0.2">
      <c r="A929" s="125" t="s">
        <v>640</v>
      </c>
      <c r="B929" s="314">
        <v>21.192682844721546</v>
      </c>
      <c r="C929" s="315">
        <v>23.645090425178967</v>
      </c>
      <c r="D929" s="315">
        <v>20.230038534173922</v>
      </c>
      <c r="E929" s="315">
        <v>24.34695699712027</v>
      </c>
      <c r="F929" s="315">
        <v>20.758232179705303</v>
      </c>
      <c r="G929" s="315">
        <v>21.57728554181676</v>
      </c>
      <c r="H929" s="315">
        <v>20.211449230823643</v>
      </c>
      <c r="I929" s="315">
        <v>21.408278479417973</v>
      </c>
      <c r="J929" s="315">
        <v>23.300140339948996</v>
      </c>
      <c r="K929" s="315">
        <v>20.66304203344782</v>
      </c>
      <c r="L929" s="315">
        <v>20.460232029596082</v>
      </c>
      <c r="M929" s="315">
        <v>20.843506953040283</v>
      </c>
      <c r="N929" s="315">
        <v>21.889666582651639</v>
      </c>
      <c r="O929" s="314">
        <v>20.618427721391434</v>
      </c>
      <c r="P929" s="315">
        <v>20.822372665506276</v>
      </c>
      <c r="Q929" s="315">
        <v>22.108993353529364</v>
      </c>
      <c r="R929" s="315">
        <v>22.798791177294884</v>
      </c>
      <c r="S929" s="315">
        <v>19.118087860747757</v>
      </c>
      <c r="T929" s="315">
        <v>20.00732010859787</v>
      </c>
      <c r="U929" s="315">
        <v>20.962410242250112</v>
      </c>
      <c r="V929" s="315">
        <v>17.839637300197793</v>
      </c>
      <c r="W929" s="315">
        <v>19.401395526434172</v>
      </c>
      <c r="X929" s="314">
        <v>23.239369181680633</v>
      </c>
      <c r="Y929" s="315">
        <v>23.843962828584125</v>
      </c>
      <c r="Z929" s="315">
        <v>24.642182616274702</v>
      </c>
      <c r="AA929" s="315">
        <v>22.405838682054871</v>
      </c>
      <c r="AB929" s="315">
        <v>22.497105326355978</v>
      </c>
      <c r="AC929" s="314">
        <v>20.7637714284052</v>
      </c>
      <c r="AD929" s="315">
        <v>21.104640237802968</v>
      </c>
      <c r="AE929" s="315">
        <v>19.735372457674721</v>
      </c>
      <c r="AF929" s="315">
        <v>21.211752706843647</v>
      </c>
      <c r="AG929" s="315">
        <v>22.793821589545381</v>
      </c>
      <c r="AH929" s="315">
        <v>16.92224882524847</v>
      </c>
      <c r="AI929" s="315">
        <v>20.938266078160055</v>
      </c>
      <c r="AJ929" s="314">
        <v>26.586741574329359</v>
      </c>
      <c r="AK929" s="367">
        <v>27.20190888454631</v>
      </c>
      <c r="AL929" s="367">
        <v>26.101567135208075</v>
      </c>
      <c r="AM929" s="314">
        <v>20.923686498979752</v>
      </c>
      <c r="AN929" s="315">
        <v>19.660109604505799</v>
      </c>
      <c r="AO929" s="315">
        <v>19.817776116879347</v>
      </c>
      <c r="AP929" s="315">
        <v>19.935293607668335</v>
      </c>
      <c r="AQ929" s="315">
        <v>22.254935037702978</v>
      </c>
      <c r="AR929" s="315">
        <v>20.608378654230076</v>
      </c>
      <c r="AS929" s="315">
        <v>22.400533283855506</v>
      </c>
      <c r="AT929" s="315">
        <v>21.610265803832526</v>
      </c>
      <c r="AU929" s="315">
        <v>20.451505237099767</v>
      </c>
      <c r="AV929" s="315">
        <v>21.949764979608251</v>
      </c>
      <c r="AW929" s="315">
        <v>21.21520300889965</v>
      </c>
      <c r="AX929" s="314">
        <v>21.209263835537129</v>
      </c>
      <c r="AY929" s="315">
        <v>19.178287506597595</v>
      </c>
      <c r="AZ929" s="315">
        <v>22.074440889479842</v>
      </c>
      <c r="BA929" s="315">
        <v>20.533522801033914</v>
      </c>
      <c r="BB929" s="315">
        <v>21.569751135768083</v>
      </c>
      <c r="BC929" s="315">
        <v>18.457715266176837</v>
      </c>
      <c r="BD929" s="314">
        <v>20.378157992337467</v>
      </c>
      <c r="BE929" s="315">
        <v>14.898059044126393</v>
      </c>
      <c r="BF929" s="315">
        <v>22.86292913007177</v>
      </c>
      <c r="BG929" s="315">
        <v>21.018116360011202</v>
      </c>
      <c r="BH929" s="315">
        <v>21.269563772825258</v>
      </c>
      <c r="BI929" s="315">
        <v>20.067534417360498</v>
      </c>
      <c r="BJ929" s="315">
        <v>21.665326042127177</v>
      </c>
      <c r="BK929" s="315">
        <v>20.302998558171318</v>
      </c>
      <c r="BL929" s="315">
        <v>23.392833778240266</v>
      </c>
      <c r="BM929" s="314">
        <v>21.232792000041215</v>
      </c>
      <c r="BN929" s="315">
        <v>22.451858341048837</v>
      </c>
      <c r="BO929" s="315">
        <v>21.337153380447305</v>
      </c>
      <c r="BP929" s="315">
        <v>21.218827888933543</v>
      </c>
      <c r="BQ929" s="315">
        <v>17.918067621201477</v>
      </c>
      <c r="BR929" s="315">
        <v>21.202205429646501</v>
      </c>
      <c r="BS929" s="314">
        <v>21.474824484736043</v>
      </c>
      <c r="BT929" s="316">
        <v>19.973547077184044</v>
      </c>
      <c r="BU929" s="315">
        <v>21.409912395820072</v>
      </c>
      <c r="BV929" s="315">
        <v>20.966542789783162</v>
      </c>
      <c r="BW929" s="315">
        <v>20.045742826946494</v>
      </c>
      <c r="BX929" s="315">
        <v>20.205012458812238</v>
      </c>
      <c r="BY929" s="315">
        <v>21.845975320031101</v>
      </c>
      <c r="BZ929" s="315">
        <v>20.982546274441187</v>
      </c>
      <c r="CA929" s="315">
        <v>23.062045727920825</v>
      </c>
      <c r="CB929" s="315">
        <v>24.141190783845449</v>
      </c>
      <c r="CC929" s="315">
        <v>19.556677403294891</v>
      </c>
      <c r="CD929" s="315">
        <v>19.564645652737948</v>
      </c>
      <c r="CE929" s="315">
        <v>21.479932780644802</v>
      </c>
      <c r="CF929" s="314">
        <v>21.984296234800649</v>
      </c>
      <c r="CG929" s="315">
        <v>22.264837333083925</v>
      </c>
      <c r="CH929" s="315">
        <v>22.170521191249431</v>
      </c>
      <c r="CI929" s="315">
        <v>22.830629811671919</v>
      </c>
      <c r="CJ929" s="315">
        <v>22.767478699149557</v>
      </c>
      <c r="CK929" s="315">
        <v>22.256112049894938</v>
      </c>
      <c r="CL929" s="315">
        <v>20.33094425592034</v>
      </c>
      <c r="CM929" s="315">
        <v>21.691021481266645</v>
      </c>
      <c r="CN929" s="315">
        <v>25.694535309301724</v>
      </c>
      <c r="CO929" s="315">
        <v>21.733085540821087</v>
      </c>
      <c r="CP929" s="315">
        <v>22.612828967972966</v>
      </c>
      <c r="CQ929" s="315">
        <v>20.399018599237603</v>
      </c>
      <c r="CR929" s="315">
        <v>21.97363429376772</v>
      </c>
      <c r="CS929" s="315">
        <v>20.76074121483115</v>
      </c>
      <c r="CT929" s="314">
        <v>21.187924156901971</v>
      </c>
      <c r="CU929" s="315">
        <v>21.055216835911828</v>
      </c>
      <c r="CV929" s="315">
        <v>19.985012151557704</v>
      </c>
      <c r="CW929" s="315">
        <v>20.591394049274818</v>
      </c>
      <c r="CX929" s="315">
        <v>20.887461984165977</v>
      </c>
      <c r="CY929" s="315">
        <v>24.209544894298727</v>
      </c>
      <c r="CZ929" s="314">
        <v>22.311505587972956</v>
      </c>
      <c r="DA929" s="315">
        <v>22.249647757067152</v>
      </c>
      <c r="DB929" s="315">
        <v>26.531296558590974</v>
      </c>
      <c r="DC929" s="315">
        <v>21.959595499843804</v>
      </c>
      <c r="DD929" s="315">
        <v>21.483387671540967</v>
      </c>
      <c r="DE929" s="315">
        <v>24.294404286780061</v>
      </c>
      <c r="DF929" s="315">
        <v>22.142525270614524</v>
      </c>
      <c r="DG929" s="314">
        <v>21.262713813151578</v>
      </c>
      <c r="DH929" s="317">
        <v>21.397861279570147</v>
      </c>
      <c r="DI929" s="316">
        <v>29.365872171457081</v>
      </c>
      <c r="DJ929" s="315">
        <v>28.756439982250299</v>
      </c>
      <c r="DK929" s="315">
        <v>11.052536642666952</v>
      </c>
      <c r="DL929" s="317" t="s">
        <v>607</v>
      </c>
      <c r="DM929" s="316">
        <v>23.749228479244888</v>
      </c>
      <c r="DN929" s="403" t="s">
        <v>607</v>
      </c>
      <c r="DO929" s="314">
        <v>21.330550039419396</v>
      </c>
      <c r="DP929" s="109"/>
      <c r="DQ929" s="109"/>
      <c r="DR929" s="109"/>
      <c r="DS929" s="109"/>
      <c r="DT929" s="109"/>
      <c r="DU929" s="109"/>
      <c r="DV929" s="109"/>
      <c r="DW929" s="109"/>
      <c r="DX929" s="109"/>
      <c r="DY929" s="109"/>
      <c r="DZ929" s="109"/>
      <c r="EA929" s="109"/>
      <c r="EB929" s="109"/>
      <c r="EC929" s="109"/>
      <c r="ED929" s="390"/>
      <c r="EE929" s="390"/>
      <c r="EF929" s="390"/>
    </row>
    <row r="930" spans="1:136" ht="16.5" customHeight="1" x14ac:dyDescent="0.2">
      <c r="A930" s="125" t="s">
        <v>641</v>
      </c>
      <c r="B930" s="314">
        <v>9.160635672634708</v>
      </c>
      <c r="C930" s="315">
        <v>9.8471912088826521</v>
      </c>
      <c r="D930" s="315">
        <v>7.8981520986963023</v>
      </c>
      <c r="E930" s="315">
        <v>8.9274437573189758</v>
      </c>
      <c r="F930" s="315">
        <v>8.4384195421161667</v>
      </c>
      <c r="G930" s="315">
        <v>9.3522433328327601</v>
      </c>
      <c r="H930" s="315">
        <v>9.4393906748580179</v>
      </c>
      <c r="I930" s="315">
        <v>7.9905299392441123</v>
      </c>
      <c r="J930" s="315">
        <v>8.3494514927005739</v>
      </c>
      <c r="K930" s="315">
        <v>8.4545916033988622</v>
      </c>
      <c r="L930" s="315">
        <v>9.382785287330174</v>
      </c>
      <c r="M930" s="315">
        <v>8.9861610984159306</v>
      </c>
      <c r="N930" s="315">
        <v>10.105406103713339</v>
      </c>
      <c r="O930" s="314">
        <v>8.8400941978016814</v>
      </c>
      <c r="P930" s="315">
        <v>9.9518981669888102</v>
      </c>
      <c r="Q930" s="315">
        <v>9.0869680516022644</v>
      </c>
      <c r="R930" s="315">
        <v>9.8772273861040922</v>
      </c>
      <c r="S930" s="315">
        <v>4.983510272801114</v>
      </c>
      <c r="T930" s="315">
        <v>8.393924328312341</v>
      </c>
      <c r="U930" s="315">
        <v>8.5851158425780056</v>
      </c>
      <c r="V930" s="315">
        <v>7.9391926669963571</v>
      </c>
      <c r="W930" s="315">
        <v>10.7974280592647</v>
      </c>
      <c r="X930" s="314">
        <v>10.002096680819447</v>
      </c>
      <c r="Y930" s="315">
        <v>8.7495299098670714</v>
      </c>
      <c r="Z930" s="315">
        <v>10.08162276340876</v>
      </c>
      <c r="AA930" s="315">
        <v>9.9208958852543265</v>
      </c>
      <c r="AB930" s="315">
        <v>10.869948514537304</v>
      </c>
      <c r="AC930" s="314">
        <v>8.8694354501402781</v>
      </c>
      <c r="AD930" s="315">
        <v>8.3339783065430613</v>
      </c>
      <c r="AE930" s="315">
        <v>8.084508394905809</v>
      </c>
      <c r="AF930" s="315">
        <v>6.6465725374832374</v>
      </c>
      <c r="AG930" s="315">
        <v>9.1539612399556969</v>
      </c>
      <c r="AH930" s="315">
        <v>9.5851020009986065</v>
      </c>
      <c r="AI930" s="315">
        <v>9.6308013173601914</v>
      </c>
      <c r="AJ930" s="314">
        <v>8.4368404384354783</v>
      </c>
      <c r="AK930" s="367">
        <v>9.8863478508908358</v>
      </c>
      <c r="AL930" s="367">
        <v>7.2936328359753277</v>
      </c>
      <c r="AM930" s="314">
        <v>8.5489477715639968</v>
      </c>
      <c r="AN930" s="315">
        <v>7.6300218377131763</v>
      </c>
      <c r="AO930" s="315">
        <v>8.9234859480220194</v>
      </c>
      <c r="AP930" s="315">
        <v>8.4607009591733</v>
      </c>
      <c r="AQ930" s="315">
        <v>6.4985752120442619</v>
      </c>
      <c r="AR930" s="315">
        <v>8.1458276862505734</v>
      </c>
      <c r="AS930" s="315">
        <v>6.7345348136343892</v>
      </c>
      <c r="AT930" s="315">
        <v>8.7222513731478486</v>
      </c>
      <c r="AU930" s="315">
        <v>10.108225903934004</v>
      </c>
      <c r="AV930" s="315">
        <v>7.7175059494373937</v>
      </c>
      <c r="AW930" s="315">
        <v>8.3248304588659039</v>
      </c>
      <c r="AX930" s="314">
        <v>7.6130895134360639</v>
      </c>
      <c r="AY930" s="315">
        <v>6.3777290526132484</v>
      </c>
      <c r="AZ930" s="315">
        <v>8.0013191661491323</v>
      </c>
      <c r="BA930" s="315">
        <v>8.7870524432705519</v>
      </c>
      <c r="BB930" s="315">
        <v>7.0000303971247293</v>
      </c>
      <c r="BC930" s="315">
        <v>6.9398257752243886</v>
      </c>
      <c r="BD930" s="314">
        <v>9.2207017661580828</v>
      </c>
      <c r="BE930" s="315">
        <v>7.5768982292757689</v>
      </c>
      <c r="BF930" s="315">
        <v>9.7438147559396935</v>
      </c>
      <c r="BG930" s="315">
        <v>10.232097690014907</v>
      </c>
      <c r="BH930" s="315">
        <v>9.4430684902339372</v>
      </c>
      <c r="BI930" s="315">
        <v>10.555190146961356</v>
      </c>
      <c r="BJ930" s="315">
        <v>8.4551461162746993</v>
      </c>
      <c r="BK930" s="315">
        <v>8.8630344946618074</v>
      </c>
      <c r="BL930" s="315">
        <v>10.790082556444039</v>
      </c>
      <c r="BM930" s="314">
        <v>7.9671100541755369</v>
      </c>
      <c r="BN930" s="315">
        <v>8.2778480345336032</v>
      </c>
      <c r="BO930" s="315">
        <v>7.5964232345023266</v>
      </c>
      <c r="BP930" s="315">
        <v>7.7803337008661169</v>
      </c>
      <c r="BQ930" s="315">
        <v>6.4072136660747212</v>
      </c>
      <c r="BR930" s="315">
        <v>8.2840615234332056</v>
      </c>
      <c r="BS930" s="314">
        <v>8.7670847339333431</v>
      </c>
      <c r="BT930" s="316">
        <v>8.2522265767405507</v>
      </c>
      <c r="BU930" s="315">
        <v>7.8782746982883403</v>
      </c>
      <c r="BV930" s="315">
        <v>9.4179560634874058</v>
      </c>
      <c r="BW930" s="315">
        <v>6.5098197697474092</v>
      </c>
      <c r="BX930" s="315">
        <v>7.5370322333931146</v>
      </c>
      <c r="BY930" s="315">
        <v>8.8992759887212642</v>
      </c>
      <c r="BZ930" s="315">
        <v>9.6892580115452187</v>
      </c>
      <c r="CA930" s="315">
        <v>7.4926819082791516</v>
      </c>
      <c r="CB930" s="315">
        <v>11.163976874675745</v>
      </c>
      <c r="CC930" s="315">
        <v>8.1376216414162972</v>
      </c>
      <c r="CD930" s="315">
        <v>8.2811483469380018</v>
      </c>
      <c r="CE930" s="315">
        <v>8.6763684028805486</v>
      </c>
      <c r="CF930" s="314">
        <v>9.3782735877137977</v>
      </c>
      <c r="CG930" s="315">
        <v>7.9469661787232155</v>
      </c>
      <c r="CH930" s="315">
        <v>8.3941303555177242</v>
      </c>
      <c r="CI930" s="315">
        <v>9.1333130152757303</v>
      </c>
      <c r="CJ930" s="315">
        <v>9.628878394346259</v>
      </c>
      <c r="CK930" s="315">
        <v>10.389297321651041</v>
      </c>
      <c r="CL930" s="315">
        <v>6.5271135886343572</v>
      </c>
      <c r="CM930" s="315">
        <v>9.9422741595258053</v>
      </c>
      <c r="CN930" s="315">
        <v>9.0572142333219805</v>
      </c>
      <c r="CO930" s="315">
        <v>11.775940796823736</v>
      </c>
      <c r="CP930" s="315">
        <v>9.2576664156569262</v>
      </c>
      <c r="CQ930" s="315">
        <v>7.4862763886111505</v>
      </c>
      <c r="CR930" s="315">
        <v>9.1089857666995808</v>
      </c>
      <c r="CS930" s="315">
        <v>7.6470088745690186</v>
      </c>
      <c r="CT930" s="314">
        <v>9.3205457375759533</v>
      </c>
      <c r="CU930" s="315">
        <v>10.34711498685777</v>
      </c>
      <c r="CV930" s="315">
        <v>9.7641885894094429</v>
      </c>
      <c r="CW930" s="315">
        <v>8.119138666842213</v>
      </c>
      <c r="CX930" s="315">
        <v>7.2613232136362074</v>
      </c>
      <c r="CY930" s="315">
        <v>8.4879897200661105</v>
      </c>
      <c r="CZ930" s="314">
        <v>8.8576130524097394</v>
      </c>
      <c r="DA930" s="315">
        <v>6.7648762704689673</v>
      </c>
      <c r="DB930" s="315">
        <v>10.224694862587381</v>
      </c>
      <c r="DC930" s="315">
        <v>8.5792856539871725</v>
      </c>
      <c r="DD930" s="315">
        <v>9.2674699160210476</v>
      </c>
      <c r="DE930" s="315">
        <v>8.976835527641553</v>
      </c>
      <c r="DF930" s="315">
        <v>7.8852461793188251</v>
      </c>
      <c r="DG930" s="314">
        <v>8.8625185789198593</v>
      </c>
      <c r="DH930" s="317">
        <v>6.4298163650906019</v>
      </c>
      <c r="DI930" s="316">
        <v>10.004012833830474</v>
      </c>
      <c r="DJ930" s="315">
        <v>8.3297184213560644</v>
      </c>
      <c r="DK930" s="315">
        <v>2.6451113147317264</v>
      </c>
      <c r="DL930" s="317" t="s">
        <v>607</v>
      </c>
      <c r="DM930" s="316">
        <v>6.7536539843610157</v>
      </c>
      <c r="DN930" s="403" t="s">
        <v>607</v>
      </c>
      <c r="DO930" s="314">
        <v>8.7388052060501877</v>
      </c>
      <c r="DP930" s="109"/>
      <c r="DQ930" s="109"/>
      <c r="DR930" s="109"/>
      <c r="DS930" s="109"/>
      <c r="DT930" s="109"/>
      <c r="DU930" s="109"/>
      <c r="DV930" s="109"/>
      <c r="DW930" s="109"/>
      <c r="DX930" s="109"/>
      <c r="DY930" s="109"/>
      <c r="DZ930" s="109"/>
      <c r="EA930" s="109"/>
      <c r="EB930" s="109"/>
      <c r="EC930" s="109"/>
      <c r="ED930" s="390"/>
      <c r="EE930" s="390"/>
      <c r="EF930" s="390"/>
    </row>
    <row r="931" spans="1:136" ht="16.5" customHeight="1" x14ac:dyDescent="0.2">
      <c r="A931" s="125" t="s">
        <v>642</v>
      </c>
      <c r="B931" s="314">
        <v>9.7544279886497147</v>
      </c>
      <c r="C931" s="315">
        <v>7.1006295258895067</v>
      </c>
      <c r="D931" s="315">
        <v>5.3378267292881549</v>
      </c>
      <c r="E931" s="315">
        <v>7.7485841262998454</v>
      </c>
      <c r="F931" s="315">
        <v>7.1296210022986015</v>
      </c>
      <c r="G931" s="315">
        <v>8.2606135194605379</v>
      </c>
      <c r="H931" s="315">
        <v>9.431161570708241</v>
      </c>
      <c r="I931" s="315">
        <v>8.1985611788091521</v>
      </c>
      <c r="J931" s="315">
        <v>5.6134022385219033</v>
      </c>
      <c r="K931" s="315">
        <v>9.3947411648844383</v>
      </c>
      <c r="L931" s="315">
        <v>12.768558651911382</v>
      </c>
      <c r="M931" s="315">
        <v>8.1371928794872641</v>
      </c>
      <c r="N931" s="315">
        <v>10.728904578945283</v>
      </c>
      <c r="O931" s="314">
        <v>6.7474487334829663</v>
      </c>
      <c r="P931" s="315">
        <v>7.8950689130079246</v>
      </c>
      <c r="Q931" s="315">
        <v>9.0630463256270311</v>
      </c>
      <c r="R931" s="315">
        <v>6.8451153328687289</v>
      </c>
      <c r="S931" s="315">
        <v>5.3589870401523498</v>
      </c>
      <c r="T931" s="315">
        <v>3.9511053952737343</v>
      </c>
      <c r="U931" s="315">
        <v>5.7647276458080974</v>
      </c>
      <c r="V931" s="315">
        <v>4.784028588652264</v>
      </c>
      <c r="W931" s="315">
        <v>7.2271210159918695</v>
      </c>
      <c r="X931" s="314">
        <v>10.317198358310257</v>
      </c>
      <c r="Y931" s="315">
        <v>7.9658166000557378</v>
      </c>
      <c r="Z931" s="315">
        <v>9.2326656310069168</v>
      </c>
      <c r="AA931" s="315">
        <v>12.73048838316411</v>
      </c>
      <c r="AB931" s="315">
        <v>9.3348859506288928</v>
      </c>
      <c r="AC931" s="314">
        <v>7.0663239395890338</v>
      </c>
      <c r="AD931" s="315">
        <v>4.8841063395531439</v>
      </c>
      <c r="AE931" s="315">
        <v>6.2900803538243135</v>
      </c>
      <c r="AF931" s="315">
        <v>4.6062406706726211</v>
      </c>
      <c r="AG931" s="315">
        <v>10.513240867802187</v>
      </c>
      <c r="AH931" s="315">
        <v>5.7011157816796869</v>
      </c>
      <c r="AI931" s="315">
        <v>6.7638554476993367</v>
      </c>
      <c r="AJ931" s="314">
        <v>7.2895805747613149</v>
      </c>
      <c r="AK931" s="367">
        <v>8.2034096558787439</v>
      </c>
      <c r="AL931" s="367">
        <v>6.5688554898759053</v>
      </c>
      <c r="AM931" s="314">
        <v>7.2091136505263043</v>
      </c>
      <c r="AN931" s="315">
        <v>4.0094090539794403</v>
      </c>
      <c r="AO931" s="315">
        <v>6.4703815305344152</v>
      </c>
      <c r="AP931" s="315">
        <v>7.1343491107880403</v>
      </c>
      <c r="AQ931" s="315">
        <v>3.9674543777855251</v>
      </c>
      <c r="AR931" s="315">
        <v>8.4544231101539289</v>
      </c>
      <c r="AS931" s="315">
        <v>3.3929801166729017</v>
      </c>
      <c r="AT931" s="315">
        <v>7.5513605696706882</v>
      </c>
      <c r="AU931" s="315">
        <v>9.5881332801375763</v>
      </c>
      <c r="AV931" s="315">
        <v>6.0876768368288028</v>
      </c>
      <c r="AW931" s="315">
        <v>5.5626466960625116</v>
      </c>
      <c r="AX931" s="314">
        <v>5.9680310705144368</v>
      </c>
      <c r="AY931" s="315">
        <v>3.4675376299166469</v>
      </c>
      <c r="AZ931" s="315">
        <v>7.0315331809641908</v>
      </c>
      <c r="BA931" s="315">
        <v>6.6198607609700861</v>
      </c>
      <c r="BB931" s="315">
        <v>4.1696714686345651</v>
      </c>
      <c r="BC931" s="315">
        <v>7.1122883086672726</v>
      </c>
      <c r="BD931" s="314">
        <v>11.692522719322547</v>
      </c>
      <c r="BE931" s="315">
        <v>16.28811355851008</v>
      </c>
      <c r="BF931" s="315">
        <v>9.3907261140796194</v>
      </c>
      <c r="BG931" s="315">
        <v>10.878472411124052</v>
      </c>
      <c r="BH931" s="315">
        <v>9.8818317537576092</v>
      </c>
      <c r="BI931" s="315">
        <v>13.421007566446935</v>
      </c>
      <c r="BJ931" s="315">
        <v>10.379550598151127</v>
      </c>
      <c r="BK931" s="315">
        <v>11.164841626697299</v>
      </c>
      <c r="BL931" s="315">
        <v>10.229447065752103</v>
      </c>
      <c r="BM931" s="314">
        <v>6.1574746900175565</v>
      </c>
      <c r="BN931" s="315">
        <v>7.5550264260628399</v>
      </c>
      <c r="BO931" s="315">
        <v>4.6153753582039112</v>
      </c>
      <c r="BP931" s="315">
        <v>5.8188548720335156</v>
      </c>
      <c r="BQ931" s="315">
        <v>3.8030548254066496</v>
      </c>
      <c r="BR931" s="315">
        <v>6.6563171162760808</v>
      </c>
      <c r="BS931" s="314">
        <v>8.0718856064607234</v>
      </c>
      <c r="BT931" s="316">
        <v>5.3414025917258572</v>
      </c>
      <c r="BU931" s="315">
        <v>6.9458061182611175</v>
      </c>
      <c r="BV931" s="315">
        <v>6.8191251435789928</v>
      </c>
      <c r="BW931" s="315">
        <v>7.1461254469264324</v>
      </c>
      <c r="BX931" s="315">
        <v>5.6287741230512953</v>
      </c>
      <c r="BY931" s="315">
        <v>9.6492644708570641</v>
      </c>
      <c r="BZ931" s="315">
        <v>6.5491906349645221</v>
      </c>
      <c r="CA931" s="315">
        <v>5.0031994024963353</v>
      </c>
      <c r="CB931" s="315">
        <v>9.925520440277408</v>
      </c>
      <c r="CC931" s="315">
        <v>5.7568872524708308</v>
      </c>
      <c r="CD931" s="315">
        <v>10.236265885436346</v>
      </c>
      <c r="CE931" s="315">
        <v>8.3292403632129979</v>
      </c>
      <c r="CF931" s="314">
        <v>8.5358377355836197</v>
      </c>
      <c r="CG931" s="315">
        <v>7.66489985453976</v>
      </c>
      <c r="CH931" s="315">
        <v>5.3985725200133805</v>
      </c>
      <c r="CI931" s="315">
        <v>7.3192869522847355</v>
      </c>
      <c r="CJ931" s="315">
        <v>7.3277757041845941</v>
      </c>
      <c r="CK931" s="315">
        <v>11.607725849750661</v>
      </c>
      <c r="CL931" s="315">
        <v>7.8744502140732724</v>
      </c>
      <c r="CM931" s="315">
        <v>9.4172235997664195</v>
      </c>
      <c r="CN931" s="315">
        <v>7.7930098184903347</v>
      </c>
      <c r="CO931" s="315">
        <v>8.5199340711280609</v>
      </c>
      <c r="CP931" s="315">
        <v>5.5327037489786051</v>
      </c>
      <c r="CQ931" s="315">
        <v>5.99525003338616</v>
      </c>
      <c r="CR931" s="315">
        <v>7.1264004355302113</v>
      </c>
      <c r="CS931" s="315">
        <v>5.7188164349443067</v>
      </c>
      <c r="CT931" s="314">
        <v>8.9480615841218789</v>
      </c>
      <c r="CU931" s="315">
        <v>11.00242950663336</v>
      </c>
      <c r="CV931" s="315">
        <v>8.8581570859073739</v>
      </c>
      <c r="CW931" s="315">
        <v>7.2789054413561596</v>
      </c>
      <c r="CX931" s="315">
        <v>6.3824506748415208</v>
      </c>
      <c r="CY931" s="315">
        <v>6.6899731724832199</v>
      </c>
      <c r="CZ931" s="314">
        <v>8.3907631185131972</v>
      </c>
      <c r="DA931" s="315">
        <v>10.225162546401879</v>
      </c>
      <c r="DB931" s="315">
        <v>8.2919801750678452</v>
      </c>
      <c r="DC931" s="315">
        <v>10.154279889157007</v>
      </c>
      <c r="DD931" s="315">
        <v>8.4954151978682244</v>
      </c>
      <c r="DE931" s="315">
        <v>7.2743003246492677</v>
      </c>
      <c r="DF931" s="315">
        <v>6.6540711031177455</v>
      </c>
      <c r="DG931" s="314">
        <v>8.7465335021108963</v>
      </c>
      <c r="DH931" s="317">
        <v>4.2516164073027198</v>
      </c>
      <c r="DI931" s="316">
        <v>5.369874207445636</v>
      </c>
      <c r="DJ931" s="315">
        <v>6.9387899651049718</v>
      </c>
      <c r="DK931" s="315">
        <v>1.7889522497309456</v>
      </c>
      <c r="DL931" s="317" t="s">
        <v>607</v>
      </c>
      <c r="DM931" s="316">
        <v>4.6616071372231316</v>
      </c>
      <c r="DN931" s="403" t="s">
        <v>607</v>
      </c>
      <c r="DO931" s="314">
        <v>8.5131009934252244</v>
      </c>
      <c r="DP931" s="109"/>
      <c r="DQ931" s="109"/>
      <c r="DR931" s="109"/>
      <c r="DS931" s="109"/>
      <c r="DT931" s="109"/>
      <c r="DU931" s="109"/>
      <c r="DV931" s="109"/>
      <c r="DW931" s="109"/>
      <c r="DX931" s="109"/>
      <c r="DY931" s="109"/>
      <c r="DZ931" s="109"/>
      <c r="EA931" s="109"/>
      <c r="EB931" s="109"/>
      <c r="EC931" s="109"/>
      <c r="ED931" s="390"/>
      <c r="EE931" s="390"/>
      <c r="EF931" s="390"/>
    </row>
    <row r="932" spans="1:136" ht="16.5" customHeight="1" x14ac:dyDescent="0.2">
      <c r="A932" s="239" t="s">
        <v>643</v>
      </c>
      <c r="B932" s="372">
        <v>12.11760375390315</v>
      </c>
      <c r="C932" s="373">
        <v>7.5496537179659846</v>
      </c>
      <c r="D932" s="373">
        <v>5.6300211133497253</v>
      </c>
      <c r="E932" s="373">
        <v>6.9499789102766591</v>
      </c>
      <c r="F932" s="373">
        <v>8.661317377680783</v>
      </c>
      <c r="G932" s="373">
        <v>7.1729809173120707</v>
      </c>
      <c r="H932" s="373">
        <v>13.931507685295278</v>
      </c>
      <c r="I932" s="373">
        <v>7.7772383187417287</v>
      </c>
      <c r="J932" s="373">
        <v>6.4935745027462728</v>
      </c>
      <c r="K932" s="373">
        <v>12.273850592955299</v>
      </c>
      <c r="L932" s="373">
        <v>17.732706869529135</v>
      </c>
      <c r="M932" s="373">
        <v>10.681194621856163</v>
      </c>
      <c r="N932" s="373">
        <v>10.784026041096007</v>
      </c>
      <c r="O932" s="372">
        <v>7.1490738907561555</v>
      </c>
      <c r="P932" s="373">
        <v>11.607393586561447</v>
      </c>
      <c r="Q932" s="373">
        <v>7.9297623911593202</v>
      </c>
      <c r="R932" s="373">
        <v>5.0756471598410249</v>
      </c>
      <c r="S932" s="373">
        <v>4.2622682209002507</v>
      </c>
      <c r="T932" s="373">
        <v>5.5353860477583643</v>
      </c>
      <c r="U932" s="373">
        <v>5.1643362644318023</v>
      </c>
      <c r="V932" s="373">
        <v>4.862121512086147</v>
      </c>
      <c r="W932" s="373">
        <v>8.9462852305184768</v>
      </c>
      <c r="X932" s="372">
        <v>10.859777099067584</v>
      </c>
      <c r="Y932" s="373">
        <v>7.1555933839035566</v>
      </c>
      <c r="Z932" s="373">
        <v>9.9012649659362211</v>
      </c>
      <c r="AA932" s="373">
        <v>14.532209625208454</v>
      </c>
      <c r="AB932" s="373">
        <v>8.6280674127351737</v>
      </c>
      <c r="AC932" s="372">
        <v>7.371828063643564</v>
      </c>
      <c r="AD932" s="373">
        <v>4.8229062888592678</v>
      </c>
      <c r="AE932" s="373">
        <v>5.5120065333507053</v>
      </c>
      <c r="AF932" s="373">
        <v>5.4853062175580876</v>
      </c>
      <c r="AG932" s="373">
        <v>10.842268731186969</v>
      </c>
      <c r="AH932" s="373">
        <v>5.7104662147012446</v>
      </c>
      <c r="AI932" s="373">
        <v>7.7738275590848147</v>
      </c>
      <c r="AJ932" s="372">
        <v>6.4322800040963228</v>
      </c>
      <c r="AK932" s="374">
        <v>5.4101451170462544</v>
      </c>
      <c r="AL932" s="374">
        <v>7.2384244663918587</v>
      </c>
      <c r="AM932" s="372">
        <v>8.151030796266749</v>
      </c>
      <c r="AN932" s="373">
        <v>3.4119090447980378</v>
      </c>
      <c r="AO932" s="373">
        <v>6.0685062290944991</v>
      </c>
      <c r="AP932" s="373">
        <v>7.9784422075423684</v>
      </c>
      <c r="AQ932" s="373">
        <v>3.189994950254635</v>
      </c>
      <c r="AR932" s="373">
        <v>10.192963123701913</v>
      </c>
      <c r="AS932" s="373">
        <v>3.6057608888237476</v>
      </c>
      <c r="AT932" s="373">
        <v>7.3609729657485374</v>
      </c>
      <c r="AU932" s="373">
        <v>13.211049811520112</v>
      </c>
      <c r="AV932" s="373">
        <v>6.9355156197986325</v>
      </c>
      <c r="AW932" s="373">
        <v>4.1642780399804336</v>
      </c>
      <c r="AX932" s="372">
        <v>5.706302720597237</v>
      </c>
      <c r="AY932" s="373">
        <v>2.7229740938789755</v>
      </c>
      <c r="AZ932" s="373">
        <v>7.3724570073317768</v>
      </c>
      <c r="BA932" s="373">
        <v>6.3852103469043335</v>
      </c>
      <c r="BB932" s="373">
        <v>3.1880521905359887</v>
      </c>
      <c r="BC932" s="373">
        <v>6.1367411325441843</v>
      </c>
      <c r="BD932" s="372">
        <v>19.521695375978151</v>
      </c>
      <c r="BE932" s="373">
        <v>39.95112078623464</v>
      </c>
      <c r="BF932" s="373">
        <v>9.8383686654116236</v>
      </c>
      <c r="BG932" s="373">
        <v>16.402852293243587</v>
      </c>
      <c r="BH932" s="373">
        <v>13.07808485218573</v>
      </c>
      <c r="BI932" s="373">
        <v>27.532636977304726</v>
      </c>
      <c r="BJ932" s="373">
        <v>11.386116463822146</v>
      </c>
      <c r="BK932" s="373">
        <v>19.82756419130995</v>
      </c>
      <c r="BL932" s="373">
        <v>11.601048406753117</v>
      </c>
      <c r="BM932" s="372">
        <v>6.6730214350413988</v>
      </c>
      <c r="BN932" s="373">
        <v>8.6152050274940919</v>
      </c>
      <c r="BO932" s="373">
        <v>4.5718990840451692</v>
      </c>
      <c r="BP932" s="373">
        <v>5.2410455174551007</v>
      </c>
      <c r="BQ932" s="373">
        <v>4.1713503823518332</v>
      </c>
      <c r="BR932" s="373">
        <v>7.454934061148828</v>
      </c>
      <c r="BS932" s="372">
        <v>9.912080562145805</v>
      </c>
      <c r="BT932" s="375">
        <v>7.0746588538218305</v>
      </c>
      <c r="BU932" s="373">
        <v>7.9049336144725588</v>
      </c>
      <c r="BV932" s="373">
        <v>5.5480661503109783</v>
      </c>
      <c r="BW932" s="373">
        <v>4.1584376042190776</v>
      </c>
      <c r="BX932" s="373">
        <v>5.0178777685373648</v>
      </c>
      <c r="BY932" s="373">
        <v>14.624207571702231</v>
      </c>
      <c r="BZ932" s="373">
        <v>6.9013378203741702</v>
      </c>
      <c r="CA932" s="373">
        <v>4.8476958606230038</v>
      </c>
      <c r="CB932" s="373">
        <v>10.885508006551913</v>
      </c>
      <c r="CC932" s="373">
        <v>5.2115593045332069</v>
      </c>
      <c r="CD932" s="373">
        <v>10.80867554287479</v>
      </c>
      <c r="CE932" s="373">
        <v>9.5800021413702598</v>
      </c>
      <c r="CF932" s="372">
        <v>10.107059869902791</v>
      </c>
      <c r="CG932" s="373">
        <v>7.0003071043583516</v>
      </c>
      <c r="CH932" s="373">
        <v>5.75253026987225</v>
      </c>
      <c r="CI932" s="373">
        <v>8.4923079128019179</v>
      </c>
      <c r="CJ932" s="373">
        <v>6.1453508279689757</v>
      </c>
      <c r="CK932" s="373">
        <v>16.338798999466281</v>
      </c>
      <c r="CL932" s="373">
        <v>6.0007251485523474</v>
      </c>
      <c r="CM932" s="373">
        <v>12.280498088439675</v>
      </c>
      <c r="CN932" s="373">
        <v>6.4904952586067166</v>
      </c>
      <c r="CO932" s="373">
        <v>6.3365297579621753</v>
      </c>
      <c r="CP932" s="373">
        <v>5.9841663772426967</v>
      </c>
      <c r="CQ932" s="373">
        <v>6.1906278977507476</v>
      </c>
      <c r="CR932" s="373">
        <v>5.7662367688552889</v>
      </c>
      <c r="CS932" s="373">
        <v>4.7821674915971206</v>
      </c>
      <c r="CT932" s="372">
        <v>9.4481327810255351</v>
      </c>
      <c r="CU932" s="373">
        <v>13.64477186192555</v>
      </c>
      <c r="CV932" s="373">
        <v>8.1357243916355539</v>
      </c>
      <c r="CW932" s="373">
        <v>6.8916382447201272</v>
      </c>
      <c r="CX932" s="373">
        <v>5.3488753917251302</v>
      </c>
      <c r="CY932" s="373">
        <v>4.9247776560640739</v>
      </c>
      <c r="CZ932" s="372">
        <v>10.008299077774344</v>
      </c>
      <c r="DA932" s="373">
        <v>7.4064585875144502</v>
      </c>
      <c r="DB932" s="373">
        <v>9.2823014182183172</v>
      </c>
      <c r="DC932" s="373">
        <v>11.65912812321592</v>
      </c>
      <c r="DD932" s="373">
        <v>11.556502987327365</v>
      </c>
      <c r="DE932" s="373">
        <v>7.3180950807915037</v>
      </c>
      <c r="DF932" s="373">
        <v>6.7722935017416965</v>
      </c>
      <c r="DG932" s="372">
        <v>11.28716451588862</v>
      </c>
      <c r="DH932" s="376">
        <v>3.5751014271768149</v>
      </c>
      <c r="DI932" s="375">
        <v>4.1165230204340331</v>
      </c>
      <c r="DJ932" s="373">
        <v>6.4411548908400178</v>
      </c>
      <c r="DK932" s="373">
        <v>1.4266341342648921</v>
      </c>
      <c r="DL932" s="376" t="s">
        <v>607</v>
      </c>
      <c r="DM932" s="375">
        <v>3.2152896277179295</v>
      </c>
      <c r="DN932" s="404" t="s">
        <v>607</v>
      </c>
      <c r="DO932" s="372">
        <v>10.859300195239319</v>
      </c>
      <c r="DP932" s="109"/>
      <c r="DQ932" s="109"/>
      <c r="DR932" s="109"/>
      <c r="DS932" s="109"/>
      <c r="DT932" s="109"/>
      <c r="DU932" s="109"/>
      <c r="DV932" s="109"/>
      <c r="DW932" s="109"/>
      <c r="DX932" s="109"/>
      <c r="DY932" s="109"/>
      <c r="DZ932" s="109"/>
      <c r="EA932" s="109"/>
      <c r="EB932" s="109"/>
      <c r="EC932" s="109"/>
      <c r="ED932" s="390"/>
      <c r="EE932" s="390"/>
      <c r="EF932" s="390"/>
    </row>
    <row r="933" spans="1:136" s="4" customFormat="1" ht="16.5" customHeight="1" x14ac:dyDescent="0.15">
      <c r="A933" s="224"/>
    </row>
    <row r="934" spans="1:136" ht="16.5" customHeight="1" x14ac:dyDescent="0.2">
      <c r="A934" s="26" t="s">
        <v>455</v>
      </c>
      <c r="C934" s="93"/>
      <c r="D934" s="43"/>
      <c r="E934" s="198"/>
      <c r="F934" s="358"/>
      <c r="G934" s="40"/>
      <c r="H934" s="128"/>
      <c r="I934" s="128"/>
    </row>
    <row r="935" spans="1:136" ht="16.5" customHeight="1" x14ac:dyDescent="0.2">
      <c r="A935" s="31" t="s">
        <v>824</v>
      </c>
      <c r="B935" s="128"/>
      <c r="C935" s="390"/>
      <c r="D935" s="390"/>
      <c r="E935" s="198"/>
      <c r="F935" s="38"/>
      <c r="G935" s="40"/>
      <c r="H935" s="128"/>
    </row>
    <row r="936" spans="1:136" ht="16.5" customHeight="1" x14ac:dyDescent="0.2">
      <c r="A936" s="427" t="s">
        <v>812</v>
      </c>
      <c r="B936" s="429"/>
      <c r="C936" s="128"/>
      <c r="D936" s="390"/>
      <c r="E936" s="43"/>
      <c r="F936" s="358"/>
    </row>
    <row r="937" spans="1:136" s="442" customFormat="1" ht="32.25" customHeight="1" x14ac:dyDescent="0.15">
      <c r="A937" s="437"/>
      <c r="B937" s="438" t="s">
        <v>489</v>
      </c>
      <c r="C937" s="439" t="s">
        <v>490</v>
      </c>
      <c r="D937" s="439" t="s">
        <v>491</v>
      </c>
      <c r="E937" s="439" t="s">
        <v>492</v>
      </c>
      <c r="F937" s="439" t="s">
        <v>493</v>
      </c>
      <c r="G937" s="439" t="s">
        <v>494</v>
      </c>
      <c r="H937" s="439" t="s">
        <v>495</v>
      </c>
      <c r="I937" s="439" t="s">
        <v>496</v>
      </c>
      <c r="J937" s="439" t="s">
        <v>497</v>
      </c>
      <c r="K937" s="439" t="s">
        <v>498</v>
      </c>
      <c r="L937" s="439" t="s">
        <v>499</v>
      </c>
      <c r="M937" s="439" t="s">
        <v>500</v>
      </c>
      <c r="N937" s="439" t="s">
        <v>501</v>
      </c>
      <c r="O937" s="438" t="s">
        <v>502</v>
      </c>
      <c r="P937" s="439" t="s">
        <v>503</v>
      </c>
      <c r="Q937" s="439" t="s">
        <v>504</v>
      </c>
      <c r="R937" s="439" t="s">
        <v>505</v>
      </c>
      <c r="S937" s="439" t="s">
        <v>506</v>
      </c>
      <c r="T937" s="439" t="s">
        <v>507</v>
      </c>
      <c r="U937" s="439" t="s">
        <v>508</v>
      </c>
      <c r="V937" s="439" t="s">
        <v>509</v>
      </c>
      <c r="W937" s="439" t="s">
        <v>510</v>
      </c>
      <c r="X937" s="438" t="s">
        <v>511</v>
      </c>
      <c r="Y937" s="439" t="s">
        <v>512</v>
      </c>
      <c r="Z937" s="439" t="s">
        <v>513</v>
      </c>
      <c r="AA937" s="439" t="s">
        <v>514</v>
      </c>
      <c r="AB937" s="439" t="s">
        <v>515</v>
      </c>
      <c r="AC937" s="438" t="s">
        <v>516</v>
      </c>
      <c r="AD937" s="439" t="s">
        <v>517</v>
      </c>
      <c r="AE937" s="439" t="s">
        <v>518</v>
      </c>
      <c r="AF937" s="439" t="s">
        <v>519</v>
      </c>
      <c r="AG937" s="439" t="s">
        <v>520</v>
      </c>
      <c r="AH937" s="439" t="s">
        <v>521</v>
      </c>
      <c r="AI937" s="439" t="s">
        <v>522</v>
      </c>
      <c r="AJ937" s="438" t="s">
        <v>523</v>
      </c>
      <c r="AK937" s="439" t="s">
        <v>524</v>
      </c>
      <c r="AL937" s="439" t="s">
        <v>525</v>
      </c>
      <c r="AM937" s="438" t="s">
        <v>526</v>
      </c>
      <c r="AN937" s="439" t="s">
        <v>527</v>
      </c>
      <c r="AO937" s="439" t="s">
        <v>528</v>
      </c>
      <c r="AP937" s="439" t="s">
        <v>529</v>
      </c>
      <c r="AQ937" s="439" t="s">
        <v>530</v>
      </c>
      <c r="AR937" s="439" t="s">
        <v>531</v>
      </c>
      <c r="AS937" s="439" t="s">
        <v>532</v>
      </c>
      <c r="AT937" s="439" t="s">
        <v>533</v>
      </c>
      <c r="AU937" s="439" t="s">
        <v>534</v>
      </c>
      <c r="AV937" s="439" t="s">
        <v>535</v>
      </c>
      <c r="AW937" s="439" t="s">
        <v>536</v>
      </c>
      <c r="AX937" s="438" t="s">
        <v>537</v>
      </c>
      <c r="AY937" s="439" t="s">
        <v>538</v>
      </c>
      <c r="AZ937" s="439" t="s">
        <v>539</v>
      </c>
      <c r="BA937" s="439" t="s">
        <v>540</v>
      </c>
      <c r="BB937" s="439" t="s">
        <v>541</v>
      </c>
      <c r="BC937" s="439" t="s">
        <v>542</v>
      </c>
      <c r="BD937" s="440" t="s">
        <v>543</v>
      </c>
      <c r="BE937" s="439" t="s">
        <v>544</v>
      </c>
      <c r="BF937" s="439" t="s">
        <v>545</v>
      </c>
      <c r="BG937" s="439" t="s">
        <v>546</v>
      </c>
      <c r="BH937" s="439" t="s">
        <v>547</v>
      </c>
      <c r="BI937" s="439" t="s">
        <v>548</v>
      </c>
      <c r="BJ937" s="439" t="s">
        <v>549</v>
      </c>
      <c r="BK937" s="439" t="s">
        <v>550</v>
      </c>
      <c r="BL937" s="439" t="s">
        <v>551</v>
      </c>
      <c r="BM937" s="438" t="s">
        <v>552</v>
      </c>
      <c r="BN937" s="439" t="s">
        <v>553</v>
      </c>
      <c r="BO937" s="439" t="s">
        <v>554</v>
      </c>
      <c r="BP937" s="439" t="s">
        <v>555</v>
      </c>
      <c r="BQ937" s="439" t="s">
        <v>556</v>
      </c>
      <c r="BR937" s="439" t="s">
        <v>557</v>
      </c>
      <c r="BS937" s="438" t="s">
        <v>558</v>
      </c>
      <c r="BT937" s="439" t="s">
        <v>559</v>
      </c>
      <c r="BU937" s="439" t="s">
        <v>560</v>
      </c>
      <c r="BV937" s="439" t="s">
        <v>561</v>
      </c>
      <c r="BW937" s="439" t="s">
        <v>562</v>
      </c>
      <c r="BX937" s="439" t="s">
        <v>563</v>
      </c>
      <c r="BY937" s="439" t="s">
        <v>564</v>
      </c>
      <c r="BZ937" s="439" t="s">
        <v>565</v>
      </c>
      <c r="CA937" s="439" t="s">
        <v>566</v>
      </c>
      <c r="CB937" s="439" t="s">
        <v>567</v>
      </c>
      <c r="CC937" s="439" t="s">
        <v>568</v>
      </c>
      <c r="CD937" s="439" t="s">
        <v>569</v>
      </c>
      <c r="CE937" s="439" t="s">
        <v>570</v>
      </c>
      <c r="CF937" s="438" t="s">
        <v>571</v>
      </c>
      <c r="CG937" s="439" t="s">
        <v>572</v>
      </c>
      <c r="CH937" s="439" t="s">
        <v>573</v>
      </c>
      <c r="CI937" s="439" t="s">
        <v>574</v>
      </c>
      <c r="CJ937" s="439" t="s">
        <v>575</v>
      </c>
      <c r="CK937" s="439" t="s">
        <v>576</v>
      </c>
      <c r="CL937" s="439" t="s">
        <v>577</v>
      </c>
      <c r="CM937" s="439" t="s">
        <v>578</v>
      </c>
      <c r="CN937" s="439" t="s">
        <v>579</v>
      </c>
      <c r="CO937" s="439" t="s">
        <v>580</v>
      </c>
      <c r="CP937" s="439" t="s">
        <v>581</v>
      </c>
      <c r="CQ937" s="439" t="s">
        <v>582</v>
      </c>
      <c r="CR937" s="439" t="s">
        <v>583</v>
      </c>
      <c r="CS937" s="439" t="s">
        <v>584</v>
      </c>
      <c r="CT937" s="438" t="s">
        <v>585</v>
      </c>
      <c r="CU937" s="439" t="s">
        <v>586</v>
      </c>
      <c r="CV937" s="439" t="s">
        <v>587</v>
      </c>
      <c r="CW937" s="439" t="s">
        <v>588</v>
      </c>
      <c r="CX937" s="439" t="s">
        <v>589</v>
      </c>
      <c r="CY937" s="439" t="s">
        <v>590</v>
      </c>
      <c r="CZ937" s="438" t="s">
        <v>591</v>
      </c>
      <c r="DA937" s="439" t="s">
        <v>592</v>
      </c>
      <c r="DB937" s="439" t="s">
        <v>593</v>
      </c>
      <c r="DC937" s="439" t="s">
        <v>594</v>
      </c>
      <c r="DD937" s="439" t="s">
        <v>595</v>
      </c>
      <c r="DE937" s="439" t="s">
        <v>596</v>
      </c>
      <c r="DF937" s="439" t="s">
        <v>597</v>
      </c>
      <c r="DG937" s="438" t="s">
        <v>598</v>
      </c>
      <c r="DH937" s="438" t="s">
        <v>599</v>
      </c>
      <c r="DI937" s="439" t="s">
        <v>600</v>
      </c>
      <c r="DJ937" s="439" t="s">
        <v>601</v>
      </c>
      <c r="DK937" s="439" t="s">
        <v>602</v>
      </c>
      <c r="DL937" s="438" t="s">
        <v>603</v>
      </c>
      <c r="DM937" s="439" t="s">
        <v>604</v>
      </c>
      <c r="DN937" s="441" t="s">
        <v>605</v>
      </c>
      <c r="DO937" s="438" t="s">
        <v>677</v>
      </c>
    </row>
    <row r="938" spans="1:136" s="4" customFormat="1" ht="16.5" customHeight="1" x14ac:dyDescent="0.15">
      <c r="A938" s="232" t="s">
        <v>457</v>
      </c>
      <c r="B938" s="297">
        <f>SUM(C938:N938)</f>
        <v>1051015.1000000001</v>
      </c>
      <c r="C938" s="361">
        <v>90500.9</v>
      </c>
      <c r="D938" s="361">
        <v>44636.1</v>
      </c>
      <c r="E938" s="361">
        <v>45400</v>
      </c>
      <c r="F938" s="361">
        <v>22285.4</v>
      </c>
      <c r="G938" s="361">
        <v>68751</v>
      </c>
      <c r="H938" s="361">
        <v>167129</v>
      </c>
      <c r="I938" s="361">
        <v>94921.1</v>
      </c>
      <c r="J938" s="361">
        <v>32142.7</v>
      </c>
      <c r="K938" s="361">
        <v>86396.800000000003</v>
      </c>
      <c r="L938" s="361">
        <v>224054</v>
      </c>
      <c r="M938" s="361">
        <v>60632.1</v>
      </c>
      <c r="N938" s="361">
        <v>114166</v>
      </c>
      <c r="O938" s="297">
        <f t="shared" ref="O938" si="1691">SUM(P938:W938)</f>
        <v>372279.29999999993</v>
      </c>
      <c r="P938" s="361">
        <v>69361.600000000006</v>
      </c>
      <c r="Q938" s="361">
        <v>68781.2</v>
      </c>
      <c r="R938" s="361">
        <v>36228.800000000003</v>
      </c>
      <c r="S938" s="361">
        <v>26506.799999999999</v>
      </c>
      <c r="T938" s="361">
        <v>31865.8</v>
      </c>
      <c r="U938" s="361">
        <v>75874.399999999994</v>
      </c>
      <c r="V938" s="361">
        <v>45399.1</v>
      </c>
      <c r="W938" s="361">
        <v>18261.599999999999</v>
      </c>
      <c r="X938" s="297">
        <f t="shared" ref="X938" si="1692">SUM(Y938:AB938)</f>
        <v>432094.5</v>
      </c>
      <c r="Y938" s="361">
        <v>79541.5</v>
      </c>
      <c r="Z938" s="361">
        <v>119992</v>
      </c>
      <c r="AA938" s="361">
        <v>132051</v>
      </c>
      <c r="AB938" s="361">
        <v>100510</v>
      </c>
      <c r="AC938" s="297">
        <f t="shared" ref="AC938" si="1693">SUM(AD938:AI938)</f>
        <v>344971.29999999993</v>
      </c>
      <c r="AD938" s="361">
        <v>42077.599999999999</v>
      </c>
      <c r="AE938" s="361">
        <v>57780.3</v>
      </c>
      <c r="AF938" s="361">
        <v>30728</v>
      </c>
      <c r="AG938" s="361">
        <v>80497.2</v>
      </c>
      <c r="AH938" s="361">
        <v>45498.8</v>
      </c>
      <c r="AI938" s="361">
        <v>88389.4</v>
      </c>
      <c r="AJ938" s="297">
        <v>43890.6</v>
      </c>
      <c r="AK938" s="361" t="s">
        <v>607</v>
      </c>
      <c r="AL938" s="361" t="s">
        <v>607</v>
      </c>
      <c r="AM938" s="297">
        <f t="shared" ref="AM938" si="1694">SUM(AN938:AW938)</f>
        <v>744011.4</v>
      </c>
      <c r="AN938" s="361">
        <v>35505.800000000003</v>
      </c>
      <c r="AO938" s="361">
        <v>38986.9</v>
      </c>
      <c r="AP938" s="361">
        <v>73016.100000000006</v>
      </c>
      <c r="AQ938" s="361">
        <v>23213.200000000001</v>
      </c>
      <c r="AR938" s="361">
        <v>90858.7</v>
      </c>
      <c r="AS938" s="361">
        <v>24605.3</v>
      </c>
      <c r="AT938" s="361">
        <v>140600</v>
      </c>
      <c r="AU938" s="361">
        <v>158307</v>
      </c>
      <c r="AV938" s="361">
        <v>107627</v>
      </c>
      <c r="AW938" s="361">
        <v>51291.4</v>
      </c>
      <c r="AX938" s="297">
        <f t="shared" ref="AX938" si="1695">SUM(AY938:BC938)</f>
        <v>712457.3</v>
      </c>
      <c r="AY938" s="361">
        <v>66972.5</v>
      </c>
      <c r="AZ938" s="361">
        <v>300233</v>
      </c>
      <c r="BA938" s="361">
        <v>107045</v>
      </c>
      <c r="BB938" s="361">
        <v>168409</v>
      </c>
      <c r="BC938" s="361">
        <v>69797.8</v>
      </c>
      <c r="BD938" s="297">
        <f t="shared" ref="BD938" si="1696">SUM(BE938:BL938)</f>
        <v>1643079</v>
      </c>
      <c r="BE938" s="361">
        <v>297585</v>
      </c>
      <c r="BF938" s="361">
        <v>190097</v>
      </c>
      <c r="BG938" s="361">
        <v>203628</v>
      </c>
      <c r="BH938" s="361">
        <v>175314</v>
      </c>
      <c r="BI938" s="361">
        <v>223793</v>
      </c>
      <c r="BJ938" s="361">
        <v>197483</v>
      </c>
      <c r="BK938" s="361">
        <v>191138</v>
      </c>
      <c r="BL938" s="361">
        <v>164041</v>
      </c>
      <c r="BM938" s="297">
        <f t="shared" ref="BM938" si="1697">SUM(BN938:BR938)</f>
        <v>425044.5</v>
      </c>
      <c r="BN938" s="361">
        <v>89305.2</v>
      </c>
      <c r="BO938" s="361">
        <v>79095.399999999994</v>
      </c>
      <c r="BP938" s="361">
        <v>65963.600000000006</v>
      </c>
      <c r="BQ938" s="361">
        <v>36678.300000000003</v>
      </c>
      <c r="BR938" s="361">
        <v>154002</v>
      </c>
      <c r="BS938" s="297">
        <f t="shared" ref="BS938" si="1698">SUM(BT938:CE938)</f>
        <v>805122.7</v>
      </c>
      <c r="BT938" s="361">
        <v>49879.1</v>
      </c>
      <c r="BU938" s="361">
        <v>85274.3</v>
      </c>
      <c r="BV938" s="361">
        <v>33029.4</v>
      </c>
      <c r="BW938" s="361">
        <v>16760.099999999999</v>
      </c>
      <c r="BX938" s="361">
        <v>58552.800000000003</v>
      </c>
      <c r="BY938" s="361">
        <v>206794</v>
      </c>
      <c r="BZ938" s="361">
        <v>56293</v>
      </c>
      <c r="CA938" s="361">
        <v>45884.5</v>
      </c>
      <c r="CB938" s="361">
        <v>95501.1</v>
      </c>
      <c r="CC938" s="361">
        <v>51388.9</v>
      </c>
      <c r="CD938" s="361">
        <v>57064.1</v>
      </c>
      <c r="CE938" s="361">
        <v>48701.4</v>
      </c>
      <c r="CF938" s="297">
        <f t="shared" ref="CF938" si="1699">SUM(CG938:CS938)</f>
        <v>787270.49999999988</v>
      </c>
      <c r="CG938" s="361">
        <v>22199.4</v>
      </c>
      <c r="CH938" s="361">
        <v>49426.400000000001</v>
      </c>
      <c r="CI938" s="361">
        <v>39907.1</v>
      </c>
      <c r="CJ938" s="361">
        <v>98651.5</v>
      </c>
      <c r="CK938" s="361">
        <v>183253</v>
      </c>
      <c r="CL938" s="361">
        <v>29519.8</v>
      </c>
      <c r="CM938" s="361">
        <v>146219</v>
      </c>
      <c r="CN938" s="361">
        <v>26047.1</v>
      </c>
      <c r="CO938" s="361">
        <v>11341.1</v>
      </c>
      <c r="CP938" s="361">
        <v>32924.800000000003</v>
      </c>
      <c r="CQ938" s="361">
        <v>61149.2</v>
      </c>
      <c r="CR938" s="361">
        <v>52723</v>
      </c>
      <c r="CS938" s="361">
        <v>33909.1</v>
      </c>
      <c r="CT938" s="297">
        <f t="shared" ref="CT938" si="1700">SUM(CU938:CY938)</f>
        <v>481559.99999999994</v>
      </c>
      <c r="CU938" s="361">
        <v>176969</v>
      </c>
      <c r="CV938" s="361">
        <v>103023</v>
      </c>
      <c r="CW938" s="361">
        <v>40084.1</v>
      </c>
      <c r="CX938" s="361">
        <v>73612.600000000006</v>
      </c>
      <c r="CY938" s="361">
        <v>87871.3</v>
      </c>
      <c r="CZ938" s="297">
        <f t="shared" ref="CZ938" si="1701">SUM(DA938:DF938)</f>
        <v>672432.2</v>
      </c>
      <c r="DA938" s="361">
        <v>24306.1</v>
      </c>
      <c r="DB938" s="361">
        <v>20420.599999999999</v>
      </c>
      <c r="DC938" s="361">
        <v>152687</v>
      </c>
      <c r="DD938" s="361">
        <v>258150</v>
      </c>
      <c r="DE938" s="361">
        <v>140881</v>
      </c>
      <c r="DF938" s="361">
        <v>75987.5</v>
      </c>
      <c r="DG938" s="297">
        <f t="shared" ref="DG938" si="1702">AM938+BS938+B938+O938+X938+AC938+AJ938+BD938+CF938+AX938+BM938+CT938+CZ938</f>
        <v>8515228.4000000004</v>
      </c>
      <c r="DH938" s="297">
        <f t="shared" ref="DH938" si="1703">SUM(DI938:DK938)</f>
        <v>148854.39999999999</v>
      </c>
      <c r="DI938" s="361">
        <v>61233.4</v>
      </c>
      <c r="DJ938" s="361">
        <v>63771</v>
      </c>
      <c r="DK938" s="361">
        <v>23850</v>
      </c>
      <c r="DL938" s="297" t="s">
        <v>607</v>
      </c>
      <c r="DM938" s="361">
        <v>107941</v>
      </c>
      <c r="DN938" s="361" t="s">
        <v>607</v>
      </c>
      <c r="DO938" s="297">
        <f>DG938+DH938+DM938</f>
        <v>8772023.8000000007</v>
      </c>
      <c r="DP938" s="25"/>
      <c r="DQ938" s="25"/>
      <c r="DR938" s="25"/>
      <c r="DS938" s="25"/>
      <c r="DT938" s="25"/>
      <c r="DU938" s="25"/>
      <c r="DV938" s="25"/>
      <c r="DW938" s="25"/>
      <c r="DX938" s="25"/>
      <c r="DY938" s="25"/>
      <c r="DZ938" s="25"/>
      <c r="EA938" s="25"/>
    </row>
    <row r="939" spans="1:136" s="109" customFormat="1" ht="16.5" customHeight="1" x14ac:dyDescent="0.15">
      <c r="A939" s="362" t="s">
        <v>458</v>
      </c>
      <c r="B939" s="314">
        <f>B940+B941</f>
        <v>69.22</v>
      </c>
      <c r="C939" s="315">
        <f>C940+C941</f>
        <v>70.600000000000009</v>
      </c>
      <c r="D939" s="315">
        <f t="shared" ref="D939:N939" si="1704">D940+D941</f>
        <v>63.07</v>
      </c>
      <c r="E939" s="315">
        <f t="shared" si="1704"/>
        <v>64.78</v>
      </c>
      <c r="F939" s="315">
        <f t="shared" si="1704"/>
        <v>66.83</v>
      </c>
      <c r="G939" s="315">
        <f t="shared" si="1704"/>
        <v>67.06</v>
      </c>
      <c r="H939" s="315">
        <f t="shared" si="1704"/>
        <v>70.16</v>
      </c>
      <c r="I939" s="315">
        <f t="shared" si="1704"/>
        <v>65.45</v>
      </c>
      <c r="J939" s="315">
        <f t="shared" si="1704"/>
        <v>65.75</v>
      </c>
      <c r="K939" s="315">
        <f t="shared" si="1704"/>
        <v>66.7</v>
      </c>
      <c r="L939" s="315">
        <f t="shared" si="1704"/>
        <v>72.09</v>
      </c>
      <c r="M939" s="315">
        <f t="shared" si="1704"/>
        <v>69.14</v>
      </c>
      <c r="N939" s="315">
        <f t="shared" si="1704"/>
        <v>74.41</v>
      </c>
      <c r="O939" s="314">
        <f>O940+O941</f>
        <v>65.69</v>
      </c>
      <c r="P939" s="315">
        <f>P940+P941</f>
        <v>68.28</v>
      </c>
      <c r="Q939" s="315">
        <f t="shared" ref="Q939:W939" si="1705">Q940+Q941</f>
        <v>68.239999999999995</v>
      </c>
      <c r="R939" s="315">
        <f t="shared" si="1705"/>
        <v>67.12</v>
      </c>
      <c r="S939" s="315">
        <f t="shared" si="1705"/>
        <v>58.510000000000005</v>
      </c>
      <c r="T939" s="315">
        <f t="shared" si="1705"/>
        <v>63.32</v>
      </c>
      <c r="U939" s="315">
        <f t="shared" si="1705"/>
        <v>64.87</v>
      </c>
      <c r="V939" s="315">
        <f t="shared" si="1705"/>
        <v>64.77</v>
      </c>
      <c r="W939" s="315">
        <f t="shared" si="1705"/>
        <v>65.83</v>
      </c>
      <c r="X939" s="314">
        <f>X940+X941</f>
        <v>64.930000000000007</v>
      </c>
      <c r="Y939" s="315">
        <f t="shared" ref="Y939:AB939" si="1706">Y940+Y941</f>
        <v>63.989999999999995</v>
      </c>
      <c r="Z939" s="315">
        <f t="shared" si="1706"/>
        <v>63.32</v>
      </c>
      <c r="AA939" s="315">
        <f t="shared" si="1706"/>
        <v>68.8</v>
      </c>
      <c r="AB939" s="315">
        <f t="shared" si="1706"/>
        <v>62.919999999999995</v>
      </c>
      <c r="AC939" s="314">
        <f>AC940+AC941</f>
        <v>67.039999999999992</v>
      </c>
      <c r="AD939" s="315">
        <f t="shared" ref="AD939:AI939" si="1707">AD940+AD941</f>
        <v>65.31</v>
      </c>
      <c r="AE939" s="315">
        <f t="shared" si="1707"/>
        <v>67.510000000000005</v>
      </c>
      <c r="AF939" s="315">
        <f t="shared" si="1707"/>
        <v>64.34</v>
      </c>
      <c r="AG939" s="315">
        <f t="shared" si="1707"/>
        <v>67.97999999999999</v>
      </c>
      <c r="AH939" s="315">
        <f t="shared" si="1707"/>
        <v>65.77000000000001</v>
      </c>
      <c r="AI939" s="315">
        <f t="shared" si="1707"/>
        <v>68.39</v>
      </c>
      <c r="AJ939" s="314">
        <f>AJ940+AJ941</f>
        <v>64.209999999999994</v>
      </c>
      <c r="AK939" s="367" t="s">
        <v>607</v>
      </c>
      <c r="AL939" s="367" t="s">
        <v>607</v>
      </c>
      <c r="AM939" s="314">
        <f>AM940+AM941</f>
        <v>65.760000000000005</v>
      </c>
      <c r="AN939" s="315">
        <f t="shared" ref="AN939:AW939" si="1708">AN940+AN941</f>
        <v>62.190000000000005</v>
      </c>
      <c r="AO939" s="315">
        <f t="shared" si="1708"/>
        <v>65.36</v>
      </c>
      <c r="AP939" s="315">
        <f t="shared" si="1708"/>
        <v>67.489999999999995</v>
      </c>
      <c r="AQ939" s="315">
        <f t="shared" si="1708"/>
        <v>62.03</v>
      </c>
      <c r="AR939" s="315">
        <f t="shared" si="1708"/>
        <v>65.2</v>
      </c>
      <c r="AS939" s="315">
        <f t="shared" si="1708"/>
        <v>62.21</v>
      </c>
      <c r="AT939" s="315">
        <f t="shared" si="1708"/>
        <v>63.120000000000005</v>
      </c>
      <c r="AU939" s="315">
        <f t="shared" si="1708"/>
        <v>68.899999999999991</v>
      </c>
      <c r="AV939" s="315">
        <f t="shared" si="1708"/>
        <v>68.03</v>
      </c>
      <c r="AW939" s="315">
        <f t="shared" si="1708"/>
        <v>64.64</v>
      </c>
      <c r="AX939" s="314">
        <f>AX940+AX941</f>
        <v>62.410000000000004</v>
      </c>
      <c r="AY939" s="315">
        <f t="shared" ref="AY939:BC939" si="1709">AY940+AY941</f>
        <v>61.910000000000004</v>
      </c>
      <c r="AZ939" s="315">
        <f t="shared" si="1709"/>
        <v>63.22</v>
      </c>
      <c r="BA939" s="315">
        <f t="shared" si="1709"/>
        <v>66.289999999999992</v>
      </c>
      <c r="BB939" s="315">
        <f t="shared" si="1709"/>
        <v>58.870000000000005</v>
      </c>
      <c r="BC939" s="315">
        <f t="shared" si="1709"/>
        <v>62.92</v>
      </c>
      <c r="BD939" s="314">
        <f>BD940+BD941</f>
        <v>75.8</v>
      </c>
      <c r="BE939" s="315">
        <f t="shared" ref="BE939:BL939" si="1710">BE940+BE941</f>
        <v>79.790000000000006</v>
      </c>
      <c r="BF939" s="315">
        <f t="shared" si="1710"/>
        <v>72.37</v>
      </c>
      <c r="BG939" s="315">
        <f t="shared" si="1710"/>
        <v>75.62</v>
      </c>
      <c r="BH939" s="315">
        <f t="shared" si="1710"/>
        <v>74.77000000000001</v>
      </c>
      <c r="BI939" s="315">
        <f t="shared" si="1710"/>
        <v>79.75</v>
      </c>
      <c r="BJ939" s="315">
        <f t="shared" si="1710"/>
        <v>72.39</v>
      </c>
      <c r="BK939" s="315">
        <f t="shared" si="1710"/>
        <v>76.13</v>
      </c>
      <c r="BL939" s="315">
        <f t="shared" si="1710"/>
        <v>73.25</v>
      </c>
      <c r="BM939" s="314">
        <f>BM940+BM941</f>
        <v>64.150000000000006</v>
      </c>
      <c r="BN939" s="315">
        <f t="shared" ref="BN939:BR939" si="1711">BN940+BN941</f>
        <v>65.210000000000008</v>
      </c>
      <c r="BO939" s="315">
        <f t="shared" si="1711"/>
        <v>66.12</v>
      </c>
      <c r="BP939" s="315">
        <f t="shared" si="1711"/>
        <v>62.77</v>
      </c>
      <c r="BQ939" s="315">
        <f t="shared" si="1711"/>
        <v>62.53</v>
      </c>
      <c r="BR939" s="315">
        <f t="shared" si="1711"/>
        <v>63.57</v>
      </c>
      <c r="BS939" s="314">
        <f>BS940+BS941</f>
        <v>66</v>
      </c>
      <c r="BT939" s="316">
        <f t="shared" ref="BT939:CE939" si="1712">BT940+BT941</f>
        <v>65.25</v>
      </c>
      <c r="BU939" s="315">
        <f t="shared" si="1712"/>
        <v>62.38</v>
      </c>
      <c r="BV939" s="315">
        <f t="shared" si="1712"/>
        <v>64.17</v>
      </c>
      <c r="BW939" s="315">
        <f t="shared" si="1712"/>
        <v>61.86</v>
      </c>
      <c r="BX939" s="315">
        <f t="shared" si="1712"/>
        <v>63.11</v>
      </c>
      <c r="BY939" s="315">
        <f t="shared" si="1712"/>
        <v>69.149999999999991</v>
      </c>
      <c r="BZ939" s="315">
        <f t="shared" si="1712"/>
        <v>63.800000000000004</v>
      </c>
      <c r="CA939" s="315">
        <f t="shared" si="1712"/>
        <v>65.650000000000006</v>
      </c>
      <c r="CB939" s="315">
        <f t="shared" si="1712"/>
        <v>67.5</v>
      </c>
      <c r="CC939" s="315">
        <f t="shared" si="1712"/>
        <v>67.12</v>
      </c>
      <c r="CD939" s="315">
        <f t="shared" si="1712"/>
        <v>67.540000000000006</v>
      </c>
      <c r="CE939" s="315">
        <f t="shared" si="1712"/>
        <v>64.37</v>
      </c>
      <c r="CF939" s="314">
        <f>CF940+CF941</f>
        <v>67.09</v>
      </c>
      <c r="CG939" s="315">
        <f t="shared" ref="CG939:CS939" si="1713">CG940+CG941</f>
        <v>65.099999999999994</v>
      </c>
      <c r="CH939" s="315">
        <f t="shared" si="1713"/>
        <v>63.07</v>
      </c>
      <c r="CI939" s="315">
        <f t="shared" si="1713"/>
        <v>67.010000000000005</v>
      </c>
      <c r="CJ939" s="315">
        <f t="shared" si="1713"/>
        <v>63.92</v>
      </c>
      <c r="CK939" s="315">
        <f t="shared" si="1713"/>
        <v>73.819999999999993</v>
      </c>
      <c r="CL939" s="315">
        <f t="shared" si="1713"/>
        <v>68.599999999999994</v>
      </c>
      <c r="CM939" s="315">
        <f t="shared" si="1713"/>
        <v>66.63</v>
      </c>
      <c r="CN939" s="315">
        <f t="shared" si="1713"/>
        <v>65.09</v>
      </c>
      <c r="CO939" s="315">
        <f t="shared" si="1713"/>
        <v>67.5</v>
      </c>
      <c r="CP939" s="315">
        <f t="shared" si="1713"/>
        <v>65.87</v>
      </c>
      <c r="CQ939" s="315">
        <f t="shared" si="1713"/>
        <v>62.72</v>
      </c>
      <c r="CR939" s="315">
        <f t="shared" si="1713"/>
        <v>65.39</v>
      </c>
      <c r="CS939" s="315">
        <f t="shared" si="1713"/>
        <v>65.84</v>
      </c>
      <c r="CT939" s="314">
        <f>CT940+CT941</f>
        <v>66.709999999999994</v>
      </c>
      <c r="CU939" s="315">
        <f t="shared" ref="CU939:CY939" si="1714">CU940+CU941</f>
        <v>68.22</v>
      </c>
      <c r="CV939" s="315">
        <f t="shared" si="1714"/>
        <v>67.75</v>
      </c>
      <c r="CW939" s="315">
        <f t="shared" si="1714"/>
        <v>66.570000000000007</v>
      </c>
      <c r="CX939" s="315">
        <f t="shared" si="1714"/>
        <v>65.16</v>
      </c>
      <c r="CY939" s="315">
        <f t="shared" si="1714"/>
        <v>64.08</v>
      </c>
      <c r="CZ939" s="314">
        <f>CZ940+CZ941</f>
        <v>67.08</v>
      </c>
      <c r="DA939" s="315">
        <f t="shared" ref="DA939:DH939" si="1715">DA940+DA941</f>
        <v>66.430000000000007</v>
      </c>
      <c r="DB939" s="315">
        <f t="shared" si="1715"/>
        <v>66.959999999999994</v>
      </c>
      <c r="DC939" s="315">
        <f t="shared" si="1715"/>
        <v>71.09</v>
      </c>
      <c r="DD939" s="315">
        <f t="shared" si="1715"/>
        <v>66.42</v>
      </c>
      <c r="DE939" s="315">
        <f t="shared" si="1715"/>
        <v>64.5</v>
      </c>
      <c r="DF939" s="315">
        <f t="shared" si="1715"/>
        <v>66.98</v>
      </c>
      <c r="DG939" s="314">
        <f t="shared" si="1715"/>
        <v>67.819999999999993</v>
      </c>
      <c r="DH939" s="317">
        <f t="shared" si="1715"/>
        <v>70.789999999999992</v>
      </c>
      <c r="DI939" s="316">
        <f t="shared" ref="DI939:DK939" si="1716">DI940+DI941</f>
        <v>70.42</v>
      </c>
      <c r="DJ939" s="315">
        <f t="shared" si="1716"/>
        <v>71.460000000000008</v>
      </c>
      <c r="DK939" s="315">
        <f t="shared" si="1716"/>
        <v>70</v>
      </c>
      <c r="DL939" s="317" t="s">
        <v>607</v>
      </c>
      <c r="DM939" s="316">
        <f t="shared" ref="DM939:DO939" si="1717">DM940+DM941</f>
        <v>64.02</v>
      </c>
      <c r="DN939" s="403" t="s">
        <v>607</v>
      </c>
      <c r="DO939" s="314">
        <f t="shared" si="1717"/>
        <v>67.819999999999993</v>
      </c>
      <c r="DP939" s="51"/>
      <c r="DQ939" s="38"/>
      <c r="DS939" s="38"/>
      <c r="DT939" s="38"/>
      <c r="DU939" s="38"/>
      <c r="DV939" s="38"/>
      <c r="DW939" s="38"/>
      <c r="DX939" s="38"/>
    </row>
    <row r="940" spans="1:136" s="4" customFormat="1" ht="16.5" customHeight="1" x14ac:dyDescent="0.15">
      <c r="A940" s="234" t="s">
        <v>459</v>
      </c>
      <c r="B940" s="314">
        <v>63.27</v>
      </c>
      <c r="C940" s="315">
        <v>64.98</v>
      </c>
      <c r="D940" s="315">
        <v>56.29</v>
      </c>
      <c r="E940" s="315">
        <v>57.62</v>
      </c>
      <c r="F940" s="315">
        <v>62.38</v>
      </c>
      <c r="G940" s="315">
        <v>59.88</v>
      </c>
      <c r="H940" s="315">
        <v>64.58</v>
      </c>
      <c r="I940" s="315">
        <v>59.12</v>
      </c>
      <c r="J940" s="315">
        <v>59.9</v>
      </c>
      <c r="K940" s="315">
        <v>60.96</v>
      </c>
      <c r="L940" s="315">
        <v>65.84</v>
      </c>
      <c r="M940" s="315">
        <v>64.7</v>
      </c>
      <c r="N940" s="315">
        <v>68.94</v>
      </c>
      <c r="O940" s="314">
        <v>59.5</v>
      </c>
      <c r="P940" s="315">
        <v>62.56</v>
      </c>
      <c r="Q940" s="315">
        <v>61.57</v>
      </c>
      <c r="R940" s="315">
        <v>61.74</v>
      </c>
      <c r="S940" s="315">
        <v>52.77</v>
      </c>
      <c r="T940" s="315">
        <v>57.14</v>
      </c>
      <c r="U940" s="315">
        <v>58.61</v>
      </c>
      <c r="V940" s="315">
        <v>58.28</v>
      </c>
      <c r="W940" s="315">
        <v>58.4</v>
      </c>
      <c r="X940" s="314">
        <v>59.17</v>
      </c>
      <c r="Y940" s="315">
        <v>58.12</v>
      </c>
      <c r="Z940" s="315">
        <v>57.28</v>
      </c>
      <c r="AA940" s="315">
        <v>63.83</v>
      </c>
      <c r="AB940" s="315">
        <v>56.62</v>
      </c>
      <c r="AC940" s="314">
        <v>60.76</v>
      </c>
      <c r="AD940" s="315">
        <v>58.25</v>
      </c>
      <c r="AE940" s="315">
        <v>61.28</v>
      </c>
      <c r="AF940" s="315">
        <v>57.88</v>
      </c>
      <c r="AG940" s="315">
        <v>62.05</v>
      </c>
      <c r="AH940" s="315">
        <v>59.95</v>
      </c>
      <c r="AI940" s="315">
        <v>61.97</v>
      </c>
      <c r="AJ940" s="317">
        <v>58.73</v>
      </c>
      <c r="AK940" s="367" t="s">
        <v>607</v>
      </c>
      <c r="AL940" s="367" t="s">
        <v>607</v>
      </c>
      <c r="AM940" s="314">
        <v>59</v>
      </c>
      <c r="AN940" s="315">
        <v>54.31</v>
      </c>
      <c r="AO940" s="315">
        <v>57.21</v>
      </c>
      <c r="AP940" s="315">
        <v>61.39</v>
      </c>
      <c r="AQ940" s="315">
        <v>56.02</v>
      </c>
      <c r="AR940" s="315">
        <v>58.51</v>
      </c>
      <c r="AS940" s="315">
        <v>55.26</v>
      </c>
      <c r="AT940" s="315">
        <v>56.38</v>
      </c>
      <c r="AU940" s="315">
        <v>62.98</v>
      </c>
      <c r="AV940" s="315">
        <v>60.84</v>
      </c>
      <c r="AW940" s="315">
        <v>56.77</v>
      </c>
      <c r="AX940" s="314">
        <v>54.74</v>
      </c>
      <c r="AY940" s="315">
        <v>53.7</v>
      </c>
      <c r="AZ940" s="315">
        <v>54.92</v>
      </c>
      <c r="BA940" s="315">
        <v>59.61</v>
      </c>
      <c r="BB940" s="315">
        <v>51.67</v>
      </c>
      <c r="BC940" s="315">
        <v>55.84</v>
      </c>
      <c r="BD940" s="314">
        <v>68.55</v>
      </c>
      <c r="BE940" s="315">
        <v>71.23</v>
      </c>
      <c r="BF940" s="315">
        <v>66.48</v>
      </c>
      <c r="BG940" s="315">
        <v>69.81</v>
      </c>
      <c r="BH940" s="315">
        <v>69.23</v>
      </c>
      <c r="BI940" s="315">
        <v>72.44</v>
      </c>
      <c r="BJ940" s="315">
        <v>62.56</v>
      </c>
      <c r="BK940" s="315">
        <v>69</v>
      </c>
      <c r="BL940" s="315">
        <v>66.180000000000007</v>
      </c>
      <c r="BM940" s="314">
        <v>58</v>
      </c>
      <c r="BN940" s="315">
        <v>59.56</v>
      </c>
      <c r="BO940" s="315">
        <v>59.46</v>
      </c>
      <c r="BP940" s="315">
        <v>57.95</v>
      </c>
      <c r="BQ940" s="315">
        <v>57.03</v>
      </c>
      <c r="BR940" s="315">
        <v>56.65</v>
      </c>
      <c r="BS940" s="314">
        <v>59.77</v>
      </c>
      <c r="BT940" s="316">
        <v>58.96</v>
      </c>
      <c r="BU940" s="315">
        <v>55.34</v>
      </c>
      <c r="BV940" s="315">
        <v>58.88</v>
      </c>
      <c r="BW940" s="315">
        <v>55.75</v>
      </c>
      <c r="BX940" s="315">
        <v>56.29</v>
      </c>
      <c r="BY940" s="315">
        <v>62.8</v>
      </c>
      <c r="BZ940" s="315">
        <v>57.35</v>
      </c>
      <c r="CA940" s="315">
        <v>58.65</v>
      </c>
      <c r="CB940" s="315">
        <v>61.54</v>
      </c>
      <c r="CC940" s="315">
        <v>61.75</v>
      </c>
      <c r="CD940" s="315">
        <v>62.13</v>
      </c>
      <c r="CE940" s="315">
        <v>58.82</v>
      </c>
      <c r="CF940" s="314">
        <v>59.69</v>
      </c>
      <c r="CG940" s="315">
        <v>56.99</v>
      </c>
      <c r="CH940" s="315">
        <v>54.44</v>
      </c>
      <c r="CI940" s="315">
        <v>62.17</v>
      </c>
      <c r="CJ940" s="315">
        <v>55.67</v>
      </c>
      <c r="CK940" s="315">
        <v>67.349999999999994</v>
      </c>
      <c r="CL940" s="315">
        <v>63.41</v>
      </c>
      <c r="CM940" s="315">
        <v>58.27</v>
      </c>
      <c r="CN940" s="315">
        <v>58.16</v>
      </c>
      <c r="CO940" s="315">
        <v>63.24</v>
      </c>
      <c r="CP940" s="315">
        <v>58.93</v>
      </c>
      <c r="CQ940" s="315">
        <v>53.55</v>
      </c>
      <c r="CR940" s="315">
        <v>58.5</v>
      </c>
      <c r="CS940" s="315">
        <v>58.91</v>
      </c>
      <c r="CT940" s="314">
        <v>61.01</v>
      </c>
      <c r="CU940" s="315">
        <v>62.47</v>
      </c>
      <c r="CV940" s="315">
        <v>61.69</v>
      </c>
      <c r="CW940" s="315">
        <v>62.53</v>
      </c>
      <c r="CX940" s="315">
        <v>59.47</v>
      </c>
      <c r="CY940" s="315">
        <v>58.1</v>
      </c>
      <c r="CZ940" s="314">
        <v>59.88</v>
      </c>
      <c r="DA940" s="315">
        <v>58.74</v>
      </c>
      <c r="DB940" s="315">
        <v>61.87</v>
      </c>
      <c r="DC940" s="315">
        <v>63.64</v>
      </c>
      <c r="DD940" s="315">
        <v>59.43</v>
      </c>
      <c r="DE940" s="315">
        <v>57.36</v>
      </c>
      <c r="DF940" s="315">
        <v>59.02</v>
      </c>
      <c r="DG940" s="314">
        <v>61.15</v>
      </c>
      <c r="DH940" s="317">
        <v>56.98</v>
      </c>
      <c r="DI940" s="316">
        <v>55.25</v>
      </c>
      <c r="DJ940" s="315">
        <v>59.34</v>
      </c>
      <c r="DK940" s="315">
        <v>55.19</v>
      </c>
      <c r="DL940" s="317" t="s">
        <v>607</v>
      </c>
      <c r="DM940" s="316">
        <v>46.33</v>
      </c>
      <c r="DN940" s="403" t="s">
        <v>607</v>
      </c>
      <c r="DO940" s="314">
        <v>60.89</v>
      </c>
      <c r="DQ940" s="38"/>
    </row>
    <row r="941" spans="1:136" s="4" customFormat="1" ht="16.5" customHeight="1" x14ac:dyDescent="0.15">
      <c r="A941" s="234" t="s">
        <v>460</v>
      </c>
      <c r="B941" s="314">
        <v>5.95</v>
      </c>
      <c r="C941" s="315">
        <v>5.62</v>
      </c>
      <c r="D941" s="315">
        <v>6.78</v>
      </c>
      <c r="E941" s="315">
        <v>7.16</v>
      </c>
      <c r="F941" s="315">
        <v>4.45</v>
      </c>
      <c r="G941" s="315">
        <v>7.18</v>
      </c>
      <c r="H941" s="315">
        <v>5.58</v>
      </c>
      <c r="I941" s="315">
        <v>6.33</v>
      </c>
      <c r="J941" s="315">
        <v>5.85</v>
      </c>
      <c r="K941" s="315">
        <v>5.74</v>
      </c>
      <c r="L941" s="315">
        <v>6.25</v>
      </c>
      <c r="M941" s="315">
        <v>4.4400000000000004</v>
      </c>
      <c r="N941" s="315">
        <v>5.47</v>
      </c>
      <c r="O941" s="314">
        <v>6.19</v>
      </c>
      <c r="P941" s="315">
        <v>5.72</v>
      </c>
      <c r="Q941" s="315">
        <v>6.67</v>
      </c>
      <c r="R941" s="315">
        <v>5.38</v>
      </c>
      <c r="S941" s="315">
        <v>5.74</v>
      </c>
      <c r="T941" s="315">
        <v>6.18</v>
      </c>
      <c r="U941" s="315">
        <v>6.26</v>
      </c>
      <c r="V941" s="315">
        <v>6.49</v>
      </c>
      <c r="W941" s="315">
        <v>7.43</v>
      </c>
      <c r="X941" s="314">
        <v>5.76</v>
      </c>
      <c r="Y941" s="315">
        <v>5.87</v>
      </c>
      <c r="Z941" s="315">
        <v>6.04</v>
      </c>
      <c r="AA941" s="315">
        <v>4.97</v>
      </c>
      <c r="AB941" s="315">
        <v>6.3</v>
      </c>
      <c r="AC941" s="314">
        <v>6.28</v>
      </c>
      <c r="AD941" s="315">
        <v>7.06</v>
      </c>
      <c r="AE941" s="315">
        <v>6.23</v>
      </c>
      <c r="AF941" s="315">
        <v>6.46</v>
      </c>
      <c r="AG941" s="315">
        <v>5.93</v>
      </c>
      <c r="AH941" s="315">
        <v>5.82</v>
      </c>
      <c r="AI941" s="315">
        <v>6.42</v>
      </c>
      <c r="AJ941" s="317">
        <v>5.48</v>
      </c>
      <c r="AK941" s="367" t="s">
        <v>607</v>
      </c>
      <c r="AL941" s="367" t="s">
        <v>607</v>
      </c>
      <c r="AM941" s="314">
        <v>6.76</v>
      </c>
      <c r="AN941" s="315">
        <v>7.88</v>
      </c>
      <c r="AO941" s="315">
        <v>8.15</v>
      </c>
      <c r="AP941" s="315">
        <v>6.1</v>
      </c>
      <c r="AQ941" s="315">
        <v>6.01</v>
      </c>
      <c r="AR941" s="315">
        <v>6.69</v>
      </c>
      <c r="AS941" s="315">
        <v>6.95</v>
      </c>
      <c r="AT941" s="315">
        <v>6.74</v>
      </c>
      <c r="AU941" s="315">
        <v>5.92</v>
      </c>
      <c r="AV941" s="315">
        <v>7.19</v>
      </c>
      <c r="AW941" s="315">
        <v>7.87</v>
      </c>
      <c r="AX941" s="314">
        <v>7.67</v>
      </c>
      <c r="AY941" s="315">
        <v>8.2100000000000009</v>
      </c>
      <c r="AZ941" s="315">
        <v>8.3000000000000007</v>
      </c>
      <c r="BA941" s="315">
        <v>6.68</v>
      </c>
      <c r="BB941" s="315">
        <v>7.2</v>
      </c>
      <c r="BC941" s="315">
        <v>7.08</v>
      </c>
      <c r="BD941" s="314">
        <v>7.25</v>
      </c>
      <c r="BE941" s="315">
        <v>8.56</v>
      </c>
      <c r="BF941" s="315">
        <v>5.89</v>
      </c>
      <c r="BG941" s="315">
        <v>5.81</v>
      </c>
      <c r="BH941" s="315">
        <v>5.54</v>
      </c>
      <c r="BI941" s="315">
        <v>7.31</v>
      </c>
      <c r="BJ941" s="315">
        <v>9.83</v>
      </c>
      <c r="BK941" s="315">
        <v>7.13</v>
      </c>
      <c r="BL941" s="315">
        <v>7.07</v>
      </c>
      <c r="BM941" s="314">
        <v>6.15</v>
      </c>
      <c r="BN941" s="315">
        <v>5.65</v>
      </c>
      <c r="BO941" s="315">
        <v>6.66</v>
      </c>
      <c r="BP941" s="315">
        <v>4.82</v>
      </c>
      <c r="BQ941" s="315">
        <v>5.5</v>
      </c>
      <c r="BR941" s="315">
        <v>6.92</v>
      </c>
      <c r="BS941" s="314">
        <v>6.23</v>
      </c>
      <c r="BT941" s="316">
        <v>6.29</v>
      </c>
      <c r="BU941" s="315">
        <v>7.04</v>
      </c>
      <c r="BV941" s="315">
        <v>5.29</v>
      </c>
      <c r="BW941" s="315">
        <v>6.11</v>
      </c>
      <c r="BX941" s="315">
        <v>6.82</v>
      </c>
      <c r="BY941" s="315">
        <v>6.35</v>
      </c>
      <c r="BZ941" s="315">
        <v>6.45</v>
      </c>
      <c r="CA941" s="315">
        <v>7</v>
      </c>
      <c r="CB941" s="315">
        <v>5.96</v>
      </c>
      <c r="CC941" s="315">
        <v>5.37</v>
      </c>
      <c r="CD941" s="315">
        <v>5.41</v>
      </c>
      <c r="CE941" s="315">
        <v>5.55</v>
      </c>
      <c r="CF941" s="314">
        <v>7.4</v>
      </c>
      <c r="CG941" s="315">
        <v>8.11</v>
      </c>
      <c r="CH941" s="315">
        <v>8.6300000000000008</v>
      </c>
      <c r="CI941" s="315">
        <v>4.84</v>
      </c>
      <c r="CJ941" s="315">
        <v>8.25</v>
      </c>
      <c r="CK941" s="315">
        <v>6.47</v>
      </c>
      <c r="CL941" s="315">
        <v>5.19</v>
      </c>
      <c r="CM941" s="315">
        <v>8.36</v>
      </c>
      <c r="CN941" s="315">
        <v>6.93</v>
      </c>
      <c r="CO941" s="315">
        <v>4.26</v>
      </c>
      <c r="CP941" s="315">
        <v>6.94</v>
      </c>
      <c r="CQ941" s="315">
        <v>9.17</v>
      </c>
      <c r="CR941" s="315">
        <v>6.89</v>
      </c>
      <c r="CS941" s="315">
        <v>6.93</v>
      </c>
      <c r="CT941" s="314">
        <v>5.7</v>
      </c>
      <c r="CU941" s="315">
        <v>5.75</v>
      </c>
      <c r="CV941" s="315">
        <v>6.06</v>
      </c>
      <c r="CW941" s="315">
        <v>4.04</v>
      </c>
      <c r="CX941" s="315">
        <v>5.69</v>
      </c>
      <c r="CY941" s="315">
        <v>5.98</v>
      </c>
      <c r="CZ941" s="314">
        <v>7.2</v>
      </c>
      <c r="DA941" s="315">
        <v>7.69</v>
      </c>
      <c r="DB941" s="315">
        <v>5.09</v>
      </c>
      <c r="DC941" s="315">
        <v>7.45</v>
      </c>
      <c r="DD941" s="315">
        <v>6.99</v>
      </c>
      <c r="DE941" s="315">
        <v>7.14</v>
      </c>
      <c r="DF941" s="315">
        <v>7.96</v>
      </c>
      <c r="DG941" s="314">
        <v>6.67</v>
      </c>
      <c r="DH941" s="317">
        <v>13.81</v>
      </c>
      <c r="DI941" s="316">
        <v>15.17</v>
      </c>
      <c r="DJ941" s="315">
        <v>12.12</v>
      </c>
      <c r="DK941" s="315">
        <v>14.81</v>
      </c>
      <c r="DL941" s="317" t="s">
        <v>607</v>
      </c>
      <c r="DM941" s="316">
        <v>17.690000000000001</v>
      </c>
      <c r="DN941" s="403" t="s">
        <v>607</v>
      </c>
      <c r="DO941" s="314">
        <v>6.93</v>
      </c>
      <c r="DQ941" s="369"/>
    </row>
    <row r="942" spans="1:136" s="4" customFormat="1" ht="16.5" customHeight="1" x14ac:dyDescent="0.15">
      <c r="A942" s="235" t="s">
        <v>461</v>
      </c>
      <c r="B942" s="314">
        <f>B943+B944</f>
        <v>71.44</v>
      </c>
      <c r="C942" s="315">
        <f>C943+C944</f>
        <v>73.180000000000007</v>
      </c>
      <c r="D942" s="315">
        <f t="shared" ref="D942:N942" si="1718">D943+D944</f>
        <v>64.17</v>
      </c>
      <c r="E942" s="315">
        <f t="shared" si="1718"/>
        <v>66.12</v>
      </c>
      <c r="F942" s="315">
        <f t="shared" si="1718"/>
        <v>67.52</v>
      </c>
      <c r="G942" s="315">
        <f t="shared" si="1718"/>
        <v>68.97999999999999</v>
      </c>
      <c r="H942" s="315">
        <f t="shared" si="1718"/>
        <v>72.53</v>
      </c>
      <c r="I942" s="315">
        <f t="shared" si="1718"/>
        <v>67.13</v>
      </c>
      <c r="J942" s="315">
        <f t="shared" si="1718"/>
        <v>65.62</v>
      </c>
      <c r="K942" s="315">
        <f t="shared" si="1718"/>
        <v>68.22</v>
      </c>
      <c r="L942" s="315">
        <f t="shared" si="1718"/>
        <v>75.510000000000005</v>
      </c>
      <c r="M942" s="315">
        <f t="shared" si="1718"/>
        <v>70.86999999999999</v>
      </c>
      <c r="N942" s="315">
        <f t="shared" si="1718"/>
        <v>77.59</v>
      </c>
      <c r="O942" s="314">
        <f>O943+O944</f>
        <v>67.48</v>
      </c>
      <c r="P942" s="315">
        <f>P943+P944</f>
        <v>70.05</v>
      </c>
      <c r="Q942" s="315">
        <f t="shared" ref="Q942:W942" si="1719">Q943+Q944</f>
        <v>70.709999999999994</v>
      </c>
      <c r="R942" s="315">
        <f t="shared" si="1719"/>
        <v>68.64</v>
      </c>
      <c r="S942" s="315">
        <f t="shared" si="1719"/>
        <v>59.73</v>
      </c>
      <c r="T942" s="315">
        <f t="shared" si="1719"/>
        <v>65.3</v>
      </c>
      <c r="U942" s="315">
        <f t="shared" si="1719"/>
        <v>66.510000000000005</v>
      </c>
      <c r="V942" s="315">
        <f t="shared" si="1719"/>
        <v>65.989999999999995</v>
      </c>
      <c r="W942" s="315">
        <f t="shared" si="1719"/>
        <v>68.73</v>
      </c>
      <c r="X942" s="314">
        <f>X943+X944</f>
        <v>66.22</v>
      </c>
      <c r="Y942" s="315">
        <f t="shared" ref="Y942:AB942" si="1720">Y943+Y944</f>
        <v>65.429999999999993</v>
      </c>
      <c r="Z942" s="315">
        <f t="shared" si="1720"/>
        <v>64.19</v>
      </c>
      <c r="AA942" s="315">
        <f t="shared" si="1720"/>
        <v>70.539999999999992</v>
      </c>
      <c r="AB942" s="315">
        <f t="shared" si="1720"/>
        <v>64.010000000000005</v>
      </c>
      <c r="AC942" s="314">
        <f>AC943+AC944</f>
        <v>68.760000000000005</v>
      </c>
      <c r="AD942" s="315">
        <f t="shared" ref="AD942:AI942" si="1721">AD943+AD944</f>
        <v>66.41</v>
      </c>
      <c r="AE942" s="315">
        <f t="shared" si="1721"/>
        <v>70.12</v>
      </c>
      <c r="AF942" s="315">
        <f t="shared" si="1721"/>
        <v>65.14</v>
      </c>
      <c r="AG942" s="315">
        <f t="shared" si="1721"/>
        <v>69.429999999999993</v>
      </c>
      <c r="AH942" s="315">
        <f t="shared" si="1721"/>
        <v>67.099999999999994</v>
      </c>
      <c r="AI942" s="315">
        <f t="shared" si="1721"/>
        <v>70.650000000000006</v>
      </c>
      <c r="AJ942" s="314">
        <f>AJ943+AJ944</f>
        <v>69.81</v>
      </c>
      <c r="AK942" s="367" t="s">
        <v>607</v>
      </c>
      <c r="AL942" s="367" t="s">
        <v>607</v>
      </c>
      <c r="AM942" s="314">
        <f>AM943+AM944</f>
        <v>68.849999999999994</v>
      </c>
      <c r="AN942" s="315">
        <f t="shared" ref="AN942:AW942" si="1722">AN943+AN944</f>
        <v>66.2</v>
      </c>
      <c r="AO942" s="315">
        <f t="shared" si="1722"/>
        <v>68.48</v>
      </c>
      <c r="AP942" s="315">
        <f t="shared" si="1722"/>
        <v>70.59</v>
      </c>
      <c r="AQ942" s="315">
        <f t="shared" si="1722"/>
        <v>64.929999999999993</v>
      </c>
      <c r="AR942" s="315">
        <f t="shared" si="1722"/>
        <v>67.959999999999994</v>
      </c>
      <c r="AS942" s="315">
        <f t="shared" si="1722"/>
        <v>66.5</v>
      </c>
      <c r="AT942" s="315">
        <f t="shared" si="1722"/>
        <v>65.3</v>
      </c>
      <c r="AU942" s="315">
        <f t="shared" si="1722"/>
        <v>72.460000000000008</v>
      </c>
      <c r="AV942" s="315">
        <f t="shared" si="1722"/>
        <v>71.61</v>
      </c>
      <c r="AW942" s="315">
        <f t="shared" si="1722"/>
        <v>67.22</v>
      </c>
      <c r="AX942" s="314">
        <f>AX943+AX944</f>
        <v>66.73</v>
      </c>
      <c r="AY942" s="315">
        <f t="shared" ref="AY942:BC942" si="1723">AY943+AY944</f>
        <v>65.38</v>
      </c>
      <c r="AZ942" s="315">
        <f t="shared" si="1723"/>
        <v>67.91</v>
      </c>
      <c r="BA942" s="315">
        <f t="shared" si="1723"/>
        <v>69.94</v>
      </c>
      <c r="BB942" s="315">
        <f t="shared" si="1723"/>
        <v>64</v>
      </c>
      <c r="BC942" s="315">
        <f t="shared" si="1723"/>
        <v>65.39</v>
      </c>
      <c r="BD942" s="314">
        <f>BD943+BD944</f>
        <v>79.47999999999999</v>
      </c>
      <c r="BE942" s="315">
        <f t="shared" ref="BE942:BL942" si="1724">BE943+BE944</f>
        <v>83.240000000000009</v>
      </c>
      <c r="BF942" s="315">
        <f t="shared" si="1724"/>
        <v>75.790000000000006</v>
      </c>
      <c r="BG942" s="315">
        <f t="shared" si="1724"/>
        <v>80.11999999999999</v>
      </c>
      <c r="BH942" s="315">
        <f t="shared" si="1724"/>
        <v>77.59</v>
      </c>
      <c r="BI942" s="315">
        <f t="shared" si="1724"/>
        <v>83.65</v>
      </c>
      <c r="BJ942" s="315">
        <f t="shared" si="1724"/>
        <v>77.03</v>
      </c>
      <c r="BK942" s="315">
        <f t="shared" si="1724"/>
        <v>79.330000000000013</v>
      </c>
      <c r="BL942" s="315">
        <f t="shared" si="1724"/>
        <v>77.19</v>
      </c>
      <c r="BM942" s="314">
        <f>BM943+BM944</f>
        <v>66.2</v>
      </c>
      <c r="BN942" s="315">
        <f t="shared" ref="BN942" si="1725">BN943+BN944</f>
        <v>67.27</v>
      </c>
      <c r="BO942" s="315">
        <f t="shared" ref="BO942" si="1726">BO943+BO944</f>
        <v>68.88</v>
      </c>
      <c r="BP942" s="315">
        <f t="shared" ref="BP942" si="1727">BP943+BP944</f>
        <v>63.64</v>
      </c>
      <c r="BQ942" s="315">
        <f t="shared" ref="BQ942" si="1728">BQ943+BQ944</f>
        <v>64.099999999999994</v>
      </c>
      <c r="BR942" s="315">
        <f t="shared" ref="BR942" si="1729">BR943+BR944</f>
        <v>65.94</v>
      </c>
      <c r="BS942" s="314">
        <f>BS943+BS944</f>
        <v>67.5</v>
      </c>
      <c r="BT942" s="316">
        <f t="shared" ref="BT942:CE942" si="1730">BT943+BT944</f>
        <v>67.05</v>
      </c>
      <c r="BU942" s="315">
        <f t="shared" si="1730"/>
        <v>63.36</v>
      </c>
      <c r="BV942" s="315">
        <f t="shared" si="1730"/>
        <v>64.98</v>
      </c>
      <c r="BW942" s="315">
        <f t="shared" si="1730"/>
        <v>61.9</v>
      </c>
      <c r="BX942" s="315">
        <f t="shared" si="1730"/>
        <v>64.31</v>
      </c>
      <c r="BY942" s="315">
        <f t="shared" si="1730"/>
        <v>71.55</v>
      </c>
      <c r="BZ942" s="315">
        <f t="shared" si="1730"/>
        <v>64.960000000000008</v>
      </c>
      <c r="CA942" s="315">
        <f t="shared" si="1730"/>
        <v>66.91</v>
      </c>
      <c r="CB942" s="315">
        <f t="shared" si="1730"/>
        <v>69.429999999999993</v>
      </c>
      <c r="CC942" s="315">
        <f t="shared" si="1730"/>
        <v>68.27</v>
      </c>
      <c r="CD942" s="315">
        <f t="shared" si="1730"/>
        <v>68.38</v>
      </c>
      <c r="CE942" s="315">
        <f t="shared" si="1730"/>
        <v>65.5</v>
      </c>
      <c r="CF942" s="314">
        <f>CF943+CF944</f>
        <v>69.37</v>
      </c>
      <c r="CG942" s="315">
        <f t="shared" ref="CG942:CS942" si="1731">CG943+CG944</f>
        <v>66.22</v>
      </c>
      <c r="CH942" s="315">
        <f t="shared" si="1731"/>
        <v>64.680000000000007</v>
      </c>
      <c r="CI942" s="315">
        <f t="shared" si="1731"/>
        <v>68.099999999999994</v>
      </c>
      <c r="CJ942" s="315">
        <f t="shared" si="1731"/>
        <v>66.960000000000008</v>
      </c>
      <c r="CK942" s="315">
        <f t="shared" si="1731"/>
        <v>76.72999999999999</v>
      </c>
      <c r="CL942" s="315">
        <f t="shared" si="1731"/>
        <v>70.289999999999992</v>
      </c>
      <c r="CM942" s="315">
        <f t="shared" si="1731"/>
        <v>69.55</v>
      </c>
      <c r="CN942" s="315">
        <f t="shared" si="1731"/>
        <v>66.41</v>
      </c>
      <c r="CO942" s="315">
        <f t="shared" si="1731"/>
        <v>68.190000000000012</v>
      </c>
      <c r="CP942" s="315">
        <f t="shared" si="1731"/>
        <v>66.12</v>
      </c>
      <c r="CQ942" s="315">
        <f t="shared" si="1731"/>
        <v>64.819999999999993</v>
      </c>
      <c r="CR942" s="315">
        <f t="shared" si="1731"/>
        <v>67.320000000000007</v>
      </c>
      <c r="CS942" s="315">
        <f t="shared" si="1731"/>
        <v>67.66</v>
      </c>
      <c r="CT942" s="314">
        <f>CT943+CT944</f>
        <v>68.489999999999995</v>
      </c>
      <c r="CU942" s="315">
        <f t="shared" ref="CU942:CY942" si="1732">CU943+CU944</f>
        <v>70.09</v>
      </c>
      <c r="CV942" s="315">
        <f t="shared" si="1732"/>
        <v>69.45</v>
      </c>
      <c r="CW942" s="315">
        <f t="shared" si="1732"/>
        <v>69.06</v>
      </c>
      <c r="CX942" s="315">
        <f t="shared" si="1732"/>
        <v>66.56</v>
      </c>
      <c r="CY942" s="315">
        <f t="shared" si="1732"/>
        <v>65.73</v>
      </c>
      <c r="CZ942" s="314">
        <f>CZ943+CZ944</f>
        <v>70.47</v>
      </c>
      <c r="DA942" s="315">
        <f t="shared" ref="DA942:DH942" si="1733">DA943+DA944</f>
        <v>67.03</v>
      </c>
      <c r="DB942" s="315">
        <f t="shared" si="1733"/>
        <v>68.14</v>
      </c>
      <c r="DC942" s="315">
        <f t="shared" si="1733"/>
        <v>74.650000000000006</v>
      </c>
      <c r="DD942" s="315">
        <f t="shared" si="1733"/>
        <v>70.03</v>
      </c>
      <c r="DE942" s="315">
        <f t="shared" si="1733"/>
        <v>67.95</v>
      </c>
      <c r="DF942" s="315">
        <f t="shared" si="1733"/>
        <v>70.77</v>
      </c>
      <c r="DG942" s="314">
        <f t="shared" si="1733"/>
        <v>70.47</v>
      </c>
      <c r="DH942" s="317">
        <f t="shared" si="1733"/>
        <v>72.98</v>
      </c>
      <c r="DI942" s="316">
        <f t="shared" ref="DI942:DK942" si="1734">DI943+DI944</f>
        <v>72.710000000000008</v>
      </c>
      <c r="DJ942" s="315">
        <f t="shared" si="1734"/>
        <v>72.16</v>
      </c>
      <c r="DK942" s="315">
        <f t="shared" si="1734"/>
        <v>75.59</v>
      </c>
      <c r="DL942" s="317" t="s">
        <v>607</v>
      </c>
      <c r="DM942" s="316">
        <f t="shared" ref="DM942" si="1735">DM943+DM944</f>
        <v>69.930000000000007</v>
      </c>
      <c r="DN942" s="403" t="s">
        <v>607</v>
      </c>
      <c r="DO942" s="314">
        <f t="shared" ref="DO942" si="1736">DO943+DO944</f>
        <v>70.510000000000005</v>
      </c>
      <c r="DQ942" s="370"/>
    </row>
    <row r="943" spans="1:136" s="4" customFormat="1" ht="16.5" customHeight="1" x14ac:dyDescent="0.15">
      <c r="A943" s="214" t="s">
        <v>459</v>
      </c>
      <c r="B943" s="314">
        <v>65.48</v>
      </c>
      <c r="C943" s="315">
        <v>67.56</v>
      </c>
      <c r="D943" s="315">
        <v>57.52</v>
      </c>
      <c r="E943" s="315">
        <v>59.08</v>
      </c>
      <c r="F943" s="315">
        <v>63.16</v>
      </c>
      <c r="G943" s="315">
        <v>61.98</v>
      </c>
      <c r="H943" s="315">
        <v>67.14</v>
      </c>
      <c r="I943" s="315">
        <v>60.73</v>
      </c>
      <c r="J943" s="315">
        <v>60.19</v>
      </c>
      <c r="K943" s="315">
        <v>62.55</v>
      </c>
      <c r="L943" s="315">
        <v>68.900000000000006</v>
      </c>
      <c r="M943" s="315">
        <v>66.38</v>
      </c>
      <c r="N943" s="315">
        <v>72.010000000000005</v>
      </c>
      <c r="O943" s="314">
        <v>61.27</v>
      </c>
      <c r="P943" s="315">
        <v>63.92</v>
      </c>
      <c r="Q943" s="315">
        <v>63.55</v>
      </c>
      <c r="R943" s="315">
        <v>63.47</v>
      </c>
      <c r="S943" s="315">
        <v>54.18</v>
      </c>
      <c r="T943" s="315">
        <v>59.59</v>
      </c>
      <c r="U943" s="315">
        <v>60.46</v>
      </c>
      <c r="V943" s="315">
        <v>59.55</v>
      </c>
      <c r="W943" s="315">
        <v>61.47</v>
      </c>
      <c r="X943" s="314">
        <v>60.7</v>
      </c>
      <c r="Y943" s="315">
        <v>59.91</v>
      </c>
      <c r="Z943" s="315">
        <v>58.21</v>
      </c>
      <c r="AA943" s="315">
        <v>65.709999999999994</v>
      </c>
      <c r="AB943" s="315">
        <v>58.18</v>
      </c>
      <c r="AC943" s="314">
        <v>62.36</v>
      </c>
      <c r="AD943" s="315">
        <v>59.12</v>
      </c>
      <c r="AE943" s="315">
        <v>63.92</v>
      </c>
      <c r="AF943" s="315">
        <v>58.77</v>
      </c>
      <c r="AG943" s="315">
        <v>63.19</v>
      </c>
      <c r="AH943" s="315">
        <v>60.91</v>
      </c>
      <c r="AI943" s="315">
        <v>64.28</v>
      </c>
      <c r="AJ943" s="314">
        <v>64.69</v>
      </c>
      <c r="AK943" s="367" t="s">
        <v>607</v>
      </c>
      <c r="AL943" s="367" t="s">
        <v>607</v>
      </c>
      <c r="AM943" s="314">
        <v>61.93</v>
      </c>
      <c r="AN943" s="315">
        <v>58.08</v>
      </c>
      <c r="AO943" s="315">
        <v>60.11</v>
      </c>
      <c r="AP943" s="315">
        <v>64.650000000000006</v>
      </c>
      <c r="AQ943" s="315">
        <v>59.48</v>
      </c>
      <c r="AR943" s="315">
        <v>60.55</v>
      </c>
      <c r="AS943" s="315">
        <v>59.62</v>
      </c>
      <c r="AT943" s="315">
        <v>58.6</v>
      </c>
      <c r="AU943" s="315">
        <v>66.34</v>
      </c>
      <c r="AV943" s="315">
        <v>64.16</v>
      </c>
      <c r="AW943" s="315">
        <v>59.17</v>
      </c>
      <c r="AX943" s="314">
        <v>58.51</v>
      </c>
      <c r="AY943" s="315">
        <v>56.92</v>
      </c>
      <c r="AZ943" s="315">
        <v>58.84</v>
      </c>
      <c r="BA943" s="315">
        <v>63.07</v>
      </c>
      <c r="BB943" s="315">
        <v>56.18</v>
      </c>
      <c r="BC943" s="315">
        <v>58.01</v>
      </c>
      <c r="BD943" s="314">
        <v>71.819999999999993</v>
      </c>
      <c r="BE943" s="315">
        <v>74.180000000000007</v>
      </c>
      <c r="BF943" s="315">
        <v>69.790000000000006</v>
      </c>
      <c r="BG943" s="315">
        <v>73.959999999999994</v>
      </c>
      <c r="BH943" s="315">
        <v>71.92</v>
      </c>
      <c r="BI943" s="315">
        <v>75.98</v>
      </c>
      <c r="BJ943" s="315">
        <v>66.150000000000006</v>
      </c>
      <c r="BK943" s="315">
        <v>71.650000000000006</v>
      </c>
      <c r="BL943" s="315">
        <v>69.88</v>
      </c>
      <c r="BM943" s="314">
        <v>59.94</v>
      </c>
      <c r="BN943" s="315">
        <v>61.37</v>
      </c>
      <c r="BO943" s="315">
        <v>62.01</v>
      </c>
      <c r="BP943" s="315">
        <v>59.04</v>
      </c>
      <c r="BQ943" s="315">
        <v>58.54</v>
      </c>
      <c r="BR943" s="315">
        <v>58.85</v>
      </c>
      <c r="BS943" s="314">
        <v>61.54</v>
      </c>
      <c r="BT943" s="316">
        <v>60.82</v>
      </c>
      <c r="BU943" s="315">
        <v>56.78</v>
      </c>
      <c r="BV943" s="315">
        <v>59.96</v>
      </c>
      <c r="BW943" s="315">
        <v>55.28</v>
      </c>
      <c r="BX943" s="315">
        <v>57.76</v>
      </c>
      <c r="BY943" s="315">
        <v>65.53</v>
      </c>
      <c r="BZ943" s="315">
        <v>59.27</v>
      </c>
      <c r="CA943" s="315">
        <v>60.19</v>
      </c>
      <c r="CB943" s="315">
        <v>63.9</v>
      </c>
      <c r="CC943" s="315">
        <v>62.78</v>
      </c>
      <c r="CD943" s="315">
        <v>63.11</v>
      </c>
      <c r="CE943" s="315">
        <v>59.75</v>
      </c>
      <c r="CF943" s="314">
        <v>62.1</v>
      </c>
      <c r="CG943" s="315">
        <v>57.89</v>
      </c>
      <c r="CH943" s="315">
        <v>56.5</v>
      </c>
      <c r="CI943" s="315">
        <v>63.66</v>
      </c>
      <c r="CJ943" s="315">
        <v>58.82</v>
      </c>
      <c r="CK943" s="315">
        <v>70.16</v>
      </c>
      <c r="CL943" s="315">
        <v>65.069999999999993</v>
      </c>
      <c r="CM943" s="315">
        <v>61.13</v>
      </c>
      <c r="CN943" s="315">
        <v>60.26</v>
      </c>
      <c r="CO943" s="315">
        <v>64.540000000000006</v>
      </c>
      <c r="CP943" s="315">
        <v>59.3</v>
      </c>
      <c r="CQ943" s="315">
        <v>55.57</v>
      </c>
      <c r="CR943" s="315">
        <v>60.6</v>
      </c>
      <c r="CS943" s="315">
        <v>61.46</v>
      </c>
      <c r="CT943" s="314">
        <v>62.87</v>
      </c>
      <c r="CU943" s="315">
        <v>64.3</v>
      </c>
      <c r="CV943" s="315">
        <v>63.54</v>
      </c>
      <c r="CW943" s="315">
        <v>64.81</v>
      </c>
      <c r="CX943" s="315">
        <v>60.76</v>
      </c>
      <c r="CY943" s="315">
        <v>60.31</v>
      </c>
      <c r="CZ943" s="314">
        <v>63.24</v>
      </c>
      <c r="DA943" s="315">
        <v>59.95</v>
      </c>
      <c r="DB943" s="315">
        <v>63.83</v>
      </c>
      <c r="DC943" s="315">
        <v>67.180000000000007</v>
      </c>
      <c r="DD943" s="315">
        <v>62.75</v>
      </c>
      <c r="DE943" s="315">
        <v>61.05</v>
      </c>
      <c r="DF943" s="315">
        <v>62.65</v>
      </c>
      <c r="DG943" s="314">
        <v>63.71</v>
      </c>
      <c r="DH943" s="317">
        <v>59.82</v>
      </c>
      <c r="DI943" s="316">
        <v>58.52</v>
      </c>
      <c r="DJ943" s="315">
        <v>60.37</v>
      </c>
      <c r="DK943" s="315">
        <v>61.54</v>
      </c>
      <c r="DL943" s="317" t="s">
        <v>607</v>
      </c>
      <c r="DM943" s="316">
        <v>51.51</v>
      </c>
      <c r="DN943" s="403" t="s">
        <v>607</v>
      </c>
      <c r="DO943" s="314">
        <v>63.49</v>
      </c>
      <c r="DQ943" s="129"/>
    </row>
    <row r="944" spans="1:136" s="4" customFormat="1" ht="16.5" customHeight="1" x14ac:dyDescent="0.15">
      <c r="A944" s="214" t="s">
        <v>460</v>
      </c>
      <c r="B944" s="314">
        <v>5.96</v>
      </c>
      <c r="C944" s="315">
        <v>5.62</v>
      </c>
      <c r="D944" s="315">
        <v>6.65</v>
      </c>
      <c r="E944" s="315">
        <v>7.04</v>
      </c>
      <c r="F944" s="315">
        <v>4.3600000000000003</v>
      </c>
      <c r="G944" s="315">
        <v>7</v>
      </c>
      <c r="H944" s="315">
        <v>5.39</v>
      </c>
      <c r="I944" s="315">
        <v>6.4</v>
      </c>
      <c r="J944" s="315">
        <v>5.43</v>
      </c>
      <c r="K944" s="315">
        <v>5.67</v>
      </c>
      <c r="L944" s="315">
        <v>6.61</v>
      </c>
      <c r="M944" s="315">
        <v>4.49</v>
      </c>
      <c r="N944" s="315">
        <v>5.58</v>
      </c>
      <c r="O944" s="314">
        <v>6.21</v>
      </c>
      <c r="P944" s="315">
        <v>6.13</v>
      </c>
      <c r="Q944" s="315">
        <v>7.16</v>
      </c>
      <c r="R944" s="315">
        <v>5.17</v>
      </c>
      <c r="S944" s="315">
        <v>5.55</v>
      </c>
      <c r="T944" s="315">
        <v>5.71</v>
      </c>
      <c r="U944" s="315">
        <v>6.05</v>
      </c>
      <c r="V944" s="315">
        <v>6.44</v>
      </c>
      <c r="W944" s="315">
        <v>7.26</v>
      </c>
      <c r="X944" s="314">
        <v>5.52</v>
      </c>
      <c r="Y944" s="315">
        <v>5.52</v>
      </c>
      <c r="Z944" s="315">
        <v>5.98</v>
      </c>
      <c r="AA944" s="315">
        <v>4.83</v>
      </c>
      <c r="AB944" s="315">
        <v>5.83</v>
      </c>
      <c r="AC944" s="314">
        <v>6.4</v>
      </c>
      <c r="AD944" s="315">
        <v>7.29</v>
      </c>
      <c r="AE944" s="315">
        <v>6.2</v>
      </c>
      <c r="AF944" s="315">
        <v>6.37</v>
      </c>
      <c r="AG944" s="315">
        <v>6.24</v>
      </c>
      <c r="AH944" s="315">
        <v>6.19</v>
      </c>
      <c r="AI944" s="315">
        <v>6.37</v>
      </c>
      <c r="AJ944" s="314">
        <v>5.12</v>
      </c>
      <c r="AK944" s="367" t="s">
        <v>607</v>
      </c>
      <c r="AL944" s="367" t="s">
        <v>607</v>
      </c>
      <c r="AM944" s="314">
        <v>6.92</v>
      </c>
      <c r="AN944" s="315">
        <v>8.1199999999999992</v>
      </c>
      <c r="AO944" s="315">
        <v>8.3699999999999992</v>
      </c>
      <c r="AP944" s="315">
        <v>5.94</v>
      </c>
      <c r="AQ944" s="315">
        <v>5.45</v>
      </c>
      <c r="AR944" s="315">
        <v>7.41</v>
      </c>
      <c r="AS944" s="315">
        <v>6.88</v>
      </c>
      <c r="AT944" s="315">
        <v>6.7</v>
      </c>
      <c r="AU944" s="315">
        <v>6.12</v>
      </c>
      <c r="AV944" s="315">
        <v>7.45</v>
      </c>
      <c r="AW944" s="315">
        <v>8.0500000000000007</v>
      </c>
      <c r="AX944" s="314">
        <v>8.2200000000000006</v>
      </c>
      <c r="AY944" s="315">
        <v>8.4600000000000009</v>
      </c>
      <c r="AZ944" s="315">
        <v>9.07</v>
      </c>
      <c r="BA944" s="315">
        <v>6.87</v>
      </c>
      <c r="BB944" s="315">
        <v>7.82</v>
      </c>
      <c r="BC944" s="315">
        <v>7.38</v>
      </c>
      <c r="BD944" s="314">
        <v>7.66</v>
      </c>
      <c r="BE944" s="315">
        <v>9.06</v>
      </c>
      <c r="BF944" s="315">
        <v>6</v>
      </c>
      <c r="BG944" s="315">
        <v>6.16</v>
      </c>
      <c r="BH944" s="315">
        <v>5.67</v>
      </c>
      <c r="BI944" s="315">
        <v>7.67</v>
      </c>
      <c r="BJ944" s="315">
        <v>10.88</v>
      </c>
      <c r="BK944" s="315">
        <v>7.68</v>
      </c>
      <c r="BL944" s="315">
        <v>7.31</v>
      </c>
      <c r="BM944" s="314">
        <v>6.26</v>
      </c>
      <c r="BN944" s="315">
        <v>5.9</v>
      </c>
      <c r="BO944" s="315">
        <v>6.87</v>
      </c>
      <c r="BP944" s="315">
        <v>4.5999999999999996</v>
      </c>
      <c r="BQ944" s="315">
        <v>5.56</v>
      </c>
      <c r="BR944" s="315">
        <v>7.09</v>
      </c>
      <c r="BS944" s="314">
        <v>5.96</v>
      </c>
      <c r="BT944" s="316">
        <v>6.23</v>
      </c>
      <c r="BU944" s="315">
        <v>6.58</v>
      </c>
      <c r="BV944" s="315">
        <v>5.0199999999999996</v>
      </c>
      <c r="BW944" s="315">
        <v>6.62</v>
      </c>
      <c r="BX944" s="315">
        <v>6.55</v>
      </c>
      <c r="BY944" s="315">
        <v>6.02</v>
      </c>
      <c r="BZ944" s="315">
        <v>5.69</v>
      </c>
      <c r="CA944" s="315">
        <v>6.72</v>
      </c>
      <c r="CB944" s="315">
        <v>5.53</v>
      </c>
      <c r="CC944" s="315">
        <v>5.49</v>
      </c>
      <c r="CD944" s="315">
        <v>5.27</v>
      </c>
      <c r="CE944" s="315">
        <v>5.75</v>
      </c>
      <c r="CF944" s="314">
        <v>7.27</v>
      </c>
      <c r="CG944" s="315">
        <v>8.33</v>
      </c>
      <c r="CH944" s="315">
        <v>8.18</v>
      </c>
      <c r="CI944" s="315">
        <v>4.4400000000000004</v>
      </c>
      <c r="CJ944" s="315">
        <v>8.14</v>
      </c>
      <c r="CK944" s="315">
        <v>6.57</v>
      </c>
      <c r="CL944" s="315">
        <v>5.22</v>
      </c>
      <c r="CM944" s="315">
        <v>8.42</v>
      </c>
      <c r="CN944" s="315">
        <v>6.15</v>
      </c>
      <c r="CO944" s="315">
        <v>3.65</v>
      </c>
      <c r="CP944" s="315">
        <v>6.82</v>
      </c>
      <c r="CQ944" s="315">
        <v>9.25</v>
      </c>
      <c r="CR944" s="315">
        <v>6.72</v>
      </c>
      <c r="CS944" s="315">
        <v>6.2</v>
      </c>
      <c r="CT944" s="314">
        <v>5.62</v>
      </c>
      <c r="CU944" s="315">
        <v>5.79</v>
      </c>
      <c r="CV944" s="315">
        <v>5.91</v>
      </c>
      <c r="CW944" s="315">
        <v>4.25</v>
      </c>
      <c r="CX944" s="315">
        <v>5.8</v>
      </c>
      <c r="CY944" s="315">
        <v>5.42</v>
      </c>
      <c r="CZ944" s="314">
        <v>7.23</v>
      </c>
      <c r="DA944" s="315">
        <v>7.08</v>
      </c>
      <c r="DB944" s="315">
        <v>4.3099999999999996</v>
      </c>
      <c r="DC944" s="315">
        <v>7.47</v>
      </c>
      <c r="DD944" s="315">
        <v>7.28</v>
      </c>
      <c r="DE944" s="315">
        <v>6.9</v>
      </c>
      <c r="DF944" s="315">
        <v>8.1199999999999992</v>
      </c>
      <c r="DG944" s="314">
        <v>6.76</v>
      </c>
      <c r="DH944" s="317">
        <v>13.16</v>
      </c>
      <c r="DI944" s="316">
        <v>14.19</v>
      </c>
      <c r="DJ944" s="315">
        <v>11.79</v>
      </c>
      <c r="DK944" s="315">
        <v>14.05</v>
      </c>
      <c r="DL944" s="317" t="s">
        <v>607</v>
      </c>
      <c r="DM944" s="316">
        <v>18.420000000000002</v>
      </c>
      <c r="DN944" s="403" t="s">
        <v>607</v>
      </c>
      <c r="DO944" s="314">
        <v>7.02</v>
      </c>
      <c r="DQ944" s="129"/>
    </row>
    <row r="945" spans="1:129" s="4" customFormat="1" ht="16.5" customHeight="1" x14ac:dyDescent="0.15">
      <c r="A945" s="235" t="s">
        <v>462</v>
      </c>
      <c r="B945" s="314">
        <f>B946+B947</f>
        <v>67.099999999999994</v>
      </c>
      <c r="C945" s="315">
        <f>C946+C947</f>
        <v>68.09</v>
      </c>
      <c r="D945" s="315">
        <f t="shared" ref="D945:N945" si="1737">D946+D947</f>
        <v>62.05</v>
      </c>
      <c r="E945" s="315">
        <f t="shared" si="1737"/>
        <v>63.46</v>
      </c>
      <c r="F945" s="315">
        <f t="shared" si="1737"/>
        <v>66.14</v>
      </c>
      <c r="G945" s="315">
        <f t="shared" si="1737"/>
        <v>65.27</v>
      </c>
      <c r="H945" s="315">
        <f t="shared" si="1737"/>
        <v>67.88</v>
      </c>
      <c r="I945" s="315">
        <f t="shared" si="1737"/>
        <v>63.87</v>
      </c>
      <c r="J945" s="315">
        <f t="shared" si="1737"/>
        <v>65.87</v>
      </c>
      <c r="K945" s="315">
        <f t="shared" si="1737"/>
        <v>65.260000000000005</v>
      </c>
      <c r="L945" s="315">
        <f t="shared" si="1737"/>
        <v>68.98</v>
      </c>
      <c r="M945" s="315">
        <f t="shared" si="1737"/>
        <v>67.45</v>
      </c>
      <c r="N945" s="315">
        <f t="shared" si="1737"/>
        <v>71.38000000000001</v>
      </c>
      <c r="O945" s="314">
        <f>O946+O947</f>
        <v>63.980000000000004</v>
      </c>
      <c r="P945" s="315">
        <f>P946+P947</f>
        <v>66.63</v>
      </c>
      <c r="Q945" s="315">
        <f t="shared" ref="Q945:W945" si="1738">Q946+Q947</f>
        <v>65.929999999999993</v>
      </c>
      <c r="R945" s="315">
        <f t="shared" si="1738"/>
        <v>65.650000000000006</v>
      </c>
      <c r="S945" s="315">
        <f t="shared" si="1738"/>
        <v>57.379999999999995</v>
      </c>
      <c r="T945" s="315">
        <f t="shared" si="1738"/>
        <v>61.4</v>
      </c>
      <c r="U945" s="315">
        <f t="shared" si="1738"/>
        <v>63.31</v>
      </c>
      <c r="V945" s="315">
        <f t="shared" si="1738"/>
        <v>63.58</v>
      </c>
      <c r="W945" s="315">
        <f t="shared" si="1738"/>
        <v>63.08</v>
      </c>
      <c r="X945" s="314">
        <f>X946+X947</f>
        <v>63.69</v>
      </c>
      <c r="Y945" s="315">
        <f t="shared" ref="Y945:AB945" si="1739">Y946+Y947</f>
        <v>62.59</v>
      </c>
      <c r="Z945" s="315">
        <f t="shared" si="1739"/>
        <v>62.480000000000004</v>
      </c>
      <c r="AA945" s="315">
        <f t="shared" si="1739"/>
        <v>67.11</v>
      </c>
      <c r="AB945" s="315">
        <f t="shared" si="1739"/>
        <v>61.9</v>
      </c>
      <c r="AC945" s="314">
        <f>AC946+AC947</f>
        <v>65.38</v>
      </c>
      <c r="AD945" s="315">
        <f t="shared" ref="AD945:AI945" si="1740">AD946+AD947</f>
        <v>64.27</v>
      </c>
      <c r="AE945" s="315">
        <f t="shared" si="1740"/>
        <v>65.010000000000005</v>
      </c>
      <c r="AF945" s="315">
        <f t="shared" si="1740"/>
        <v>63.57</v>
      </c>
      <c r="AG945" s="315">
        <f t="shared" si="1740"/>
        <v>66.61</v>
      </c>
      <c r="AH945" s="315">
        <f t="shared" si="1740"/>
        <v>64.48</v>
      </c>
      <c r="AI945" s="315">
        <f t="shared" si="1740"/>
        <v>66.22</v>
      </c>
      <c r="AJ945" s="314">
        <f>AJ946+AJ947</f>
        <v>58.839999999999996</v>
      </c>
      <c r="AK945" s="367" t="s">
        <v>607</v>
      </c>
      <c r="AL945" s="367" t="s">
        <v>607</v>
      </c>
      <c r="AM945" s="314">
        <f>AM946+AM947</f>
        <v>62.83</v>
      </c>
      <c r="AN945" s="315">
        <f t="shared" ref="AN945:AW945" si="1741">AN946+AN947</f>
        <v>58.32</v>
      </c>
      <c r="AO945" s="315">
        <f t="shared" si="1741"/>
        <v>62.43</v>
      </c>
      <c r="AP945" s="315">
        <f t="shared" si="1741"/>
        <v>64.66</v>
      </c>
      <c r="AQ945" s="315">
        <f t="shared" si="1741"/>
        <v>59.23</v>
      </c>
      <c r="AR945" s="315">
        <f t="shared" si="1741"/>
        <v>62.620000000000005</v>
      </c>
      <c r="AS945" s="315">
        <f t="shared" si="1741"/>
        <v>57.900000000000006</v>
      </c>
      <c r="AT945" s="315">
        <f t="shared" si="1741"/>
        <v>61.050000000000004</v>
      </c>
      <c r="AU945" s="315">
        <f t="shared" si="1741"/>
        <v>65.459999999999994</v>
      </c>
      <c r="AV945" s="315">
        <f t="shared" si="1741"/>
        <v>64.570000000000007</v>
      </c>
      <c r="AW945" s="315">
        <f t="shared" si="1741"/>
        <v>62.15</v>
      </c>
      <c r="AX945" s="314">
        <f>AX946+AX947</f>
        <v>58.35</v>
      </c>
      <c r="AY945" s="315">
        <f t="shared" ref="AY945:BC945" si="1742">AY946+AY947</f>
        <v>58.53</v>
      </c>
      <c r="AZ945" s="315">
        <f t="shared" si="1742"/>
        <v>58.900000000000006</v>
      </c>
      <c r="BA945" s="315">
        <f t="shared" si="1742"/>
        <v>62.77</v>
      </c>
      <c r="BB945" s="315">
        <f t="shared" si="1742"/>
        <v>54</v>
      </c>
      <c r="BC945" s="315">
        <f t="shared" si="1742"/>
        <v>60.57</v>
      </c>
      <c r="BD945" s="314">
        <f>BD946+BD947</f>
        <v>72.38</v>
      </c>
      <c r="BE945" s="315">
        <f t="shared" ref="BE945:BL945" si="1743">BE946+BE947</f>
        <v>76.77</v>
      </c>
      <c r="BF945" s="315">
        <f t="shared" si="1743"/>
        <v>69.09</v>
      </c>
      <c r="BG945" s="315">
        <f t="shared" si="1743"/>
        <v>71.400000000000006</v>
      </c>
      <c r="BH945" s="315">
        <f t="shared" si="1743"/>
        <v>72.03</v>
      </c>
      <c r="BI945" s="315">
        <f t="shared" si="1743"/>
        <v>76.339999999999989</v>
      </c>
      <c r="BJ945" s="315">
        <f t="shared" si="1743"/>
        <v>67.92</v>
      </c>
      <c r="BK945" s="315">
        <f t="shared" si="1743"/>
        <v>73.19</v>
      </c>
      <c r="BL945" s="315">
        <f t="shared" si="1743"/>
        <v>69.59</v>
      </c>
      <c r="BM945" s="314">
        <f>BM946+BM947</f>
        <v>62.199999999999996</v>
      </c>
      <c r="BN945" s="315">
        <f t="shared" ref="BN945:BR945" si="1744">BN946+BN947</f>
        <v>63.290000000000006</v>
      </c>
      <c r="BO945" s="315">
        <f t="shared" si="1744"/>
        <v>63.49</v>
      </c>
      <c r="BP945" s="315">
        <f t="shared" si="1744"/>
        <v>61.9</v>
      </c>
      <c r="BQ945" s="315">
        <f t="shared" si="1744"/>
        <v>61.02</v>
      </c>
      <c r="BR945" s="315">
        <f t="shared" si="1744"/>
        <v>61.35</v>
      </c>
      <c r="BS945" s="314">
        <f>BS946+BS947</f>
        <v>64.599999999999994</v>
      </c>
      <c r="BT945" s="316">
        <f t="shared" ref="BT945:CE945" si="1745">BT946+BT947</f>
        <v>63.55</v>
      </c>
      <c r="BU945" s="315">
        <f t="shared" si="1745"/>
        <v>61.510000000000005</v>
      </c>
      <c r="BV945" s="315">
        <f t="shared" si="1745"/>
        <v>63.4</v>
      </c>
      <c r="BW945" s="315">
        <f t="shared" si="1745"/>
        <v>61.82</v>
      </c>
      <c r="BX945" s="315">
        <f t="shared" si="1745"/>
        <v>61.97</v>
      </c>
      <c r="BY945" s="315">
        <f t="shared" si="1745"/>
        <v>66.990000000000009</v>
      </c>
      <c r="BZ945" s="315">
        <f t="shared" si="1745"/>
        <v>62.699999999999996</v>
      </c>
      <c r="CA945" s="315">
        <f t="shared" si="1745"/>
        <v>64.460000000000008</v>
      </c>
      <c r="CB945" s="315">
        <f t="shared" si="1745"/>
        <v>65.709999999999994</v>
      </c>
      <c r="CC945" s="315">
        <f t="shared" si="1745"/>
        <v>65.989999999999995</v>
      </c>
      <c r="CD945" s="315">
        <f t="shared" si="1745"/>
        <v>66.739999999999995</v>
      </c>
      <c r="CE945" s="315">
        <f t="shared" si="1745"/>
        <v>63.32</v>
      </c>
      <c r="CF945" s="314">
        <f>CF946+CF947</f>
        <v>64.95</v>
      </c>
      <c r="CG945" s="315">
        <f t="shared" ref="CG945:CS945" si="1746">CG946+CG947</f>
        <v>64</v>
      </c>
      <c r="CH945" s="315">
        <f t="shared" si="1746"/>
        <v>61.55</v>
      </c>
      <c r="CI945" s="315">
        <f t="shared" si="1746"/>
        <v>65.88</v>
      </c>
      <c r="CJ945" s="315">
        <f t="shared" si="1746"/>
        <v>61.13</v>
      </c>
      <c r="CK945" s="315">
        <f t="shared" si="1746"/>
        <v>71.03</v>
      </c>
      <c r="CL945" s="315">
        <f t="shared" si="1746"/>
        <v>66.94</v>
      </c>
      <c r="CM945" s="315">
        <f t="shared" si="1746"/>
        <v>64.03</v>
      </c>
      <c r="CN945" s="315">
        <f t="shared" si="1746"/>
        <v>63.879999999999995</v>
      </c>
      <c r="CO945" s="315">
        <f t="shared" si="1746"/>
        <v>66.77</v>
      </c>
      <c r="CP945" s="315">
        <f t="shared" si="1746"/>
        <v>65.64</v>
      </c>
      <c r="CQ945" s="315">
        <f t="shared" si="1746"/>
        <v>60.819999999999993</v>
      </c>
      <c r="CR945" s="315">
        <f t="shared" si="1746"/>
        <v>63.580000000000005</v>
      </c>
      <c r="CS945" s="315">
        <f t="shared" si="1746"/>
        <v>64.05</v>
      </c>
      <c r="CT945" s="314">
        <f>CT946+CT947</f>
        <v>65.040000000000006</v>
      </c>
      <c r="CU945" s="315">
        <f t="shared" ref="CU945:CY945" si="1747">CU946+CU947</f>
        <v>66.45</v>
      </c>
      <c r="CV945" s="315">
        <f t="shared" si="1747"/>
        <v>66.13</v>
      </c>
      <c r="CW945" s="315">
        <f t="shared" si="1747"/>
        <v>64.11</v>
      </c>
      <c r="CX945" s="315">
        <f t="shared" si="1747"/>
        <v>63.81</v>
      </c>
      <c r="CY945" s="315">
        <f t="shared" si="1747"/>
        <v>62.519999999999996</v>
      </c>
      <c r="CZ945" s="314">
        <f>CZ946+CZ947</f>
        <v>64.03</v>
      </c>
      <c r="DA945" s="315">
        <f t="shared" ref="DA945:DH945" si="1748">DA946+DA947</f>
        <v>65.850000000000009</v>
      </c>
      <c r="DB945" s="315">
        <f t="shared" si="1748"/>
        <v>65.83</v>
      </c>
      <c r="DC945" s="315">
        <f t="shared" si="1748"/>
        <v>67.94</v>
      </c>
      <c r="DD945" s="315">
        <f t="shared" si="1748"/>
        <v>63.150000000000006</v>
      </c>
      <c r="DE945" s="315">
        <f t="shared" si="1748"/>
        <v>61.39</v>
      </c>
      <c r="DF945" s="315">
        <f t="shared" si="1748"/>
        <v>63.59</v>
      </c>
      <c r="DG945" s="314">
        <f t="shared" si="1748"/>
        <v>65.34</v>
      </c>
      <c r="DH945" s="317">
        <f t="shared" si="1748"/>
        <v>68.900000000000006</v>
      </c>
      <c r="DI945" s="316">
        <f t="shared" ref="DI945:DK945" si="1749">DI946+DI947</f>
        <v>68.5</v>
      </c>
      <c r="DJ945" s="315">
        <f t="shared" si="1749"/>
        <v>70.849999999999994</v>
      </c>
      <c r="DK945" s="315">
        <f t="shared" si="1749"/>
        <v>64.5</v>
      </c>
      <c r="DL945" s="317" t="s">
        <v>607</v>
      </c>
      <c r="DM945" s="316">
        <f t="shared" ref="DM945" si="1750">DM946+DM947</f>
        <v>58.48</v>
      </c>
      <c r="DN945" s="403" t="s">
        <v>607</v>
      </c>
      <c r="DO945" s="314">
        <f t="shared" ref="DO945" si="1751">DO946+DO947</f>
        <v>65.31</v>
      </c>
      <c r="DQ945" s="370"/>
    </row>
    <row r="946" spans="1:129" s="4" customFormat="1" ht="16.5" customHeight="1" x14ac:dyDescent="0.15">
      <c r="A946" s="214" t="s">
        <v>459</v>
      </c>
      <c r="B946" s="314">
        <v>61.16</v>
      </c>
      <c r="C946" s="315">
        <v>62.47</v>
      </c>
      <c r="D946" s="315">
        <v>55.14</v>
      </c>
      <c r="E946" s="315">
        <v>56.17</v>
      </c>
      <c r="F946" s="315">
        <v>61.6</v>
      </c>
      <c r="G946" s="315">
        <v>57.91</v>
      </c>
      <c r="H946" s="315">
        <v>62.13</v>
      </c>
      <c r="I946" s="315">
        <v>57.61</v>
      </c>
      <c r="J946" s="315">
        <v>59.59</v>
      </c>
      <c r="K946" s="315">
        <v>59.46</v>
      </c>
      <c r="L946" s="315">
        <v>63.06</v>
      </c>
      <c r="M946" s="315">
        <v>63.07</v>
      </c>
      <c r="N946" s="315">
        <v>66.010000000000005</v>
      </c>
      <c r="O946" s="314">
        <v>57.81</v>
      </c>
      <c r="P946" s="315">
        <v>61.29</v>
      </c>
      <c r="Q946" s="315">
        <v>59.72</v>
      </c>
      <c r="R946" s="315">
        <v>60.06</v>
      </c>
      <c r="S946" s="315">
        <v>51.47</v>
      </c>
      <c r="T946" s="315">
        <v>54.75</v>
      </c>
      <c r="U946" s="315">
        <v>56.85</v>
      </c>
      <c r="V946" s="315">
        <v>57.04</v>
      </c>
      <c r="W946" s="315">
        <v>55.48</v>
      </c>
      <c r="X946" s="314">
        <v>57.69</v>
      </c>
      <c r="Y946" s="315">
        <v>56.38</v>
      </c>
      <c r="Z946" s="315">
        <v>56.38</v>
      </c>
      <c r="AA946" s="315">
        <v>61.99</v>
      </c>
      <c r="AB946" s="315">
        <v>55.16</v>
      </c>
      <c r="AC946" s="314">
        <v>59.22</v>
      </c>
      <c r="AD946" s="315">
        <v>57.43</v>
      </c>
      <c r="AE946" s="315">
        <v>58.75</v>
      </c>
      <c r="AF946" s="315">
        <v>57.02</v>
      </c>
      <c r="AG946" s="315">
        <v>60.98</v>
      </c>
      <c r="AH946" s="315">
        <v>59.02</v>
      </c>
      <c r="AI946" s="315">
        <v>59.74</v>
      </c>
      <c r="AJ946" s="314">
        <v>53.01</v>
      </c>
      <c r="AK946" s="367" t="s">
        <v>607</v>
      </c>
      <c r="AL946" s="367" t="s">
        <v>607</v>
      </c>
      <c r="AM946" s="314">
        <v>56.21</v>
      </c>
      <c r="AN946" s="315">
        <v>50.68</v>
      </c>
      <c r="AO946" s="315">
        <v>54.48</v>
      </c>
      <c r="AP946" s="315">
        <v>58.4</v>
      </c>
      <c r="AQ946" s="315">
        <v>52.68</v>
      </c>
      <c r="AR946" s="315">
        <v>56.6</v>
      </c>
      <c r="AS946" s="315">
        <v>50.88</v>
      </c>
      <c r="AT946" s="315">
        <v>54.27</v>
      </c>
      <c r="AU946" s="315">
        <v>59.73</v>
      </c>
      <c r="AV946" s="315">
        <v>57.63</v>
      </c>
      <c r="AW946" s="315">
        <v>54.46</v>
      </c>
      <c r="AX946" s="314">
        <v>51.2</v>
      </c>
      <c r="AY946" s="315">
        <v>50.56</v>
      </c>
      <c r="AZ946" s="315">
        <v>51.31</v>
      </c>
      <c r="BA946" s="315">
        <v>56.27</v>
      </c>
      <c r="BB946" s="315">
        <v>47.39</v>
      </c>
      <c r="BC946" s="315">
        <v>53.77</v>
      </c>
      <c r="BD946" s="314">
        <v>65.52</v>
      </c>
      <c r="BE946" s="315">
        <v>68.64</v>
      </c>
      <c r="BF946" s="315">
        <v>63.31</v>
      </c>
      <c r="BG946" s="315">
        <v>65.92</v>
      </c>
      <c r="BH946" s="315">
        <v>66.61</v>
      </c>
      <c r="BI946" s="315">
        <v>69.349999999999994</v>
      </c>
      <c r="BJ946" s="315">
        <v>59.1</v>
      </c>
      <c r="BK946" s="315">
        <v>66.569999999999993</v>
      </c>
      <c r="BL946" s="315">
        <v>62.74</v>
      </c>
      <c r="BM946" s="314">
        <v>56.16</v>
      </c>
      <c r="BN946" s="315">
        <v>57.88</v>
      </c>
      <c r="BO946" s="315">
        <v>57.03</v>
      </c>
      <c r="BP946" s="315">
        <v>56.87</v>
      </c>
      <c r="BQ946" s="315">
        <v>55.59</v>
      </c>
      <c r="BR946" s="315">
        <v>54.6</v>
      </c>
      <c r="BS946" s="314">
        <v>58.12</v>
      </c>
      <c r="BT946" s="316">
        <v>57.21</v>
      </c>
      <c r="BU946" s="315">
        <v>54.06</v>
      </c>
      <c r="BV946" s="315">
        <v>57.86</v>
      </c>
      <c r="BW946" s="315">
        <v>56.22</v>
      </c>
      <c r="BX946" s="315">
        <v>54.9</v>
      </c>
      <c r="BY946" s="315">
        <v>60.34</v>
      </c>
      <c r="BZ946" s="315">
        <v>55.55</v>
      </c>
      <c r="CA946" s="315">
        <v>57.2</v>
      </c>
      <c r="CB946" s="315">
        <v>59.36</v>
      </c>
      <c r="CC946" s="315">
        <v>60.75</v>
      </c>
      <c r="CD946" s="315">
        <v>61.19</v>
      </c>
      <c r="CE946" s="315">
        <v>57.95</v>
      </c>
      <c r="CF946" s="314">
        <v>57.43</v>
      </c>
      <c r="CG946" s="315">
        <v>56.11</v>
      </c>
      <c r="CH946" s="315">
        <v>52.51</v>
      </c>
      <c r="CI946" s="315">
        <v>60.64</v>
      </c>
      <c r="CJ946" s="315">
        <v>52.77</v>
      </c>
      <c r="CK946" s="315">
        <v>64.66</v>
      </c>
      <c r="CL946" s="315">
        <v>61.78</v>
      </c>
      <c r="CM946" s="315">
        <v>55.72</v>
      </c>
      <c r="CN946" s="315">
        <v>56.23</v>
      </c>
      <c r="CO946" s="315">
        <v>61.87</v>
      </c>
      <c r="CP946" s="315">
        <v>58.59</v>
      </c>
      <c r="CQ946" s="315">
        <v>51.73</v>
      </c>
      <c r="CR946" s="315">
        <v>56.52</v>
      </c>
      <c r="CS946" s="315">
        <v>56.4</v>
      </c>
      <c r="CT946" s="314">
        <v>59.25</v>
      </c>
      <c r="CU946" s="315">
        <v>60.75</v>
      </c>
      <c r="CV946" s="315">
        <v>59.94</v>
      </c>
      <c r="CW946" s="315">
        <v>60.28</v>
      </c>
      <c r="CX946" s="315">
        <v>58.22</v>
      </c>
      <c r="CY946" s="315">
        <v>56.01</v>
      </c>
      <c r="CZ946" s="314">
        <v>56.85</v>
      </c>
      <c r="DA946" s="315">
        <v>57.59</v>
      </c>
      <c r="DB946" s="315">
        <v>60</v>
      </c>
      <c r="DC946" s="315">
        <v>60.49</v>
      </c>
      <c r="DD946" s="315">
        <v>56.42</v>
      </c>
      <c r="DE946" s="315">
        <v>54.02</v>
      </c>
      <c r="DF946" s="315">
        <v>55.77</v>
      </c>
      <c r="DG946" s="314">
        <v>58.75</v>
      </c>
      <c r="DH946" s="317">
        <v>54.52</v>
      </c>
      <c r="DI946" s="316">
        <v>52.51</v>
      </c>
      <c r="DJ946" s="315">
        <v>58.46</v>
      </c>
      <c r="DK946" s="315">
        <v>48.96</v>
      </c>
      <c r="DL946" s="317" t="s">
        <v>607</v>
      </c>
      <c r="DM946" s="316">
        <v>41.48</v>
      </c>
      <c r="DN946" s="403" t="s">
        <v>607</v>
      </c>
      <c r="DO946" s="314">
        <v>58.45</v>
      </c>
      <c r="DQ946" s="129"/>
    </row>
    <row r="947" spans="1:129" s="4" customFormat="1" ht="16.5" customHeight="1" x14ac:dyDescent="0.15">
      <c r="A947" s="214" t="s">
        <v>487</v>
      </c>
      <c r="B947" s="314">
        <v>5.94</v>
      </c>
      <c r="C947" s="315">
        <v>5.62</v>
      </c>
      <c r="D947" s="315">
        <v>6.91</v>
      </c>
      <c r="E947" s="315">
        <v>7.29</v>
      </c>
      <c r="F947" s="315">
        <v>4.54</v>
      </c>
      <c r="G947" s="315">
        <v>7.36</v>
      </c>
      <c r="H947" s="315">
        <v>5.75</v>
      </c>
      <c r="I947" s="315">
        <v>6.26</v>
      </c>
      <c r="J947" s="315">
        <v>6.28</v>
      </c>
      <c r="K947" s="315">
        <v>5.8</v>
      </c>
      <c r="L947" s="315">
        <v>5.92</v>
      </c>
      <c r="M947" s="315">
        <v>4.38</v>
      </c>
      <c r="N947" s="315">
        <v>5.37</v>
      </c>
      <c r="O947" s="314">
        <v>6.17</v>
      </c>
      <c r="P947" s="315">
        <v>5.34</v>
      </c>
      <c r="Q947" s="315">
        <v>6.21</v>
      </c>
      <c r="R947" s="315">
        <v>5.59</v>
      </c>
      <c r="S947" s="315">
        <v>5.91</v>
      </c>
      <c r="T947" s="315">
        <v>6.65</v>
      </c>
      <c r="U947" s="315">
        <v>6.46</v>
      </c>
      <c r="V947" s="315">
        <v>6.54</v>
      </c>
      <c r="W947" s="315">
        <v>7.6</v>
      </c>
      <c r="X947" s="314">
        <v>6</v>
      </c>
      <c r="Y947" s="315">
        <v>6.21</v>
      </c>
      <c r="Z947" s="315">
        <v>6.1</v>
      </c>
      <c r="AA947" s="315">
        <v>5.12</v>
      </c>
      <c r="AB947" s="315">
        <v>6.74</v>
      </c>
      <c r="AC947" s="314">
        <v>6.16</v>
      </c>
      <c r="AD947" s="315">
        <v>6.84</v>
      </c>
      <c r="AE947" s="315">
        <v>6.26</v>
      </c>
      <c r="AF947" s="315">
        <v>6.55</v>
      </c>
      <c r="AG947" s="315">
        <v>5.63</v>
      </c>
      <c r="AH947" s="315">
        <v>5.46</v>
      </c>
      <c r="AI947" s="315">
        <v>6.48</v>
      </c>
      <c r="AJ947" s="314">
        <v>5.83</v>
      </c>
      <c r="AK947" s="367" t="s">
        <v>607</v>
      </c>
      <c r="AL947" s="367" t="s">
        <v>607</v>
      </c>
      <c r="AM947" s="314">
        <v>6.62</v>
      </c>
      <c r="AN947" s="315">
        <v>7.64</v>
      </c>
      <c r="AO947" s="315">
        <v>7.95</v>
      </c>
      <c r="AP947" s="315">
        <v>6.26</v>
      </c>
      <c r="AQ947" s="315">
        <v>6.55</v>
      </c>
      <c r="AR947" s="315">
        <v>6.02</v>
      </c>
      <c r="AS947" s="315">
        <v>7.02</v>
      </c>
      <c r="AT947" s="315">
        <v>6.78</v>
      </c>
      <c r="AU947" s="315">
        <v>5.73</v>
      </c>
      <c r="AV947" s="315">
        <v>6.94</v>
      </c>
      <c r="AW947" s="315">
        <v>7.69</v>
      </c>
      <c r="AX947" s="314">
        <v>7.15</v>
      </c>
      <c r="AY947" s="315">
        <v>7.97</v>
      </c>
      <c r="AZ947" s="315">
        <v>7.59</v>
      </c>
      <c r="BA947" s="315">
        <v>6.5</v>
      </c>
      <c r="BB947" s="315">
        <v>6.61</v>
      </c>
      <c r="BC947" s="315">
        <v>6.8</v>
      </c>
      <c r="BD947" s="314">
        <v>6.86</v>
      </c>
      <c r="BE947" s="315">
        <v>8.1300000000000008</v>
      </c>
      <c r="BF947" s="315">
        <v>5.78</v>
      </c>
      <c r="BG947" s="315">
        <v>5.48</v>
      </c>
      <c r="BH947" s="315">
        <v>5.42</v>
      </c>
      <c r="BI947" s="315">
        <v>6.99</v>
      </c>
      <c r="BJ947" s="315">
        <v>8.82</v>
      </c>
      <c r="BK947" s="315">
        <v>6.62</v>
      </c>
      <c r="BL947" s="315">
        <v>6.85</v>
      </c>
      <c r="BM947" s="314">
        <v>6.04</v>
      </c>
      <c r="BN947" s="315">
        <v>5.41</v>
      </c>
      <c r="BO947" s="315">
        <v>6.46</v>
      </c>
      <c r="BP947" s="315">
        <v>5.03</v>
      </c>
      <c r="BQ947" s="315">
        <v>5.43</v>
      </c>
      <c r="BR947" s="315">
        <v>6.75</v>
      </c>
      <c r="BS947" s="314">
        <v>6.48</v>
      </c>
      <c r="BT947" s="316">
        <v>6.34</v>
      </c>
      <c r="BU947" s="315">
        <v>7.45</v>
      </c>
      <c r="BV947" s="315">
        <v>5.54</v>
      </c>
      <c r="BW947" s="315">
        <v>5.6</v>
      </c>
      <c r="BX947" s="315">
        <v>7.07</v>
      </c>
      <c r="BY947" s="315">
        <v>6.65</v>
      </c>
      <c r="BZ947" s="315">
        <v>7.15</v>
      </c>
      <c r="CA947" s="315">
        <v>7.26</v>
      </c>
      <c r="CB947" s="315">
        <v>6.35</v>
      </c>
      <c r="CC947" s="315">
        <v>5.24</v>
      </c>
      <c r="CD947" s="315">
        <v>5.55</v>
      </c>
      <c r="CE947" s="315">
        <v>5.37</v>
      </c>
      <c r="CF947" s="314">
        <v>7.52</v>
      </c>
      <c r="CG947" s="315">
        <v>7.89</v>
      </c>
      <c r="CH947" s="315">
        <v>9.0399999999999991</v>
      </c>
      <c r="CI947" s="315">
        <v>5.24</v>
      </c>
      <c r="CJ947" s="315">
        <v>8.36</v>
      </c>
      <c r="CK947" s="315">
        <v>6.37</v>
      </c>
      <c r="CL947" s="315">
        <v>5.16</v>
      </c>
      <c r="CM947" s="315">
        <v>8.31</v>
      </c>
      <c r="CN947" s="315">
        <v>7.65</v>
      </c>
      <c r="CO947" s="315">
        <v>4.9000000000000004</v>
      </c>
      <c r="CP947" s="315">
        <v>7.05</v>
      </c>
      <c r="CQ947" s="315">
        <v>9.09</v>
      </c>
      <c r="CR947" s="315">
        <v>7.06</v>
      </c>
      <c r="CS947" s="315">
        <v>7.65</v>
      </c>
      <c r="CT947" s="314">
        <v>5.79</v>
      </c>
      <c r="CU947" s="315">
        <v>5.7</v>
      </c>
      <c r="CV947" s="315">
        <v>6.19</v>
      </c>
      <c r="CW947" s="315">
        <v>3.83</v>
      </c>
      <c r="CX947" s="315">
        <v>5.59</v>
      </c>
      <c r="CY947" s="315">
        <v>6.51</v>
      </c>
      <c r="CZ947" s="314">
        <v>7.18</v>
      </c>
      <c r="DA947" s="315">
        <v>8.26</v>
      </c>
      <c r="DB947" s="315">
        <v>5.83</v>
      </c>
      <c r="DC947" s="315">
        <v>7.45</v>
      </c>
      <c r="DD947" s="315">
        <v>6.73</v>
      </c>
      <c r="DE947" s="315">
        <v>7.37</v>
      </c>
      <c r="DF947" s="315">
        <v>7.82</v>
      </c>
      <c r="DG947" s="314">
        <v>6.59</v>
      </c>
      <c r="DH947" s="317">
        <v>14.38</v>
      </c>
      <c r="DI947" s="316">
        <v>15.99</v>
      </c>
      <c r="DJ947" s="315">
        <v>12.39</v>
      </c>
      <c r="DK947" s="315">
        <v>15.54</v>
      </c>
      <c r="DL947" s="317" t="s">
        <v>607</v>
      </c>
      <c r="DM947" s="316">
        <v>17</v>
      </c>
      <c r="DN947" s="403" t="s">
        <v>607</v>
      </c>
      <c r="DO947" s="314">
        <v>6.86</v>
      </c>
      <c r="DQ947" s="40"/>
    </row>
    <row r="948" spans="1:129" s="4" customFormat="1" ht="16.5" customHeight="1" x14ac:dyDescent="0.2">
      <c r="A948" s="235" t="s">
        <v>463</v>
      </c>
      <c r="B948" s="363"/>
      <c r="C948" s="275"/>
      <c r="D948" s="275"/>
      <c r="E948" s="275"/>
      <c r="F948" s="275"/>
      <c r="G948" s="275"/>
      <c r="H948" s="275"/>
      <c r="I948" s="275"/>
      <c r="J948" s="275"/>
      <c r="K948" s="275"/>
      <c r="L948" s="275"/>
      <c r="M948" s="275"/>
      <c r="N948" s="275"/>
      <c r="O948" s="240"/>
      <c r="P948" s="366"/>
      <c r="Q948" s="366"/>
      <c r="R948" s="275"/>
      <c r="S948" s="275"/>
      <c r="T948" s="275"/>
      <c r="U948" s="275"/>
      <c r="V948" s="275"/>
      <c r="W948" s="275"/>
      <c r="X948" s="240"/>
      <c r="Y948" s="275"/>
      <c r="Z948" s="275"/>
      <c r="AA948" s="275"/>
      <c r="AB948" s="275"/>
      <c r="AC948" s="240"/>
      <c r="AD948" s="275"/>
      <c r="AE948" s="275"/>
      <c r="AF948" s="275"/>
      <c r="AG948" s="275"/>
      <c r="AH948" s="275"/>
      <c r="AI948" s="275"/>
      <c r="AJ948" s="240"/>
      <c r="AK948" s="365"/>
      <c r="AL948" s="365"/>
      <c r="AM948" s="240"/>
      <c r="AN948" s="275"/>
      <c r="AO948" s="275"/>
      <c r="AP948" s="275"/>
      <c r="AQ948" s="275"/>
      <c r="AR948" s="275"/>
      <c r="AS948" s="275"/>
      <c r="AT948" s="275"/>
      <c r="AU948" s="275"/>
      <c r="AV948" s="275"/>
      <c r="AW948" s="275"/>
      <c r="AX948" s="240"/>
      <c r="AY948" s="275"/>
      <c r="AZ948" s="275"/>
      <c r="BA948" s="275"/>
      <c r="BB948" s="275"/>
      <c r="BC948" s="275"/>
      <c r="BD948" s="240"/>
      <c r="BE948" s="275"/>
      <c r="BF948" s="275"/>
      <c r="BG948" s="275"/>
      <c r="BH948" s="275"/>
      <c r="BI948" s="275"/>
      <c r="BJ948" s="275"/>
      <c r="BK948" s="275"/>
      <c r="BL948" s="275"/>
      <c r="BM948" s="240"/>
      <c r="BN948" s="275"/>
      <c r="BO948" s="275"/>
      <c r="BP948" s="275"/>
      <c r="BQ948" s="275"/>
      <c r="BR948" s="275"/>
      <c r="BS948" s="240"/>
      <c r="BT948" s="275"/>
      <c r="BU948" s="275"/>
      <c r="BV948" s="275"/>
      <c r="BW948" s="275"/>
      <c r="BX948" s="275"/>
      <c r="BY948" s="275"/>
      <c r="BZ948" s="275"/>
      <c r="CA948" s="275"/>
      <c r="CB948" s="275"/>
      <c r="CC948" s="275"/>
      <c r="CD948" s="275"/>
      <c r="CE948" s="275"/>
      <c r="CF948" s="240"/>
      <c r="CG948" s="275"/>
      <c r="CH948" s="275"/>
      <c r="CI948" s="275"/>
      <c r="CJ948" s="275"/>
      <c r="CK948" s="275"/>
      <c r="CL948" s="275"/>
      <c r="CM948" s="275"/>
      <c r="CN948" s="275"/>
      <c r="CO948" s="275"/>
      <c r="CP948" s="275"/>
      <c r="CQ948" s="275"/>
      <c r="CR948" s="275"/>
      <c r="CS948" s="275"/>
      <c r="CT948" s="240"/>
      <c r="CU948" s="275"/>
      <c r="CV948" s="275"/>
      <c r="CW948" s="275"/>
      <c r="CX948" s="275"/>
      <c r="CY948" s="275"/>
      <c r="CZ948" s="240"/>
      <c r="DA948" s="275"/>
      <c r="DB948" s="275"/>
      <c r="DC948" s="275"/>
      <c r="DD948" s="275"/>
      <c r="DE948" s="275"/>
      <c r="DF948" s="275"/>
      <c r="DG948" s="314"/>
      <c r="DH948" s="240"/>
      <c r="DI948" s="275"/>
      <c r="DJ948" s="275"/>
      <c r="DK948" s="275"/>
      <c r="DL948" s="301"/>
      <c r="DM948" s="275"/>
      <c r="DN948" s="275"/>
      <c r="DO948" s="314"/>
      <c r="DQ948" s="40"/>
    </row>
    <row r="949" spans="1:129" s="4" customFormat="1" ht="16.5" customHeight="1" x14ac:dyDescent="0.15">
      <c r="A949" s="214" t="s">
        <v>464</v>
      </c>
      <c r="B949" s="314">
        <v>15.87</v>
      </c>
      <c r="C949" s="315">
        <v>13.86</v>
      </c>
      <c r="D949" s="315">
        <v>17.95</v>
      </c>
      <c r="E949" s="315">
        <v>18.100000000000001</v>
      </c>
      <c r="F949" s="315">
        <v>27.94</v>
      </c>
      <c r="G949" s="315">
        <v>18.59</v>
      </c>
      <c r="H949" s="315">
        <v>13.93</v>
      </c>
      <c r="I949" s="315">
        <v>14.23</v>
      </c>
      <c r="J949" s="315">
        <v>19.86</v>
      </c>
      <c r="K949" s="315">
        <v>15.45</v>
      </c>
      <c r="L949" s="315">
        <v>14.64</v>
      </c>
      <c r="M949" s="315">
        <v>17.96</v>
      </c>
      <c r="N949" s="315">
        <v>16.47</v>
      </c>
      <c r="O949" s="314">
        <v>14.86</v>
      </c>
      <c r="P949" s="315">
        <v>14.75</v>
      </c>
      <c r="Q949" s="315">
        <v>12.68</v>
      </c>
      <c r="R949" s="315">
        <v>14.12</v>
      </c>
      <c r="S949" s="315">
        <v>17.22</v>
      </c>
      <c r="T949" s="315">
        <v>15.39</v>
      </c>
      <c r="U949" s="315">
        <v>16.57</v>
      </c>
      <c r="V949" s="315">
        <v>16.21</v>
      </c>
      <c r="W949" s="315">
        <v>10.1</v>
      </c>
      <c r="X949" s="314">
        <v>17.100000000000001</v>
      </c>
      <c r="Y949" s="315">
        <v>20</v>
      </c>
      <c r="Z949" s="315">
        <v>16.420000000000002</v>
      </c>
      <c r="AA949" s="315">
        <v>15.21</v>
      </c>
      <c r="AB949" s="315">
        <v>18.16</v>
      </c>
      <c r="AC949" s="314">
        <v>14.06</v>
      </c>
      <c r="AD949" s="315">
        <v>15.58</v>
      </c>
      <c r="AE949" s="315">
        <v>13.11</v>
      </c>
      <c r="AF949" s="315">
        <v>17.329999999999998</v>
      </c>
      <c r="AG949" s="315">
        <v>13.92</v>
      </c>
      <c r="AH949" s="315">
        <v>14.92</v>
      </c>
      <c r="AI949" s="315">
        <v>12.54</v>
      </c>
      <c r="AJ949" s="314">
        <v>21.51</v>
      </c>
      <c r="AK949" s="367" t="s">
        <v>607</v>
      </c>
      <c r="AL949" s="367" t="s">
        <v>607</v>
      </c>
      <c r="AM949" s="314">
        <v>12.61</v>
      </c>
      <c r="AN949" s="315">
        <v>14.27</v>
      </c>
      <c r="AO949" s="315">
        <v>16.84</v>
      </c>
      <c r="AP949" s="315">
        <v>16.54</v>
      </c>
      <c r="AQ949" s="315">
        <v>14.52</v>
      </c>
      <c r="AR949" s="315">
        <v>11.42</v>
      </c>
      <c r="AS949" s="315">
        <v>16.41</v>
      </c>
      <c r="AT949" s="315">
        <v>10.25</v>
      </c>
      <c r="AU949" s="315">
        <v>11.86</v>
      </c>
      <c r="AV949" s="315">
        <v>11.04</v>
      </c>
      <c r="AW949" s="315">
        <v>14.27</v>
      </c>
      <c r="AX949" s="314">
        <v>11.54</v>
      </c>
      <c r="AY949" s="315">
        <v>13.18</v>
      </c>
      <c r="AZ949" s="315">
        <v>10.85</v>
      </c>
      <c r="BA949" s="315">
        <v>11.64</v>
      </c>
      <c r="BB949" s="315">
        <v>11.33</v>
      </c>
      <c r="BC949" s="315">
        <v>13.28</v>
      </c>
      <c r="BD949" s="314">
        <v>12.56</v>
      </c>
      <c r="BE949" s="315">
        <v>19.14</v>
      </c>
      <c r="BF949" s="315">
        <v>11.04</v>
      </c>
      <c r="BG949" s="315">
        <v>12.23</v>
      </c>
      <c r="BH949" s="315">
        <v>9.68</v>
      </c>
      <c r="BI949" s="315">
        <v>13.71</v>
      </c>
      <c r="BJ949" s="315">
        <v>8.93</v>
      </c>
      <c r="BK949" s="315">
        <v>11.38</v>
      </c>
      <c r="BL949" s="315">
        <v>10.06</v>
      </c>
      <c r="BM949" s="314">
        <v>14.29</v>
      </c>
      <c r="BN949" s="315">
        <v>15.64</v>
      </c>
      <c r="BO949" s="315">
        <v>13.12</v>
      </c>
      <c r="BP949" s="315">
        <v>17.03</v>
      </c>
      <c r="BQ949" s="315">
        <v>19.43</v>
      </c>
      <c r="BR949" s="315">
        <v>11.62</v>
      </c>
      <c r="BS949" s="314">
        <v>18.489999999999998</v>
      </c>
      <c r="BT949" s="316">
        <v>17.95</v>
      </c>
      <c r="BU949" s="315">
        <v>21.26</v>
      </c>
      <c r="BV949" s="315">
        <v>20.66</v>
      </c>
      <c r="BW949" s="315">
        <v>25.06</v>
      </c>
      <c r="BX949" s="315">
        <v>23.78</v>
      </c>
      <c r="BY949" s="315">
        <v>15.77</v>
      </c>
      <c r="BZ949" s="315">
        <v>18.57</v>
      </c>
      <c r="CA949" s="315">
        <v>21.42</v>
      </c>
      <c r="CB949" s="315">
        <v>19.86</v>
      </c>
      <c r="CC949" s="315">
        <v>16.75</v>
      </c>
      <c r="CD949" s="315">
        <v>14.93</v>
      </c>
      <c r="CE949" s="315">
        <v>16.37</v>
      </c>
      <c r="CF949" s="314">
        <v>19.78</v>
      </c>
      <c r="CG949" s="315">
        <v>21.86</v>
      </c>
      <c r="CH949" s="315">
        <v>22.18</v>
      </c>
      <c r="CI949" s="315">
        <v>27.53</v>
      </c>
      <c r="CJ949" s="315">
        <v>20.100000000000001</v>
      </c>
      <c r="CK949" s="315">
        <v>14.43</v>
      </c>
      <c r="CL949" s="315">
        <v>25.98</v>
      </c>
      <c r="CM949" s="315">
        <v>19.97</v>
      </c>
      <c r="CN949" s="315">
        <v>26.05</v>
      </c>
      <c r="CO949" s="315">
        <v>28.07</v>
      </c>
      <c r="CP949" s="315">
        <v>19.12</v>
      </c>
      <c r="CQ949" s="315">
        <v>20.100000000000001</v>
      </c>
      <c r="CR949" s="315">
        <v>20.190000000000001</v>
      </c>
      <c r="CS949" s="315">
        <v>19.579999999999998</v>
      </c>
      <c r="CT949" s="314">
        <v>15.15</v>
      </c>
      <c r="CU949" s="315">
        <v>14.29</v>
      </c>
      <c r="CV949" s="315">
        <v>14.94</v>
      </c>
      <c r="CW949" s="315">
        <v>18.18</v>
      </c>
      <c r="CX949" s="315">
        <v>13.42</v>
      </c>
      <c r="CY949" s="315">
        <v>17.149999999999999</v>
      </c>
      <c r="CZ949" s="314">
        <v>17.77</v>
      </c>
      <c r="DA949" s="315">
        <v>21.64</v>
      </c>
      <c r="DB949" s="315">
        <v>22.23</v>
      </c>
      <c r="DC949" s="315">
        <v>18.39</v>
      </c>
      <c r="DD949" s="315">
        <v>14.87</v>
      </c>
      <c r="DE949" s="315">
        <v>19.55</v>
      </c>
      <c r="DF949" s="315">
        <v>20.69</v>
      </c>
      <c r="DG949" s="314">
        <v>15.2</v>
      </c>
      <c r="DH949" s="317">
        <v>16.66</v>
      </c>
      <c r="DI949" s="316">
        <v>19.14</v>
      </c>
      <c r="DJ949" s="315">
        <v>15.18</v>
      </c>
      <c r="DK949" s="315">
        <v>14.51</v>
      </c>
      <c r="DL949" s="317" t="s">
        <v>607</v>
      </c>
      <c r="DM949" s="316">
        <v>16.23</v>
      </c>
      <c r="DN949" s="403" t="s">
        <v>607</v>
      </c>
      <c r="DO949" s="314">
        <v>15.23</v>
      </c>
      <c r="DQ949" s="390"/>
    </row>
    <row r="950" spans="1:129" s="4" customFormat="1" ht="16.5" customHeight="1" x14ac:dyDescent="0.15">
      <c r="A950" s="214" t="s">
        <v>465</v>
      </c>
      <c r="B950" s="314">
        <v>84.13</v>
      </c>
      <c r="C950" s="315">
        <v>86.14</v>
      </c>
      <c r="D950" s="315">
        <v>82.05</v>
      </c>
      <c r="E950" s="315">
        <v>81.900000000000006</v>
      </c>
      <c r="F950" s="315">
        <v>72.06</v>
      </c>
      <c r="G950" s="315">
        <v>81.41</v>
      </c>
      <c r="H950" s="315">
        <v>86.07</v>
      </c>
      <c r="I950" s="315">
        <v>85.77</v>
      </c>
      <c r="J950" s="315">
        <v>80.14</v>
      </c>
      <c r="K950" s="315">
        <v>84.55</v>
      </c>
      <c r="L950" s="315">
        <v>85.36</v>
      </c>
      <c r="M950" s="315">
        <v>82.04</v>
      </c>
      <c r="N950" s="315">
        <v>83.53</v>
      </c>
      <c r="O950" s="314">
        <v>85.14</v>
      </c>
      <c r="P950" s="315">
        <v>85.25</v>
      </c>
      <c r="Q950" s="315">
        <v>87.32</v>
      </c>
      <c r="R950" s="315">
        <v>85.88</v>
      </c>
      <c r="S950" s="315">
        <v>82.78</v>
      </c>
      <c r="T950" s="315">
        <v>84.61</v>
      </c>
      <c r="U950" s="315">
        <v>83.43</v>
      </c>
      <c r="V950" s="315">
        <v>83.79</v>
      </c>
      <c r="W950" s="315">
        <v>89.9</v>
      </c>
      <c r="X950" s="314">
        <v>82.9</v>
      </c>
      <c r="Y950" s="315">
        <v>80</v>
      </c>
      <c r="Z950" s="315">
        <v>83.58</v>
      </c>
      <c r="AA950" s="315">
        <v>84.79</v>
      </c>
      <c r="AB950" s="315">
        <v>81.84</v>
      </c>
      <c r="AC950" s="314">
        <v>85.94</v>
      </c>
      <c r="AD950" s="315">
        <v>84.42</v>
      </c>
      <c r="AE950" s="315">
        <v>86.89</v>
      </c>
      <c r="AF950" s="315">
        <v>82.67</v>
      </c>
      <c r="AG950" s="315">
        <v>86.08</v>
      </c>
      <c r="AH950" s="315">
        <v>85.08</v>
      </c>
      <c r="AI950" s="315">
        <v>87.46</v>
      </c>
      <c r="AJ950" s="314">
        <v>78.489999999999995</v>
      </c>
      <c r="AK950" s="367" t="s">
        <v>607</v>
      </c>
      <c r="AL950" s="367" t="s">
        <v>607</v>
      </c>
      <c r="AM950" s="314">
        <v>87.39</v>
      </c>
      <c r="AN950" s="315">
        <v>85.73</v>
      </c>
      <c r="AO950" s="315">
        <v>83.16</v>
      </c>
      <c r="AP950" s="315">
        <v>83.46</v>
      </c>
      <c r="AQ950" s="315">
        <v>85.48</v>
      </c>
      <c r="AR950" s="315">
        <v>88.58</v>
      </c>
      <c r="AS950" s="315">
        <v>83.59</v>
      </c>
      <c r="AT950" s="315">
        <v>89.75</v>
      </c>
      <c r="AU950" s="315">
        <v>88.14</v>
      </c>
      <c r="AV950" s="315">
        <v>88.96</v>
      </c>
      <c r="AW950" s="315">
        <v>85.73</v>
      </c>
      <c r="AX950" s="314">
        <v>88.46</v>
      </c>
      <c r="AY950" s="315">
        <v>86.82</v>
      </c>
      <c r="AZ950" s="315">
        <v>89.15</v>
      </c>
      <c r="BA950" s="315">
        <v>88.36</v>
      </c>
      <c r="BB950" s="315">
        <v>88.67</v>
      </c>
      <c r="BC950" s="315">
        <v>86.72</v>
      </c>
      <c r="BD950" s="314">
        <v>87.44</v>
      </c>
      <c r="BE950" s="315">
        <v>80.86</v>
      </c>
      <c r="BF950" s="315">
        <v>88.96</v>
      </c>
      <c r="BG950" s="315">
        <v>87.77</v>
      </c>
      <c r="BH950" s="315">
        <v>90.32</v>
      </c>
      <c r="BI950" s="315">
        <v>86.29</v>
      </c>
      <c r="BJ950" s="315">
        <v>91.07</v>
      </c>
      <c r="BK950" s="315">
        <v>88.62</v>
      </c>
      <c r="BL950" s="315">
        <v>89.94</v>
      </c>
      <c r="BM950" s="314">
        <v>85.71</v>
      </c>
      <c r="BN950" s="315">
        <v>84.36</v>
      </c>
      <c r="BO950" s="315">
        <v>86.88</v>
      </c>
      <c r="BP950" s="315">
        <v>82.97</v>
      </c>
      <c r="BQ950" s="315">
        <v>80.569999999999993</v>
      </c>
      <c r="BR950" s="315">
        <v>88.38</v>
      </c>
      <c r="BS950" s="314">
        <v>81.510000000000005</v>
      </c>
      <c r="BT950" s="316">
        <v>82.05</v>
      </c>
      <c r="BU950" s="315">
        <v>78.739999999999995</v>
      </c>
      <c r="BV950" s="315">
        <v>79.34</v>
      </c>
      <c r="BW950" s="315">
        <v>74.94</v>
      </c>
      <c r="BX950" s="315">
        <v>76.22</v>
      </c>
      <c r="BY950" s="315">
        <v>84.23</v>
      </c>
      <c r="BZ950" s="315">
        <v>81.430000000000007</v>
      </c>
      <c r="CA950" s="315">
        <v>78.58</v>
      </c>
      <c r="CB950" s="315">
        <v>80.14</v>
      </c>
      <c r="CC950" s="315">
        <v>83.25</v>
      </c>
      <c r="CD950" s="315">
        <v>85.07</v>
      </c>
      <c r="CE950" s="315">
        <v>83.63</v>
      </c>
      <c r="CF950" s="314">
        <v>80.22</v>
      </c>
      <c r="CG950" s="315">
        <v>78.14</v>
      </c>
      <c r="CH950" s="315">
        <v>77.819999999999993</v>
      </c>
      <c r="CI950" s="315">
        <v>72.47</v>
      </c>
      <c r="CJ950" s="315">
        <v>79.900000000000006</v>
      </c>
      <c r="CK950" s="315">
        <v>85.57</v>
      </c>
      <c r="CL950" s="315">
        <v>74.02</v>
      </c>
      <c r="CM950" s="315">
        <v>80.03</v>
      </c>
      <c r="CN950" s="315">
        <v>73.95</v>
      </c>
      <c r="CO950" s="315">
        <v>71.930000000000007</v>
      </c>
      <c r="CP950" s="315">
        <v>80.88</v>
      </c>
      <c r="CQ950" s="315">
        <v>79.900000000000006</v>
      </c>
      <c r="CR950" s="315">
        <v>79.81</v>
      </c>
      <c r="CS950" s="315">
        <v>80.42</v>
      </c>
      <c r="CT950" s="314">
        <v>84.85</v>
      </c>
      <c r="CU950" s="315">
        <v>85.71</v>
      </c>
      <c r="CV950" s="315">
        <v>85.06</v>
      </c>
      <c r="CW950" s="315">
        <v>81.819999999999993</v>
      </c>
      <c r="CX950" s="315">
        <v>86.58</v>
      </c>
      <c r="CY950" s="315">
        <v>82.85</v>
      </c>
      <c r="CZ950" s="314">
        <v>82.23</v>
      </c>
      <c r="DA950" s="315">
        <v>78.36</v>
      </c>
      <c r="DB950" s="315">
        <v>77.77</v>
      </c>
      <c r="DC950" s="315">
        <v>81.61</v>
      </c>
      <c r="DD950" s="315">
        <v>85.13</v>
      </c>
      <c r="DE950" s="315">
        <v>80.45</v>
      </c>
      <c r="DF950" s="315">
        <v>79.31</v>
      </c>
      <c r="DG950" s="314">
        <v>84.8</v>
      </c>
      <c r="DH950" s="317">
        <v>83.34</v>
      </c>
      <c r="DI950" s="316">
        <v>80.86</v>
      </c>
      <c r="DJ950" s="315">
        <v>84.82</v>
      </c>
      <c r="DK950" s="315">
        <v>85.49</v>
      </c>
      <c r="DL950" s="317" t="s">
        <v>607</v>
      </c>
      <c r="DM950" s="316">
        <v>83.77</v>
      </c>
      <c r="DN950" s="403" t="s">
        <v>607</v>
      </c>
      <c r="DO950" s="314">
        <v>84.77</v>
      </c>
      <c r="DQ950" s="390"/>
    </row>
    <row r="951" spans="1:129" s="4" customFormat="1" ht="16.5" customHeight="1" x14ac:dyDescent="0.15">
      <c r="A951" s="215" t="s">
        <v>466</v>
      </c>
      <c r="B951" s="314">
        <v>92.3</v>
      </c>
      <c r="C951" s="315">
        <v>93.3</v>
      </c>
      <c r="D951" s="315">
        <v>92.11</v>
      </c>
      <c r="E951" s="315">
        <v>91.36</v>
      </c>
      <c r="F951" s="315">
        <v>91.01</v>
      </c>
      <c r="G951" s="315">
        <v>90.83</v>
      </c>
      <c r="H951" s="315">
        <v>92.77</v>
      </c>
      <c r="I951" s="315">
        <v>92.6</v>
      </c>
      <c r="J951" s="315">
        <v>91.43</v>
      </c>
      <c r="K951" s="315">
        <v>93.13</v>
      </c>
      <c r="L951" s="315">
        <v>93.3</v>
      </c>
      <c r="M951" s="315">
        <v>87.74</v>
      </c>
      <c r="N951" s="315">
        <v>92.07</v>
      </c>
      <c r="O951" s="314">
        <v>92.09</v>
      </c>
      <c r="P951" s="315">
        <v>92.18</v>
      </c>
      <c r="Q951" s="315">
        <v>92.99</v>
      </c>
      <c r="R951" s="315">
        <v>92.28</v>
      </c>
      <c r="S951" s="315">
        <v>91.08</v>
      </c>
      <c r="T951" s="315">
        <v>92.32</v>
      </c>
      <c r="U951" s="315">
        <v>91.29</v>
      </c>
      <c r="V951" s="315">
        <v>92.02</v>
      </c>
      <c r="W951" s="315">
        <v>92.31</v>
      </c>
      <c r="X951" s="314">
        <v>91.82</v>
      </c>
      <c r="Y951" s="315">
        <v>90.75</v>
      </c>
      <c r="Z951" s="315">
        <v>91.85</v>
      </c>
      <c r="AA951" s="315">
        <v>92.76</v>
      </c>
      <c r="AB951" s="315">
        <v>91.29</v>
      </c>
      <c r="AC951" s="314">
        <v>92.49</v>
      </c>
      <c r="AD951" s="315">
        <v>92.02</v>
      </c>
      <c r="AE951" s="315">
        <v>93.43</v>
      </c>
      <c r="AF951" s="315">
        <v>91.46</v>
      </c>
      <c r="AG951" s="315">
        <v>92.38</v>
      </c>
      <c r="AH951" s="315">
        <v>92.06</v>
      </c>
      <c r="AI951" s="315">
        <v>92.76</v>
      </c>
      <c r="AJ951" s="314">
        <v>93.7</v>
      </c>
      <c r="AK951" s="367" t="s">
        <v>607</v>
      </c>
      <c r="AL951" s="367" t="s">
        <v>607</v>
      </c>
      <c r="AM951" s="314">
        <v>92.99</v>
      </c>
      <c r="AN951" s="315">
        <v>91.52</v>
      </c>
      <c r="AO951" s="315">
        <v>89.96</v>
      </c>
      <c r="AP951" s="315">
        <v>92.33</v>
      </c>
      <c r="AQ951" s="315">
        <v>91.68</v>
      </c>
      <c r="AR951" s="315">
        <v>93.68</v>
      </c>
      <c r="AS951" s="315">
        <v>92.13</v>
      </c>
      <c r="AT951" s="315">
        <v>93.08</v>
      </c>
      <c r="AU951" s="315">
        <v>93.71</v>
      </c>
      <c r="AV951" s="315">
        <v>93.88</v>
      </c>
      <c r="AW951" s="315">
        <v>92.25</v>
      </c>
      <c r="AX951" s="314">
        <v>91.84</v>
      </c>
      <c r="AY951" s="315">
        <v>90.98</v>
      </c>
      <c r="AZ951" s="315">
        <v>91.86</v>
      </c>
      <c r="BA951" s="315">
        <v>93.24</v>
      </c>
      <c r="BB951" s="315">
        <v>91.75</v>
      </c>
      <c r="BC951" s="315">
        <v>90.53</v>
      </c>
      <c r="BD951" s="314">
        <v>93.58</v>
      </c>
      <c r="BE951" s="315">
        <v>91.94</v>
      </c>
      <c r="BF951" s="315">
        <v>94.12</v>
      </c>
      <c r="BG951" s="315">
        <v>94.74</v>
      </c>
      <c r="BH951" s="315">
        <v>94.52</v>
      </c>
      <c r="BI951" s="315">
        <v>94.13</v>
      </c>
      <c r="BJ951" s="315">
        <v>91.76</v>
      </c>
      <c r="BK951" s="315">
        <v>94.05</v>
      </c>
      <c r="BL951" s="315">
        <v>94.01</v>
      </c>
      <c r="BM951" s="314">
        <v>91.91</v>
      </c>
      <c r="BN951" s="315">
        <v>92.48</v>
      </c>
      <c r="BO951" s="315">
        <v>91.48</v>
      </c>
      <c r="BP951" s="315">
        <v>91.09</v>
      </c>
      <c r="BQ951" s="315">
        <v>91.45</v>
      </c>
      <c r="BR951" s="315">
        <v>92.25</v>
      </c>
      <c r="BS951" s="314">
        <v>91.21</v>
      </c>
      <c r="BT951" s="316">
        <v>90.21</v>
      </c>
      <c r="BU951" s="315">
        <v>89.39</v>
      </c>
      <c r="BV951" s="315">
        <v>92.24</v>
      </c>
      <c r="BW951" s="315">
        <v>91.3</v>
      </c>
      <c r="BX951" s="315">
        <v>89.93</v>
      </c>
      <c r="BY951" s="315">
        <v>92.03</v>
      </c>
      <c r="BZ951" s="315">
        <v>89.8</v>
      </c>
      <c r="CA951" s="315">
        <v>89.1</v>
      </c>
      <c r="CB951" s="315">
        <v>92.03</v>
      </c>
      <c r="CC951" s="315">
        <v>90.97</v>
      </c>
      <c r="CD951" s="315">
        <v>92.11</v>
      </c>
      <c r="CE951" s="315">
        <v>93.33</v>
      </c>
      <c r="CF951" s="314">
        <v>91.44</v>
      </c>
      <c r="CG951" s="315">
        <v>89.13</v>
      </c>
      <c r="CH951" s="315">
        <v>88.93</v>
      </c>
      <c r="CI951" s="315">
        <v>92.39</v>
      </c>
      <c r="CJ951" s="315">
        <v>90.78</v>
      </c>
      <c r="CK951" s="315">
        <v>93.58</v>
      </c>
      <c r="CL951" s="315">
        <v>89.77</v>
      </c>
      <c r="CM951" s="315">
        <v>91.73</v>
      </c>
      <c r="CN951" s="315">
        <v>90.69</v>
      </c>
      <c r="CO951" s="315">
        <v>92.44</v>
      </c>
      <c r="CP951" s="315">
        <v>89.56</v>
      </c>
      <c r="CQ951" s="315">
        <v>89.06</v>
      </c>
      <c r="CR951" s="315">
        <v>91.64</v>
      </c>
      <c r="CS951" s="315">
        <v>90.55</v>
      </c>
      <c r="CT951" s="314">
        <v>92</v>
      </c>
      <c r="CU951" s="315">
        <v>92.5</v>
      </c>
      <c r="CV951" s="315">
        <v>91.63</v>
      </c>
      <c r="CW951" s="315">
        <v>92.91</v>
      </c>
      <c r="CX951" s="315">
        <v>91.79</v>
      </c>
      <c r="CY951" s="315">
        <v>91.12</v>
      </c>
      <c r="CZ951" s="314">
        <v>91.99</v>
      </c>
      <c r="DA951" s="315">
        <v>89.06</v>
      </c>
      <c r="DB951" s="315">
        <v>85.26</v>
      </c>
      <c r="DC951" s="315">
        <v>91.98</v>
      </c>
      <c r="DD951" s="315">
        <v>93.18</v>
      </c>
      <c r="DE951" s="315">
        <v>92.14</v>
      </c>
      <c r="DF951" s="315">
        <v>90.13</v>
      </c>
      <c r="DG951" s="314">
        <v>92.33</v>
      </c>
      <c r="DH951" s="317">
        <v>89.75</v>
      </c>
      <c r="DI951" s="316">
        <v>90.83</v>
      </c>
      <c r="DJ951" s="315">
        <v>89.33</v>
      </c>
      <c r="DK951" s="315">
        <v>88.33</v>
      </c>
      <c r="DL951" s="317" t="s">
        <v>607</v>
      </c>
      <c r="DM951" s="316">
        <v>86.67</v>
      </c>
      <c r="DN951" s="403" t="s">
        <v>607</v>
      </c>
      <c r="DO951" s="314">
        <v>92.23</v>
      </c>
      <c r="DQ951" s="390"/>
    </row>
    <row r="952" spans="1:129" s="4" customFormat="1" ht="16.5" customHeight="1" x14ac:dyDescent="0.15">
      <c r="A952" s="215" t="s">
        <v>467</v>
      </c>
      <c r="B952" s="314">
        <v>5.82</v>
      </c>
      <c r="C952" s="315">
        <v>4.74</v>
      </c>
      <c r="D952" s="315">
        <v>5.96</v>
      </c>
      <c r="E952" s="315">
        <v>6.52</v>
      </c>
      <c r="F952" s="315">
        <v>7.24</v>
      </c>
      <c r="G952" s="315">
        <v>6.91</v>
      </c>
      <c r="H952" s="315">
        <v>5.39</v>
      </c>
      <c r="I952" s="315">
        <v>5.25</v>
      </c>
      <c r="J952" s="315">
        <v>6.04</v>
      </c>
      <c r="K952" s="315">
        <v>5.26</v>
      </c>
      <c r="L952" s="315">
        <v>4.97</v>
      </c>
      <c r="M952" s="315">
        <v>10.62</v>
      </c>
      <c r="N952" s="315">
        <v>6.21</v>
      </c>
      <c r="O952" s="314">
        <v>5.63</v>
      </c>
      <c r="P952" s="315">
        <v>5.8</v>
      </c>
      <c r="Q952" s="315">
        <v>4.72</v>
      </c>
      <c r="R952" s="315">
        <v>5.46</v>
      </c>
      <c r="S952" s="315">
        <v>6.43</v>
      </c>
      <c r="T952" s="315">
        <v>5.26</v>
      </c>
      <c r="U952" s="315">
        <v>6.24</v>
      </c>
      <c r="V952" s="315">
        <v>5.88</v>
      </c>
      <c r="W952" s="315">
        <v>5.16</v>
      </c>
      <c r="X952" s="314">
        <v>6.12</v>
      </c>
      <c r="Y952" s="315">
        <v>6.88</v>
      </c>
      <c r="Z952" s="315">
        <v>6.14</v>
      </c>
      <c r="AA952" s="315">
        <v>5.37</v>
      </c>
      <c r="AB952" s="315">
        <v>6.53</v>
      </c>
      <c r="AC952" s="314">
        <v>5.41</v>
      </c>
      <c r="AD952" s="315">
        <v>5.86</v>
      </c>
      <c r="AE952" s="315">
        <v>4.72</v>
      </c>
      <c r="AF952" s="315">
        <v>6.28</v>
      </c>
      <c r="AG952" s="315">
        <v>5.74</v>
      </c>
      <c r="AH952" s="315">
        <v>5.6</v>
      </c>
      <c r="AI952" s="315">
        <v>4.97</v>
      </c>
      <c r="AJ952" s="314">
        <v>5.33</v>
      </c>
      <c r="AK952" s="367" t="s">
        <v>607</v>
      </c>
      <c r="AL952" s="367" t="s">
        <v>607</v>
      </c>
      <c r="AM952" s="314">
        <v>4.8899999999999997</v>
      </c>
      <c r="AN952" s="315">
        <v>5.68</v>
      </c>
      <c r="AO952" s="315">
        <v>7.56</v>
      </c>
      <c r="AP952" s="315">
        <v>5.77</v>
      </c>
      <c r="AQ952" s="315">
        <v>5.92</v>
      </c>
      <c r="AR952" s="315">
        <v>4.3</v>
      </c>
      <c r="AS952" s="315">
        <v>4.99</v>
      </c>
      <c r="AT952" s="315">
        <v>4.6900000000000004</v>
      </c>
      <c r="AU952" s="315">
        <v>4.4800000000000004</v>
      </c>
      <c r="AV952" s="315">
        <v>4.3099999999999996</v>
      </c>
      <c r="AW952" s="315">
        <v>4.91</v>
      </c>
      <c r="AX952" s="314">
        <v>5.71</v>
      </c>
      <c r="AY952" s="315">
        <v>6.1</v>
      </c>
      <c r="AZ952" s="315">
        <v>5.79</v>
      </c>
      <c r="BA952" s="315">
        <v>4.58</v>
      </c>
      <c r="BB952" s="315">
        <v>5.63</v>
      </c>
      <c r="BC952" s="315">
        <v>6.95</v>
      </c>
      <c r="BD952" s="314">
        <v>5.17</v>
      </c>
      <c r="BE952" s="315">
        <v>6.9</v>
      </c>
      <c r="BF952" s="315">
        <v>4.3</v>
      </c>
      <c r="BG952" s="315">
        <v>4.24</v>
      </c>
      <c r="BH952" s="315">
        <v>4.2</v>
      </c>
      <c r="BI952" s="315">
        <v>4.88</v>
      </c>
      <c r="BJ952" s="315">
        <v>6.51</v>
      </c>
      <c r="BK952" s="315">
        <v>4.8600000000000003</v>
      </c>
      <c r="BL952" s="315">
        <v>4.74</v>
      </c>
      <c r="BM952" s="314">
        <v>5.89</v>
      </c>
      <c r="BN952" s="315">
        <v>5.48</v>
      </c>
      <c r="BO952" s="315">
        <v>6.03</v>
      </c>
      <c r="BP952" s="315">
        <v>6.99</v>
      </c>
      <c r="BQ952" s="315">
        <v>6.14</v>
      </c>
      <c r="BR952" s="315">
        <v>5.55</v>
      </c>
      <c r="BS952" s="314">
        <v>6.62</v>
      </c>
      <c r="BT952" s="316">
        <v>6.9</v>
      </c>
      <c r="BU952" s="315">
        <v>8.33</v>
      </c>
      <c r="BV952" s="315">
        <v>5.53</v>
      </c>
      <c r="BW952" s="315">
        <v>7.03</v>
      </c>
      <c r="BX952" s="315">
        <v>7.55</v>
      </c>
      <c r="BY952" s="315">
        <v>6.05</v>
      </c>
      <c r="BZ952" s="315">
        <v>8.0299999999999994</v>
      </c>
      <c r="CA952" s="315">
        <v>8.34</v>
      </c>
      <c r="CB952" s="315">
        <v>6.16</v>
      </c>
      <c r="CC952" s="315">
        <v>6.14</v>
      </c>
      <c r="CD952" s="315">
        <v>5.81</v>
      </c>
      <c r="CE952" s="315">
        <v>4.91</v>
      </c>
      <c r="CF952" s="314">
        <v>6.47</v>
      </c>
      <c r="CG952" s="315">
        <v>8.51</v>
      </c>
      <c r="CH952" s="315">
        <v>8.68</v>
      </c>
      <c r="CI952" s="315">
        <v>5.87</v>
      </c>
      <c r="CJ952" s="315">
        <v>6.82</v>
      </c>
      <c r="CK952" s="315">
        <v>4.68</v>
      </c>
      <c r="CL952" s="315">
        <v>8</v>
      </c>
      <c r="CM952" s="315">
        <v>6.23</v>
      </c>
      <c r="CN952" s="315">
        <v>6.92</v>
      </c>
      <c r="CO952" s="315">
        <v>5.93</v>
      </c>
      <c r="CP952" s="315">
        <v>8.43</v>
      </c>
      <c r="CQ952" s="315">
        <v>8.18</v>
      </c>
      <c r="CR952" s="315">
        <v>6.55</v>
      </c>
      <c r="CS952" s="315">
        <v>7.08</v>
      </c>
      <c r="CT952" s="314">
        <v>5.88</v>
      </c>
      <c r="CU952" s="315">
        <v>5.45</v>
      </c>
      <c r="CV952" s="315">
        <v>6.38</v>
      </c>
      <c r="CW952" s="315">
        <v>4.83</v>
      </c>
      <c r="CX952" s="315">
        <v>5.97</v>
      </c>
      <c r="CY952" s="315">
        <v>6.6</v>
      </c>
      <c r="CZ952" s="314">
        <v>6.14</v>
      </c>
      <c r="DA952" s="315">
        <v>9.11</v>
      </c>
      <c r="DB952" s="315">
        <v>11.93</v>
      </c>
      <c r="DC952" s="315">
        <v>6.11</v>
      </c>
      <c r="DD952" s="315">
        <v>5.12</v>
      </c>
      <c r="DE952" s="315">
        <v>6</v>
      </c>
      <c r="DF952" s="315">
        <v>7.76</v>
      </c>
      <c r="DG952" s="314">
        <v>5.74</v>
      </c>
      <c r="DH952" s="317">
        <v>8.6999999999999993</v>
      </c>
      <c r="DI952" s="316">
        <v>7.89</v>
      </c>
      <c r="DJ952" s="315">
        <v>8.9600000000000009</v>
      </c>
      <c r="DK952" s="315">
        <v>9.91</v>
      </c>
      <c r="DL952" s="317" t="s">
        <v>607</v>
      </c>
      <c r="DM952" s="316">
        <v>9.91</v>
      </c>
      <c r="DN952" s="403" t="s">
        <v>607</v>
      </c>
      <c r="DO952" s="314">
        <v>5.83</v>
      </c>
      <c r="DQ952" s="390"/>
    </row>
    <row r="953" spans="1:129" s="4" customFormat="1" ht="16.5" customHeight="1" x14ac:dyDescent="0.15">
      <c r="A953" s="215" t="s">
        <v>468</v>
      </c>
      <c r="B953" s="314">
        <v>20.6</v>
      </c>
      <c r="C953" s="315">
        <v>18.68</v>
      </c>
      <c r="D953" s="315">
        <v>19.489999999999998</v>
      </c>
      <c r="E953" s="315">
        <v>25.42</v>
      </c>
      <c r="F953" s="315">
        <v>20.49</v>
      </c>
      <c r="G953" s="315">
        <v>23.53</v>
      </c>
      <c r="H953" s="315">
        <v>19.93</v>
      </c>
      <c r="I953" s="315">
        <v>23.03</v>
      </c>
      <c r="J953" s="315">
        <v>25.37</v>
      </c>
      <c r="K953" s="315">
        <v>18.77</v>
      </c>
      <c r="L953" s="315">
        <v>17.95</v>
      </c>
      <c r="M953" s="315">
        <v>21.91</v>
      </c>
      <c r="N953" s="315">
        <v>22.83</v>
      </c>
      <c r="O953" s="314">
        <v>20.18</v>
      </c>
      <c r="P953" s="315">
        <v>17.93</v>
      </c>
      <c r="Q953" s="315">
        <v>21.62</v>
      </c>
      <c r="R953" s="315">
        <v>20.28</v>
      </c>
      <c r="S953" s="315">
        <v>20.14</v>
      </c>
      <c r="T953" s="315">
        <v>21.78</v>
      </c>
      <c r="U953" s="315">
        <v>21.37</v>
      </c>
      <c r="V953" s="315">
        <v>18.809999999999999</v>
      </c>
      <c r="W953" s="315">
        <v>19.02</v>
      </c>
      <c r="X953" s="314">
        <v>20.55</v>
      </c>
      <c r="Y953" s="315">
        <v>21.07</v>
      </c>
      <c r="Z953" s="315">
        <v>21.62</v>
      </c>
      <c r="AA953" s="315">
        <v>19.41</v>
      </c>
      <c r="AB953" s="315">
        <v>20.46</v>
      </c>
      <c r="AC953" s="314">
        <v>16.649999999999999</v>
      </c>
      <c r="AD953" s="315">
        <v>17.73</v>
      </c>
      <c r="AE953" s="315">
        <v>14.7</v>
      </c>
      <c r="AF953" s="315">
        <v>18.43</v>
      </c>
      <c r="AG953" s="315">
        <v>18.71</v>
      </c>
      <c r="AH953" s="315">
        <v>16.440000000000001</v>
      </c>
      <c r="AI953" s="315">
        <v>15.1</v>
      </c>
      <c r="AJ953" s="314">
        <v>12.13</v>
      </c>
      <c r="AK953" s="367" t="s">
        <v>607</v>
      </c>
      <c r="AL953" s="367" t="s">
        <v>607</v>
      </c>
      <c r="AM953" s="314">
        <v>19.97</v>
      </c>
      <c r="AN953" s="315">
        <v>20.34</v>
      </c>
      <c r="AO953" s="315">
        <v>17.690000000000001</v>
      </c>
      <c r="AP953" s="315">
        <v>19.010000000000002</v>
      </c>
      <c r="AQ953" s="315">
        <v>18.54</v>
      </c>
      <c r="AR953" s="315">
        <v>19.5</v>
      </c>
      <c r="AS953" s="315">
        <v>21.63</v>
      </c>
      <c r="AT953" s="315">
        <v>21.32</v>
      </c>
      <c r="AU953" s="315">
        <v>18.22</v>
      </c>
      <c r="AV953" s="315">
        <v>22.5</v>
      </c>
      <c r="AW953" s="315">
        <v>19.760000000000002</v>
      </c>
      <c r="AX953" s="314">
        <v>18.739999999999998</v>
      </c>
      <c r="AY953" s="315">
        <v>18.53</v>
      </c>
      <c r="AZ953" s="315">
        <v>19.38</v>
      </c>
      <c r="BA953" s="315">
        <v>14.48</v>
      </c>
      <c r="BB953" s="315">
        <v>20.25</v>
      </c>
      <c r="BC953" s="315">
        <v>19.239999999999998</v>
      </c>
      <c r="BD953" s="314">
        <v>13.49</v>
      </c>
      <c r="BE953" s="315">
        <v>16.21</v>
      </c>
      <c r="BF953" s="315">
        <v>12.57</v>
      </c>
      <c r="BG953" s="315">
        <v>13.39</v>
      </c>
      <c r="BH953" s="315">
        <v>11.82</v>
      </c>
      <c r="BI953" s="315">
        <v>12.99</v>
      </c>
      <c r="BJ953" s="315">
        <v>14.28</v>
      </c>
      <c r="BK953" s="315">
        <v>13.1</v>
      </c>
      <c r="BL953" s="315">
        <v>12.3</v>
      </c>
      <c r="BM953" s="314">
        <v>18.97</v>
      </c>
      <c r="BN953" s="315">
        <v>19.48</v>
      </c>
      <c r="BO953" s="315">
        <v>15.88</v>
      </c>
      <c r="BP953" s="315">
        <v>21.45</v>
      </c>
      <c r="BQ953" s="315">
        <v>19.829999999999998</v>
      </c>
      <c r="BR953" s="315">
        <v>19.04</v>
      </c>
      <c r="BS953" s="314">
        <v>19.32</v>
      </c>
      <c r="BT953" s="316">
        <v>20.8</v>
      </c>
      <c r="BU953" s="315">
        <v>22.8</v>
      </c>
      <c r="BV953" s="315">
        <v>17.96</v>
      </c>
      <c r="BW953" s="315">
        <v>22.24</v>
      </c>
      <c r="BX953" s="315">
        <v>20.3</v>
      </c>
      <c r="BY953" s="315">
        <v>16.66</v>
      </c>
      <c r="BZ953" s="315">
        <v>18.86</v>
      </c>
      <c r="CA953" s="315">
        <v>20.93</v>
      </c>
      <c r="CB953" s="315">
        <v>20.74</v>
      </c>
      <c r="CC953" s="315">
        <v>21.86</v>
      </c>
      <c r="CD953" s="315">
        <v>19.22</v>
      </c>
      <c r="CE953" s="315">
        <v>16.47</v>
      </c>
      <c r="CF953" s="314">
        <v>20.98</v>
      </c>
      <c r="CG953" s="315">
        <v>23.99</v>
      </c>
      <c r="CH953" s="315">
        <v>22.75</v>
      </c>
      <c r="CI953" s="315">
        <v>24.9</v>
      </c>
      <c r="CJ953" s="315">
        <v>22.55</v>
      </c>
      <c r="CK953" s="315">
        <v>17.54</v>
      </c>
      <c r="CL953" s="315">
        <v>21.77</v>
      </c>
      <c r="CM953" s="315">
        <v>21.29</v>
      </c>
      <c r="CN953" s="315">
        <v>24.14</v>
      </c>
      <c r="CO953" s="315">
        <v>23.74</v>
      </c>
      <c r="CP953" s="315">
        <v>20.41</v>
      </c>
      <c r="CQ953" s="315">
        <v>21.09</v>
      </c>
      <c r="CR953" s="315">
        <v>23.04</v>
      </c>
      <c r="CS953" s="315">
        <v>20.190000000000001</v>
      </c>
      <c r="CT953" s="314">
        <v>21.76</v>
      </c>
      <c r="CU953" s="315">
        <v>22.52</v>
      </c>
      <c r="CV953" s="315">
        <v>21.67</v>
      </c>
      <c r="CW953" s="315">
        <v>18.63</v>
      </c>
      <c r="CX953" s="315">
        <v>19.96</v>
      </c>
      <c r="CY953" s="315">
        <v>23.3</v>
      </c>
      <c r="CZ953" s="314">
        <v>18.71</v>
      </c>
      <c r="DA953" s="315">
        <v>23.22</v>
      </c>
      <c r="DB953" s="315">
        <v>26.81</v>
      </c>
      <c r="DC953" s="315">
        <v>17</v>
      </c>
      <c r="DD953" s="315">
        <v>17.61</v>
      </c>
      <c r="DE953" s="315">
        <v>19.170000000000002</v>
      </c>
      <c r="DF953" s="315">
        <v>21.8</v>
      </c>
      <c r="DG953" s="314">
        <v>18.5</v>
      </c>
      <c r="DH953" s="317">
        <v>14.32</v>
      </c>
      <c r="DI953" s="316">
        <v>15.13</v>
      </c>
      <c r="DJ953" s="315">
        <v>15.07</v>
      </c>
      <c r="DK953" s="315">
        <v>10.27</v>
      </c>
      <c r="DL953" s="317" t="s">
        <v>607</v>
      </c>
      <c r="DM953" s="316">
        <v>20.3</v>
      </c>
      <c r="DN953" s="403" t="s">
        <v>607</v>
      </c>
      <c r="DO953" s="314">
        <v>18.45</v>
      </c>
      <c r="DQ953" s="390"/>
    </row>
    <row r="954" spans="1:129" s="4" customFormat="1" ht="16.5" customHeight="1" x14ac:dyDescent="0.15">
      <c r="A954" s="215" t="s">
        <v>469</v>
      </c>
      <c r="B954" s="314">
        <v>1.08</v>
      </c>
      <c r="C954" s="315">
        <v>1.4</v>
      </c>
      <c r="D954" s="315">
        <v>1.1299999999999999</v>
      </c>
      <c r="E954" s="315">
        <v>1</v>
      </c>
      <c r="F954" s="315">
        <v>0.41</v>
      </c>
      <c r="G954" s="315">
        <v>1.1299999999999999</v>
      </c>
      <c r="H954" s="315">
        <v>1.17</v>
      </c>
      <c r="I954" s="315">
        <v>1</v>
      </c>
      <c r="J954" s="315">
        <v>1.1499999999999999</v>
      </c>
      <c r="K954" s="315">
        <v>0.91</v>
      </c>
      <c r="L954" s="315">
        <v>1.05</v>
      </c>
      <c r="M954" s="315">
        <v>0.96</v>
      </c>
      <c r="N954" s="315">
        <v>1.1000000000000001</v>
      </c>
      <c r="O954" s="314">
        <v>1.18</v>
      </c>
      <c r="P954" s="315">
        <v>1.05</v>
      </c>
      <c r="Q954" s="315">
        <v>1.21</v>
      </c>
      <c r="R954" s="315">
        <v>1.22</v>
      </c>
      <c r="S954" s="315">
        <v>0.82</v>
      </c>
      <c r="T954" s="315">
        <v>1.25</v>
      </c>
      <c r="U954" s="315">
        <v>1.43</v>
      </c>
      <c r="V954" s="315">
        <v>0.91</v>
      </c>
      <c r="W954" s="315">
        <v>1.5</v>
      </c>
      <c r="X954" s="314">
        <v>1.18</v>
      </c>
      <c r="Y954" s="315">
        <v>1.42</v>
      </c>
      <c r="Z954" s="315">
        <v>0.95</v>
      </c>
      <c r="AA954" s="315">
        <v>1.1599999999999999</v>
      </c>
      <c r="AB954" s="315">
        <v>1.3</v>
      </c>
      <c r="AC954" s="314">
        <v>1.33</v>
      </c>
      <c r="AD954" s="315">
        <v>1</v>
      </c>
      <c r="AE954" s="315">
        <v>1.17</v>
      </c>
      <c r="AF954" s="315">
        <v>1.26</v>
      </c>
      <c r="AG954" s="315">
        <v>1.2</v>
      </c>
      <c r="AH954" s="315">
        <v>1.51</v>
      </c>
      <c r="AI954" s="315">
        <v>1.63</v>
      </c>
      <c r="AJ954" s="314">
        <v>0.21</v>
      </c>
      <c r="AK954" s="367" t="s">
        <v>607</v>
      </c>
      <c r="AL954" s="367" t="s">
        <v>607</v>
      </c>
      <c r="AM954" s="314">
        <v>1.1399999999999999</v>
      </c>
      <c r="AN954" s="315">
        <v>0.97</v>
      </c>
      <c r="AO954" s="315">
        <v>1.21</v>
      </c>
      <c r="AP954" s="315">
        <v>0.98</v>
      </c>
      <c r="AQ954" s="315">
        <v>1.0900000000000001</v>
      </c>
      <c r="AR954" s="315">
        <v>1.01</v>
      </c>
      <c r="AS954" s="315">
        <v>1.33</v>
      </c>
      <c r="AT954" s="315">
        <v>1.25</v>
      </c>
      <c r="AU954" s="315">
        <v>1.0900000000000001</v>
      </c>
      <c r="AV954" s="315">
        <v>1.1299999999999999</v>
      </c>
      <c r="AW954" s="315">
        <v>1.4</v>
      </c>
      <c r="AX954" s="314">
        <v>1.05</v>
      </c>
      <c r="AY954" s="315">
        <v>1.24</v>
      </c>
      <c r="AZ954" s="315">
        <v>0.92</v>
      </c>
      <c r="BA954" s="315">
        <v>1.31</v>
      </c>
      <c r="BB954" s="315">
        <v>0.95</v>
      </c>
      <c r="BC954" s="315">
        <v>1.27</v>
      </c>
      <c r="BD954" s="314">
        <v>0.74</v>
      </c>
      <c r="BE954" s="315">
        <v>0.56999999999999995</v>
      </c>
      <c r="BF954" s="315">
        <v>0.95</v>
      </c>
      <c r="BG954" s="315">
        <v>0.62</v>
      </c>
      <c r="BH954" s="315">
        <v>0.68</v>
      </c>
      <c r="BI954" s="315">
        <v>0.57999999999999996</v>
      </c>
      <c r="BJ954" s="315">
        <v>1.1399999999999999</v>
      </c>
      <c r="BK954" s="315">
        <v>0.68</v>
      </c>
      <c r="BL954" s="315">
        <v>0.81</v>
      </c>
      <c r="BM954" s="314">
        <v>1.26</v>
      </c>
      <c r="BN954" s="315">
        <v>1.17</v>
      </c>
      <c r="BO954" s="315">
        <v>1.62</v>
      </c>
      <c r="BP954" s="315">
        <v>0.94</v>
      </c>
      <c r="BQ954" s="315">
        <v>1.34</v>
      </c>
      <c r="BR954" s="315">
        <v>1.24</v>
      </c>
      <c r="BS954" s="314">
        <v>1.17</v>
      </c>
      <c r="BT954" s="316">
        <v>1.51</v>
      </c>
      <c r="BU954" s="315">
        <v>1.1100000000000001</v>
      </c>
      <c r="BV954" s="315">
        <v>1.27</v>
      </c>
      <c r="BW954" s="315">
        <v>0.92</v>
      </c>
      <c r="BX954" s="315">
        <v>1.1100000000000001</v>
      </c>
      <c r="BY954" s="315">
        <v>1.1499999999999999</v>
      </c>
      <c r="BZ954" s="315">
        <v>1.1200000000000001</v>
      </c>
      <c r="CA954" s="315">
        <v>1.24</v>
      </c>
      <c r="CB954" s="315">
        <v>1.01</v>
      </c>
      <c r="CC954" s="315">
        <v>1.54</v>
      </c>
      <c r="CD954" s="315">
        <v>1.27</v>
      </c>
      <c r="CE954" s="315">
        <v>0.85</v>
      </c>
      <c r="CF954" s="314">
        <v>0.94</v>
      </c>
      <c r="CG954" s="315">
        <v>0.69</v>
      </c>
      <c r="CH954" s="315">
        <v>0.96</v>
      </c>
      <c r="CI954" s="315">
        <v>0.82</v>
      </c>
      <c r="CJ954" s="315">
        <v>1.02</v>
      </c>
      <c r="CK954" s="315">
        <v>1.02</v>
      </c>
      <c r="CL954" s="315">
        <v>1.18</v>
      </c>
      <c r="CM954" s="315">
        <v>0.8</v>
      </c>
      <c r="CN954" s="315">
        <v>1.05</v>
      </c>
      <c r="CO954" s="315">
        <v>0.45</v>
      </c>
      <c r="CP954" s="315">
        <v>0.92</v>
      </c>
      <c r="CQ954" s="315">
        <v>0.98</v>
      </c>
      <c r="CR954" s="315">
        <v>0.83</v>
      </c>
      <c r="CS954" s="315">
        <v>1.24</v>
      </c>
      <c r="CT954" s="314">
        <v>1.32</v>
      </c>
      <c r="CU954" s="315">
        <v>1.36</v>
      </c>
      <c r="CV954" s="315">
        <v>1.19</v>
      </c>
      <c r="CW954" s="315">
        <v>1.39</v>
      </c>
      <c r="CX954" s="315">
        <v>1.26</v>
      </c>
      <c r="CY954" s="315">
        <v>1.43</v>
      </c>
      <c r="CZ954" s="314">
        <v>0.85</v>
      </c>
      <c r="DA954" s="315">
        <v>0.76</v>
      </c>
      <c r="DB954" s="315">
        <v>0.67</v>
      </c>
      <c r="DC954" s="315">
        <v>0.96</v>
      </c>
      <c r="DD954" s="315">
        <v>0.81</v>
      </c>
      <c r="DE954" s="315">
        <v>0.79</v>
      </c>
      <c r="DF954" s="315">
        <v>0.99</v>
      </c>
      <c r="DG954" s="314">
        <v>1.03</v>
      </c>
      <c r="DH954" s="317">
        <v>0.46</v>
      </c>
      <c r="DI954" s="316">
        <v>0.34</v>
      </c>
      <c r="DJ954" s="315">
        <v>0.5</v>
      </c>
      <c r="DK954" s="315">
        <v>0.66</v>
      </c>
      <c r="DL954" s="317" t="s">
        <v>607</v>
      </c>
      <c r="DM954" s="316">
        <v>0.47</v>
      </c>
      <c r="DN954" s="403" t="s">
        <v>607</v>
      </c>
      <c r="DO954" s="314">
        <v>1.02</v>
      </c>
      <c r="DQ954" s="390"/>
    </row>
    <row r="955" spans="1:129" s="4" customFormat="1" ht="16.5" customHeight="1" x14ac:dyDescent="0.15">
      <c r="A955" s="235" t="s">
        <v>470</v>
      </c>
      <c r="B955" s="314"/>
      <c r="C955" s="275"/>
      <c r="D955" s="275"/>
      <c r="E955" s="275"/>
      <c r="F955" s="275"/>
      <c r="G955" s="275"/>
      <c r="H955" s="275"/>
      <c r="I955" s="275"/>
      <c r="J955" s="275"/>
      <c r="K955" s="275"/>
      <c r="L955" s="275"/>
      <c r="M955" s="275"/>
      <c r="N955" s="275"/>
      <c r="O955" s="240"/>
      <c r="P955" s="275"/>
      <c r="Q955" s="275"/>
      <c r="R955" s="275"/>
      <c r="S955" s="275"/>
      <c r="T955" s="275"/>
      <c r="U955" s="275"/>
      <c r="V955" s="275"/>
      <c r="W955" s="275"/>
      <c r="X955" s="240"/>
      <c r="Y955" s="275"/>
      <c r="Z955" s="275"/>
      <c r="AA955" s="275"/>
      <c r="AB955" s="275"/>
      <c r="AC955" s="240"/>
      <c r="AD955" s="275"/>
      <c r="AE955" s="275"/>
      <c r="AF955" s="275"/>
      <c r="AG955" s="275"/>
      <c r="AH955" s="275"/>
      <c r="AI955" s="275"/>
      <c r="AJ955" s="240"/>
      <c r="AK955" s="275"/>
      <c r="AL955" s="275"/>
      <c r="AM955" s="240"/>
      <c r="AN955" s="275"/>
      <c r="AO955" s="275"/>
      <c r="AP955" s="275"/>
      <c r="AQ955" s="275"/>
      <c r="AR955" s="275"/>
      <c r="AS955" s="275"/>
      <c r="AT955" s="275"/>
      <c r="AU955" s="275"/>
      <c r="AV955" s="275"/>
      <c r="AW955" s="275"/>
      <c r="AX955" s="240"/>
      <c r="AY955" s="275"/>
      <c r="AZ955" s="275"/>
      <c r="BA955" s="275"/>
      <c r="BB955" s="275"/>
      <c r="BC955" s="275"/>
      <c r="BD955" s="240"/>
      <c r="BE955" s="275"/>
      <c r="BF955" s="275"/>
      <c r="BG955" s="275"/>
      <c r="BH955" s="275"/>
      <c r="BI955" s="275"/>
      <c r="BJ955" s="275"/>
      <c r="BK955" s="275"/>
      <c r="BL955" s="275"/>
      <c r="BM955" s="240"/>
      <c r="BN955" s="275"/>
      <c r="BO955" s="275"/>
      <c r="BP955" s="275"/>
      <c r="BQ955" s="275"/>
      <c r="BR955" s="275"/>
      <c r="BS955" s="240"/>
      <c r="BT955" s="275"/>
      <c r="BU955" s="275"/>
      <c r="BV955" s="275"/>
      <c r="BW955" s="275"/>
      <c r="BX955" s="275"/>
      <c r="BY955" s="275"/>
      <c r="BZ955" s="275"/>
      <c r="CA955" s="275"/>
      <c r="CB955" s="275"/>
      <c r="CC955" s="275"/>
      <c r="CD955" s="275"/>
      <c r="CE955" s="275"/>
      <c r="CF955" s="240"/>
      <c r="CG955" s="275"/>
      <c r="CH955" s="275"/>
      <c r="CI955" s="275"/>
      <c r="CJ955" s="275"/>
      <c r="CK955" s="275"/>
      <c r="CL955" s="275"/>
      <c r="CM955" s="275"/>
      <c r="CN955" s="275"/>
      <c r="CO955" s="275"/>
      <c r="CP955" s="275"/>
      <c r="CQ955" s="275"/>
      <c r="CR955" s="275"/>
      <c r="CS955" s="275"/>
      <c r="CT955" s="240"/>
      <c r="CU955" s="275"/>
      <c r="CV955" s="275"/>
      <c r="CW955" s="275"/>
      <c r="CX955" s="275"/>
      <c r="CY955" s="275"/>
      <c r="CZ955" s="240"/>
      <c r="DA955" s="275"/>
      <c r="DB955" s="275"/>
      <c r="DC955" s="275"/>
      <c r="DD955" s="275"/>
      <c r="DE955" s="275"/>
      <c r="DF955" s="275"/>
      <c r="DG955" s="314"/>
      <c r="DH955" s="240"/>
      <c r="DI955" s="275"/>
      <c r="DJ955" s="275"/>
      <c r="DK955" s="275"/>
      <c r="DL955" s="301"/>
      <c r="DM955" s="275"/>
      <c r="DN955" s="275"/>
      <c r="DO955" s="314"/>
      <c r="DQ955" s="368"/>
      <c r="DR955" s="368"/>
      <c r="DS955" s="368"/>
      <c r="DT955" s="368"/>
      <c r="DU955" s="368"/>
      <c r="DV955" s="368"/>
    </row>
    <row r="956" spans="1:129" ht="16.5" customHeight="1" x14ac:dyDescent="0.2">
      <c r="A956" s="364" t="s">
        <v>626</v>
      </c>
      <c r="B956" s="314">
        <v>3.04</v>
      </c>
      <c r="C956" s="315">
        <v>2.27</v>
      </c>
      <c r="D956" s="315">
        <v>6.38</v>
      </c>
      <c r="E956" s="315">
        <v>5.15</v>
      </c>
      <c r="F956" s="315">
        <v>16.190000000000001</v>
      </c>
      <c r="G956" s="315">
        <v>5.33</v>
      </c>
      <c r="H956" s="315">
        <v>1.58</v>
      </c>
      <c r="I956" s="315">
        <v>2.8</v>
      </c>
      <c r="J956" s="315">
        <v>7.84</v>
      </c>
      <c r="K956" s="315">
        <v>3.91</v>
      </c>
      <c r="L956" s="315">
        <v>1.45</v>
      </c>
      <c r="M956" s="315">
        <v>2.33</v>
      </c>
      <c r="N956" s="315">
        <v>1.48</v>
      </c>
      <c r="O956" s="314">
        <v>5</v>
      </c>
      <c r="P956" s="315">
        <v>4.8899999999999997</v>
      </c>
      <c r="Q956" s="315">
        <v>2.87</v>
      </c>
      <c r="R956" s="315">
        <v>4.3099999999999996</v>
      </c>
      <c r="S956" s="315">
        <v>7.26</v>
      </c>
      <c r="T956" s="315">
        <v>5.71</v>
      </c>
      <c r="U956" s="315">
        <v>6.33</v>
      </c>
      <c r="V956" s="315">
        <v>6.4</v>
      </c>
      <c r="W956" s="315">
        <v>1.18</v>
      </c>
      <c r="X956" s="314">
        <v>6.04</v>
      </c>
      <c r="Y956" s="315">
        <v>9</v>
      </c>
      <c r="Z956" s="315">
        <v>6.2</v>
      </c>
      <c r="AA956" s="315">
        <v>4.75</v>
      </c>
      <c r="AB956" s="315">
        <v>5.23</v>
      </c>
      <c r="AC956" s="314">
        <v>4.3</v>
      </c>
      <c r="AD956" s="315">
        <v>6.34</v>
      </c>
      <c r="AE956" s="315">
        <v>3.79</v>
      </c>
      <c r="AF956" s="315">
        <v>7.02</v>
      </c>
      <c r="AG956" s="315">
        <v>3.64</v>
      </c>
      <c r="AH956" s="315">
        <v>5.03</v>
      </c>
      <c r="AI956" s="315">
        <v>2.98</v>
      </c>
      <c r="AJ956" s="314">
        <v>3.86</v>
      </c>
      <c r="AK956" s="367" t="s">
        <v>607</v>
      </c>
      <c r="AL956" s="367" t="s">
        <v>607</v>
      </c>
      <c r="AM956" s="314">
        <v>3.68</v>
      </c>
      <c r="AN956" s="315">
        <v>5.5</v>
      </c>
      <c r="AO956" s="315">
        <v>8.9600000000000009</v>
      </c>
      <c r="AP956" s="315">
        <v>9.8000000000000007</v>
      </c>
      <c r="AQ956" s="315">
        <v>5.89</v>
      </c>
      <c r="AR956" s="315">
        <v>1.99</v>
      </c>
      <c r="AS956" s="315">
        <v>8.42</v>
      </c>
      <c r="AT956" s="315">
        <v>1.58</v>
      </c>
      <c r="AU956" s="315">
        <v>1.91</v>
      </c>
      <c r="AV956" s="315">
        <v>2.23</v>
      </c>
      <c r="AW956" s="315">
        <v>3.74</v>
      </c>
      <c r="AX956" s="314">
        <v>2.72</v>
      </c>
      <c r="AY956" s="315">
        <v>5.9</v>
      </c>
      <c r="AZ956" s="315">
        <v>1.49</v>
      </c>
      <c r="BA956" s="315">
        <v>2.16</v>
      </c>
      <c r="BB956" s="315">
        <v>2.7</v>
      </c>
      <c r="BC956" s="315">
        <v>5.86</v>
      </c>
      <c r="BD956" s="314">
        <v>0.28000000000000003</v>
      </c>
      <c r="BE956" s="315">
        <v>0.09</v>
      </c>
      <c r="BF956" s="315">
        <v>1.05</v>
      </c>
      <c r="BG956" s="315">
        <v>0.46</v>
      </c>
      <c r="BH956" s="315">
        <v>0.35</v>
      </c>
      <c r="BI956" s="315">
        <v>7.0000000000000007E-2</v>
      </c>
      <c r="BJ956" s="315">
        <v>0.03</v>
      </c>
      <c r="BK956" s="315">
        <v>7.0000000000000007E-2</v>
      </c>
      <c r="BL956" s="315">
        <v>0.25</v>
      </c>
      <c r="BM956" s="314">
        <v>4.16</v>
      </c>
      <c r="BN956" s="315">
        <v>3.91</v>
      </c>
      <c r="BO956" s="315">
        <v>2.83</v>
      </c>
      <c r="BP956" s="315">
        <v>7.22</v>
      </c>
      <c r="BQ956" s="315">
        <v>8.7899999999999991</v>
      </c>
      <c r="BR956" s="315">
        <v>2.5</v>
      </c>
      <c r="BS956" s="314">
        <v>6.3</v>
      </c>
      <c r="BT956" s="316">
        <v>8.3699999999999992</v>
      </c>
      <c r="BU956" s="315">
        <v>6.77</v>
      </c>
      <c r="BV956" s="315">
        <v>7.38</v>
      </c>
      <c r="BW956" s="315">
        <v>12.35</v>
      </c>
      <c r="BX956" s="315">
        <v>7.99</v>
      </c>
      <c r="BY956" s="315">
        <v>4.8099999999999996</v>
      </c>
      <c r="BZ956" s="315">
        <v>5.64</v>
      </c>
      <c r="CA956" s="315">
        <v>10.09</v>
      </c>
      <c r="CB956" s="315">
        <v>5.1100000000000003</v>
      </c>
      <c r="CC956" s="315">
        <v>7.68</v>
      </c>
      <c r="CD956" s="315">
        <v>4.79</v>
      </c>
      <c r="CE956" s="315">
        <v>4.83</v>
      </c>
      <c r="CF956" s="314">
        <v>5.12</v>
      </c>
      <c r="CG956" s="315">
        <v>5.49</v>
      </c>
      <c r="CH956" s="315">
        <v>8.07</v>
      </c>
      <c r="CI956" s="315">
        <v>13.47</v>
      </c>
      <c r="CJ956" s="315">
        <v>3.99</v>
      </c>
      <c r="CK956" s="315">
        <v>1.45</v>
      </c>
      <c r="CL956" s="315">
        <v>12.92</v>
      </c>
      <c r="CM956" s="315">
        <v>3.37</v>
      </c>
      <c r="CN956" s="315">
        <v>9.4600000000000009</v>
      </c>
      <c r="CO956" s="315">
        <v>14.29</v>
      </c>
      <c r="CP956" s="315">
        <v>4.9400000000000004</v>
      </c>
      <c r="CQ956" s="315">
        <v>4</v>
      </c>
      <c r="CR956" s="315">
        <v>6.34</v>
      </c>
      <c r="CS956" s="315">
        <v>7.9</v>
      </c>
      <c r="CT956" s="314">
        <v>5.38</v>
      </c>
      <c r="CU956" s="315">
        <v>3.12</v>
      </c>
      <c r="CV956" s="315">
        <v>7.29</v>
      </c>
      <c r="CW956" s="315">
        <v>9.77</v>
      </c>
      <c r="CX956" s="315">
        <v>4.5999999999999996</v>
      </c>
      <c r="CY956" s="315">
        <v>6.33</v>
      </c>
      <c r="CZ956" s="314">
        <v>2.0499999999999998</v>
      </c>
      <c r="DA956" s="315">
        <v>5.79</v>
      </c>
      <c r="DB956" s="315">
        <v>5.36</v>
      </c>
      <c r="DC956" s="315">
        <v>0.56000000000000005</v>
      </c>
      <c r="DD956" s="315">
        <v>1.24</v>
      </c>
      <c r="DE956" s="315">
        <v>1.92</v>
      </c>
      <c r="DF956" s="315">
        <v>5.98</v>
      </c>
      <c r="DG956" s="314">
        <v>3.44</v>
      </c>
      <c r="DH956" s="317">
        <v>4.38</v>
      </c>
      <c r="DI956" s="316">
        <v>3.81</v>
      </c>
      <c r="DJ956" s="315">
        <v>5.33</v>
      </c>
      <c r="DK956" s="315">
        <v>3.18</v>
      </c>
      <c r="DL956" s="317" t="s">
        <v>607</v>
      </c>
      <c r="DM956" s="316">
        <v>4.66</v>
      </c>
      <c r="DN956" s="403" t="s">
        <v>607</v>
      </c>
      <c r="DO956" s="314">
        <v>3.47</v>
      </c>
      <c r="DP956" s="4"/>
      <c r="DQ956" s="390"/>
      <c r="DR956" s="4"/>
      <c r="DS956" s="4"/>
      <c r="DT956" s="4"/>
      <c r="DU956" s="4"/>
      <c r="DV956" s="4"/>
      <c r="DW956" s="4"/>
      <c r="DX956" s="4"/>
      <c r="DY956" s="4"/>
    </row>
    <row r="957" spans="1:129" ht="16.5" customHeight="1" x14ac:dyDescent="0.2">
      <c r="A957" s="236" t="s">
        <v>627</v>
      </c>
      <c r="B957" s="314">
        <v>15.81</v>
      </c>
      <c r="C957" s="315">
        <v>18.73</v>
      </c>
      <c r="D957" s="315">
        <v>15.55</v>
      </c>
      <c r="E957" s="315">
        <v>17.23</v>
      </c>
      <c r="F957" s="315">
        <v>9.5399999999999991</v>
      </c>
      <c r="G957" s="315">
        <v>16.73</v>
      </c>
      <c r="H957" s="315">
        <v>17.04</v>
      </c>
      <c r="I957" s="315">
        <v>18.760000000000002</v>
      </c>
      <c r="J957" s="315">
        <v>18.36</v>
      </c>
      <c r="K957" s="315">
        <v>15.79</v>
      </c>
      <c r="L957" s="315">
        <v>13.03</v>
      </c>
      <c r="M957" s="315">
        <v>12.82</v>
      </c>
      <c r="N957" s="315">
        <v>15.89</v>
      </c>
      <c r="O957" s="314">
        <v>18.059999999999999</v>
      </c>
      <c r="P957" s="315">
        <v>12.59</v>
      </c>
      <c r="Q957" s="315">
        <v>22.85</v>
      </c>
      <c r="R957" s="315">
        <v>22.37</v>
      </c>
      <c r="S957" s="315">
        <v>13.96</v>
      </c>
      <c r="T957" s="315">
        <v>19.57</v>
      </c>
      <c r="U957" s="315">
        <v>17.89</v>
      </c>
      <c r="V957" s="315">
        <v>16.59</v>
      </c>
      <c r="W957" s="315">
        <v>20.04</v>
      </c>
      <c r="X957" s="314">
        <v>13.17</v>
      </c>
      <c r="Y957" s="315">
        <v>11.95</v>
      </c>
      <c r="Z957" s="315">
        <v>12.1</v>
      </c>
      <c r="AA957" s="315">
        <v>13.07</v>
      </c>
      <c r="AB957" s="315">
        <v>15.57</v>
      </c>
      <c r="AC957" s="314">
        <v>15.69</v>
      </c>
      <c r="AD957" s="315">
        <v>15.56</v>
      </c>
      <c r="AE957" s="315">
        <v>17.149999999999999</v>
      </c>
      <c r="AF957" s="315">
        <v>16.05</v>
      </c>
      <c r="AG957" s="315">
        <v>13.33</v>
      </c>
      <c r="AH957" s="315">
        <v>17.98</v>
      </c>
      <c r="AI957" s="315">
        <v>15.63</v>
      </c>
      <c r="AJ957" s="314">
        <v>5.46</v>
      </c>
      <c r="AK957" s="367" t="s">
        <v>607</v>
      </c>
      <c r="AL957" s="367" t="s">
        <v>607</v>
      </c>
      <c r="AM957" s="314">
        <v>18</v>
      </c>
      <c r="AN957" s="315">
        <v>20.99</v>
      </c>
      <c r="AO957" s="315">
        <v>15.89</v>
      </c>
      <c r="AP957" s="315">
        <v>13.57</v>
      </c>
      <c r="AQ957" s="315">
        <v>21.13</v>
      </c>
      <c r="AR957" s="315">
        <v>12.57</v>
      </c>
      <c r="AS957" s="315">
        <v>17.850000000000001</v>
      </c>
      <c r="AT957" s="315">
        <v>17.559999999999999</v>
      </c>
      <c r="AU957" s="315">
        <v>19.78</v>
      </c>
      <c r="AV957" s="315">
        <v>21.52</v>
      </c>
      <c r="AW957" s="315">
        <v>20.46</v>
      </c>
      <c r="AX957" s="314">
        <v>14.71</v>
      </c>
      <c r="AY957" s="315">
        <v>15.17</v>
      </c>
      <c r="AZ957" s="315">
        <v>13.95</v>
      </c>
      <c r="BA957" s="315">
        <v>15.81</v>
      </c>
      <c r="BB957" s="315">
        <v>14.81</v>
      </c>
      <c r="BC957" s="315">
        <v>15.55</v>
      </c>
      <c r="BD957" s="314">
        <v>8.01</v>
      </c>
      <c r="BE957" s="315">
        <v>4.87</v>
      </c>
      <c r="BF957" s="315">
        <v>10.1</v>
      </c>
      <c r="BG957" s="315">
        <v>11.45</v>
      </c>
      <c r="BH957" s="315">
        <v>9.56</v>
      </c>
      <c r="BI957" s="315">
        <v>7.65</v>
      </c>
      <c r="BJ957" s="315">
        <v>6.17</v>
      </c>
      <c r="BK957" s="315">
        <v>6.12</v>
      </c>
      <c r="BL957" s="315">
        <v>9.99</v>
      </c>
      <c r="BM957" s="314">
        <v>16.05</v>
      </c>
      <c r="BN957" s="315">
        <v>12.77</v>
      </c>
      <c r="BO957" s="315">
        <v>20.14</v>
      </c>
      <c r="BP957" s="315">
        <v>16.14</v>
      </c>
      <c r="BQ957" s="315">
        <v>18.13</v>
      </c>
      <c r="BR957" s="315">
        <v>15.33</v>
      </c>
      <c r="BS957" s="314">
        <v>11.81</v>
      </c>
      <c r="BT957" s="316">
        <v>18.25</v>
      </c>
      <c r="BU957" s="315">
        <v>9.16</v>
      </c>
      <c r="BV957" s="315">
        <v>13.73</v>
      </c>
      <c r="BW957" s="315">
        <v>8.86</v>
      </c>
      <c r="BX957" s="315">
        <v>11.77</v>
      </c>
      <c r="BY957" s="315">
        <v>8.94</v>
      </c>
      <c r="BZ957" s="315">
        <v>13.19</v>
      </c>
      <c r="CA957" s="315">
        <v>11.59</v>
      </c>
      <c r="CB957" s="315">
        <v>12.63</v>
      </c>
      <c r="CC957" s="315">
        <v>15.13</v>
      </c>
      <c r="CD957" s="315">
        <v>13.96</v>
      </c>
      <c r="CE957" s="315">
        <v>12.53</v>
      </c>
      <c r="CF957" s="314">
        <v>9.8699999999999992</v>
      </c>
      <c r="CG957" s="315">
        <v>13.47</v>
      </c>
      <c r="CH957" s="315">
        <v>7.08</v>
      </c>
      <c r="CI957" s="315">
        <v>12.85</v>
      </c>
      <c r="CJ957" s="315">
        <v>10.69</v>
      </c>
      <c r="CK957" s="315">
        <v>11.38</v>
      </c>
      <c r="CL957" s="315">
        <v>9.3800000000000008</v>
      </c>
      <c r="CM957" s="315">
        <v>6.75</v>
      </c>
      <c r="CN957" s="315">
        <v>12.57</v>
      </c>
      <c r="CO957" s="315">
        <v>6.27</v>
      </c>
      <c r="CP957" s="315">
        <v>10.77</v>
      </c>
      <c r="CQ957" s="315">
        <v>5.69</v>
      </c>
      <c r="CR957" s="315">
        <v>13.01</v>
      </c>
      <c r="CS957" s="315">
        <v>11.32</v>
      </c>
      <c r="CT957" s="314">
        <v>16.329999999999998</v>
      </c>
      <c r="CU957" s="315">
        <v>13.04</v>
      </c>
      <c r="CV957" s="315">
        <v>16.239999999999998</v>
      </c>
      <c r="CW957" s="315">
        <v>21.53</v>
      </c>
      <c r="CX957" s="315">
        <v>18.16</v>
      </c>
      <c r="CY957" s="315">
        <v>19.149999999999999</v>
      </c>
      <c r="CZ957" s="314">
        <v>8.3000000000000007</v>
      </c>
      <c r="DA957" s="315">
        <v>8.92</v>
      </c>
      <c r="DB957" s="315">
        <v>5</v>
      </c>
      <c r="DC957" s="315">
        <v>6.99</v>
      </c>
      <c r="DD957" s="315">
        <v>9.2200000000000006</v>
      </c>
      <c r="DE957" s="315">
        <v>7.52</v>
      </c>
      <c r="DF957" s="315">
        <v>10.039999999999999</v>
      </c>
      <c r="DG957" s="314">
        <v>12.84</v>
      </c>
      <c r="DH957" s="317">
        <v>7.11</v>
      </c>
      <c r="DI957" s="316">
        <v>6.7</v>
      </c>
      <c r="DJ957" s="315">
        <v>6.66</v>
      </c>
      <c r="DK957" s="315">
        <v>9.39</v>
      </c>
      <c r="DL957" s="317" t="s">
        <v>607</v>
      </c>
      <c r="DM957" s="316">
        <v>6.49</v>
      </c>
      <c r="DN957" s="403" t="s">
        <v>607</v>
      </c>
      <c r="DO957" s="314">
        <v>12.69</v>
      </c>
      <c r="DP957" s="4"/>
      <c r="DQ957" s="390"/>
      <c r="DR957" s="4"/>
      <c r="DS957" s="4"/>
      <c r="DT957" s="4"/>
      <c r="DU957" s="4"/>
      <c r="DV957" s="4"/>
      <c r="DW957" s="4"/>
      <c r="DX957" s="4"/>
      <c r="DY957" s="4"/>
    </row>
    <row r="958" spans="1:129" ht="16.5" customHeight="1" x14ac:dyDescent="0.2">
      <c r="A958" s="236" t="s">
        <v>395</v>
      </c>
      <c r="B958" s="314">
        <v>6.02</v>
      </c>
      <c r="C958" s="315">
        <v>5.9</v>
      </c>
      <c r="D958" s="315">
        <v>5.82</v>
      </c>
      <c r="E958" s="315">
        <v>6.32</v>
      </c>
      <c r="F958" s="315">
        <v>7.39</v>
      </c>
      <c r="G958" s="315">
        <v>6.52</v>
      </c>
      <c r="H958" s="315">
        <v>5.93</v>
      </c>
      <c r="I958" s="315">
        <v>5.58</v>
      </c>
      <c r="J958" s="315">
        <v>6.41</v>
      </c>
      <c r="K958" s="315">
        <v>5.5</v>
      </c>
      <c r="L958" s="315">
        <v>5.0199999999999996</v>
      </c>
      <c r="M958" s="315">
        <v>7.48</v>
      </c>
      <c r="N958" s="315">
        <v>7.44</v>
      </c>
      <c r="O958" s="314">
        <v>5.41</v>
      </c>
      <c r="P958" s="315">
        <v>5.36</v>
      </c>
      <c r="Q958" s="315">
        <v>4.8499999999999996</v>
      </c>
      <c r="R958" s="315">
        <v>5.8</v>
      </c>
      <c r="S958" s="315">
        <v>5.45</v>
      </c>
      <c r="T958" s="315">
        <v>5.84</v>
      </c>
      <c r="U958" s="315">
        <v>5.7</v>
      </c>
      <c r="V958" s="315">
        <v>5.54</v>
      </c>
      <c r="W958" s="315">
        <v>4.62</v>
      </c>
      <c r="X958" s="314">
        <v>5.68</v>
      </c>
      <c r="Y958" s="315">
        <v>6.04</v>
      </c>
      <c r="Z958" s="315">
        <v>5.32</v>
      </c>
      <c r="AA958" s="315">
        <v>5.47</v>
      </c>
      <c r="AB958" s="315">
        <v>6.13</v>
      </c>
      <c r="AC958" s="314">
        <v>5.99</v>
      </c>
      <c r="AD958" s="315">
        <v>5.66</v>
      </c>
      <c r="AE958" s="315">
        <v>6.21</v>
      </c>
      <c r="AF958" s="315">
        <v>5.82</v>
      </c>
      <c r="AG958" s="315">
        <v>5.73</v>
      </c>
      <c r="AH958" s="315">
        <v>6.43</v>
      </c>
      <c r="AI958" s="315">
        <v>6.08</v>
      </c>
      <c r="AJ958" s="314">
        <v>9.4700000000000006</v>
      </c>
      <c r="AK958" s="367" t="s">
        <v>607</v>
      </c>
      <c r="AL958" s="367" t="s">
        <v>607</v>
      </c>
      <c r="AM958" s="314">
        <v>5.85</v>
      </c>
      <c r="AN958" s="315">
        <v>5.96</v>
      </c>
      <c r="AO958" s="315">
        <v>6.04</v>
      </c>
      <c r="AP958" s="315">
        <v>5.26</v>
      </c>
      <c r="AQ958" s="315">
        <v>4.95</v>
      </c>
      <c r="AR958" s="315">
        <v>5.75</v>
      </c>
      <c r="AS958" s="315">
        <v>6.49</v>
      </c>
      <c r="AT958" s="315">
        <v>6.15</v>
      </c>
      <c r="AU958" s="315">
        <v>5.59</v>
      </c>
      <c r="AV958" s="315">
        <v>6.16</v>
      </c>
      <c r="AW958" s="315">
        <v>6.14</v>
      </c>
      <c r="AX958" s="314">
        <v>5.68</v>
      </c>
      <c r="AY958" s="315">
        <v>5.79</v>
      </c>
      <c r="AZ958" s="315">
        <v>5.0999999999999996</v>
      </c>
      <c r="BA958" s="315">
        <v>6.28</v>
      </c>
      <c r="BB958" s="315">
        <v>6.5</v>
      </c>
      <c r="BC958" s="315">
        <v>5.08</v>
      </c>
      <c r="BD958" s="314">
        <v>4.9400000000000004</v>
      </c>
      <c r="BE958" s="315">
        <v>2.57</v>
      </c>
      <c r="BF958" s="315">
        <v>6.29</v>
      </c>
      <c r="BG958" s="315">
        <v>4.74</v>
      </c>
      <c r="BH958" s="315">
        <v>5.41</v>
      </c>
      <c r="BI958" s="315">
        <v>3.47</v>
      </c>
      <c r="BJ958" s="315">
        <v>7.32</v>
      </c>
      <c r="BK958" s="315">
        <v>5.37</v>
      </c>
      <c r="BL958" s="315">
        <v>6.09</v>
      </c>
      <c r="BM958" s="314">
        <v>6.05</v>
      </c>
      <c r="BN958" s="315">
        <v>5.62</v>
      </c>
      <c r="BO958" s="315">
        <v>6.34</v>
      </c>
      <c r="BP958" s="315">
        <v>6.95</v>
      </c>
      <c r="BQ958" s="315">
        <v>5.84</v>
      </c>
      <c r="BR958" s="315">
        <v>5.81</v>
      </c>
      <c r="BS958" s="314">
        <v>6.13</v>
      </c>
      <c r="BT958" s="316">
        <v>5.81</v>
      </c>
      <c r="BU958" s="315">
        <v>6.82</v>
      </c>
      <c r="BV958" s="315">
        <v>6.3</v>
      </c>
      <c r="BW958" s="315">
        <v>6.07</v>
      </c>
      <c r="BX958" s="315">
        <v>7.09</v>
      </c>
      <c r="BY958" s="315">
        <v>5.82</v>
      </c>
      <c r="BZ958" s="315">
        <v>6.77</v>
      </c>
      <c r="CA958" s="315">
        <v>6.31</v>
      </c>
      <c r="CB958" s="315">
        <v>6.18</v>
      </c>
      <c r="CC958" s="315">
        <v>5.86</v>
      </c>
      <c r="CD958" s="315">
        <v>5.58</v>
      </c>
      <c r="CE958" s="315">
        <v>5.32</v>
      </c>
      <c r="CF958" s="314">
        <v>6.27</v>
      </c>
      <c r="CG958" s="315">
        <v>6.86</v>
      </c>
      <c r="CH958" s="315">
        <v>6.8</v>
      </c>
      <c r="CI958" s="315">
        <v>6.87</v>
      </c>
      <c r="CJ958" s="315">
        <v>6.82</v>
      </c>
      <c r="CK958" s="315">
        <v>5.67</v>
      </c>
      <c r="CL958" s="315">
        <v>5.96</v>
      </c>
      <c r="CM958" s="315">
        <v>6.16</v>
      </c>
      <c r="CN958" s="315">
        <v>5.88</v>
      </c>
      <c r="CO958" s="315">
        <v>6.77</v>
      </c>
      <c r="CP958" s="315">
        <v>5.99</v>
      </c>
      <c r="CQ958" s="315">
        <v>6.88</v>
      </c>
      <c r="CR958" s="315">
        <v>6.12</v>
      </c>
      <c r="CS958" s="315">
        <v>6.46</v>
      </c>
      <c r="CT958" s="314">
        <v>5.88</v>
      </c>
      <c r="CU958" s="315">
        <v>5.67</v>
      </c>
      <c r="CV958" s="315">
        <v>5.82</v>
      </c>
      <c r="CW958" s="315">
        <v>5.75</v>
      </c>
      <c r="CX958" s="315">
        <v>5.56</v>
      </c>
      <c r="CY958" s="315">
        <v>6.73</v>
      </c>
      <c r="CZ958" s="314">
        <v>6.51</v>
      </c>
      <c r="DA958" s="315">
        <v>6.37</v>
      </c>
      <c r="DB958" s="315">
        <v>6.97</v>
      </c>
      <c r="DC958" s="315">
        <v>7.12</v>
      </c>
      <c r="DD958" s="315">
        <v>5.58</v>
      </c>
      <c r="DE958" s="315">
        <v>7.64</v>
      </c>
      <c r="DF958" s="315">
        <v>6.3</v>
      </c>
      <c r="DG958" s="314">
        <v>5.81</v>
      </c>
      <c r="DH958" s="317">
        <v>6.77</v>
      </c>
      <c r="DI958" s="316">
        <v>7.15</v>
      </c>
      <c r="DJ958" s="315">
        <v>6.16</v>
      </c>
      <c r="DK958" s="315">
        <v>7.56</v>
      </c>
      <c r="DL958" s="317" t="s">
        <v>607</v>
      </c>
      <c r="DM958" s="316">
        <v>6.24</v>
      </c>
      <c r="DN958" s="403" t="s">
        <v>607</v>
      </c>
      <c r="DO958" s="314">
        <v>5.83</v>
      </c>
      <c r="DP958" s="4"/>
      <c r="DQ958" s="390"/>
      <c r="DR958" s="4"/>
      <c r="DS958" s="4"/>
      <c r="DT958" s="4"/>
      <c r="DU958" s="4"/>
      <c r="DV958" s="4"/>
      <c r="DW958" s="4"/>
      <c r="DX958" s="4"/>
      <c r="DY958" s="4"/>
    </row>
    <row r="959" spans="1:129" ht="16.5" customHeight="1" x14ac:dyDescent="0.2">
      <c r="A959" s="236" t="s">
        <v>628</v>
      </c>
      <c r="B959" s="314">
        <v>40.64</v>
      </c>
      <c r="C959" s="315">
        <v>41.45</v>
      </c>
      <c r="D959" s="315">
        <v>34.380000000000003</v>
      </c>
      <c r="E959" s="315">
        <v>33.83</v>
      </c>
      <c r="F959" s="315">
        <v>30.76</v>
      </c>
      <c r="G959" s="315">
        <v>37.32</v>
      </c>
      <c r="H959" s="315">
        <v>41.46</v>
      </c>
      <c r="I959" s="315">
        <v>36.630000000000003</v>
      </c>
      <c r="J959" s="315">
        <v>29.64</v>
      </c>
      <c r="K959" s="315">
        <v>37.64</v>
      </c>
      <c r="L959" s="315">
        <v>46.22</v>
      </c>
      <c r="M959" s="315">
        <v>43.16</v>
      </c>
      <c r="N959" s="315">
        <v>43.99</v>
      </c>
      <c r="O959" s="314">
        <v>35.58</v>
      </c>
      <c r="P959" s="315">
        <v>39.479999999999997</v>
      </c>
      <c r="Q959" s="315">
        <v>32.67</v>
      </c>
      <c r="R959" s="315">
        <v>33.340000000000003</v>
      </c>
      <c r="S959" s="315">
        <v>34.74</v>
      </c>
      <c r="T959" s="315">
        <v>32.69</v>
      </c>
      <c r="U959" s="315">
        <v>36.01</v>
      </c>
      <c r="V959" s="315">
        <v>36.78</v>
      </c>
      <c r="W959" s="315">
        <v>37.49</v>
      </c>
      <c r="X959" s="314">
        <v>38.4</v>
      </c>
      <c r="Y959" s="315">
        <v>36.39</v>
      </c>
      <c r="Z959" s="315">
        <v>37.75</v>
      </c>
      <c r="AA959" s="315">
        <v>40.65</v>
      </c>
      <c r="AB959" s="315">
        <v>37.71</v>
      </c>
      <c r="AC959" s="314">
        <v>38.61</v>
      </c>
      <c r="AD959" s="315">
        <v>35.21</v>
      </c>
      <c r="AE959" s="315">
        <v>39.51</v>
      </c>
      <c r="AF959" s="315">
        <v>33.299999999999997</v>
      </c>
      <c r="AG959" s="315">
        <v>39.99</v>
      </c>
      <c r="AH959" s="315">
        <v>35.99</v>
      </c>
      <c r="AI959" s="315">
        <v>41.55</v>
      </c>
      <c r="AJ959" s="314">
        <v>41.72</v>
      </c>
      <c r="AK959" s="367" t="s">
        <v>607</v>
      </c>
      <c r="AL959" s="367" t="s">
        <v>607</v>
      </c>
      <c r="AM959" s="314">
        <v>37.56</v>
      </c>
      <c r="AN959" s="315">
        <v>30.74</v>
      </c>
      <c r="AO959" s="315">
        <v>35.79</v>
      </c>
      <c r="AP959" s="315">
        <v>36.950000000000003</v>
      </c>
      <c r="AQ959" s="315">
        <v>32.020000000000003</v>
      </c>
      <c r="AR959" s="315">
        <v>36.96</v>
      </c>
      <c r="AS959" s="315">
        <v>30.56</v>
      </c>
      <c r="AT959" s="315">
        <v>39.01</v>
      </c>
      <c r="AU959" s="315">
        <v>41.12</v>
      </c>
      <c r="AV959" s="315">
        <v>38.869999999999997</v>
      </c>
      <c r="AW959" s="315">
        <v>33.28</v>
      </c>
      <c r="AX959" s="314">
        <v>37.869999999999997</v>
      </c>
      <c r="AY959" s="315">
        <v>35.58</v>
      </c>
      <c r="AZ959" s="315">
        <v>38.69</v>
      </c>
      <c r="BA959" s="315">
        <v>42.94</v>
      </c>
      <c r="BB959" s="315">
        <v>35.67</v>
      </c>
      <c r="BC959" s="315">
        <v>33.94</v>
      </c>
      <c r="BD959" s="314">
        <v>54.38</v>
      </c>
      <c r="BE959" s="315">
        <v>61.97</v>
      </c>
      <c r="BF959" s="315">
        <v>48.79</v>
      </c>
      <c r="BG959" s="315">
        <v>51.98</v>
      </c>
      <c r="BH959" s="315">
        <v>51.07</v>
      </c>
      <c r="BI959" s="315">
        <v>58.66</v>
      </c>
      <c r="BJ959" s="315">
        <v>52.98</v>
      </c>
      <c r="BK959" s="315">
        <v>53.06</v>
      </c>
      <c r="BL959" s="315">
        <v>51.32</v>
      </c>
      <c r="BM959" s="314">
        <v>37.65</v>
      </c>
      <c r="BN959" s="315">
        <v>39.64</v>
      </c>
      <c r="BO959" s="315">
        <v>38.1</v>
      </c>
      <c r="BP959" s="315">
        <v>33.83</v>
      </c>
      <c r="BQ959" s="315">
        <v>32.06</v>
      </c>
      <c r="BR959" s="315">
        <v>39.28</v>
      </c>
      <c r="BS959" s="314">
        <v>38.340000000000003</v>
      </c>
      <c r="BT959" s="316">
        <v>33.340000000000003</v>
      </c>
      <c r="BU959" s="315">
        <v>38.43</v>
      </c>
      <c r="BV959" s="315">
        <v>34.81</v>
      </c>
      <c r="BW959" s="315">
        <v>29.95</v>
      </c>
      <c r="BX959" s="315">
        <v>36.18</v>
      </c>
      <c r="BY959" s="315">
        <v>43.34</v>
      </c>
      <c r="BZ959" s="315">
        <v>37.51</v>
      </c>
      <c r="CA959" s="315">
        <v>35.729999999999997</v>
      </c>
      <c r="CB959" s="315">
        <v>39.28</v>
      </c>
      <c r="CC959" s="315">
        <v>38.17</v>
      </c>
      <c r="CD959" s="315">
        <v>34.93</v>
      </c>
      <c r="CE959" s="315">
        <v>35.700000000000003</v>
      </c>
      <c r="CF959" s="314">
        <v>39.71</v>
      </c>
      <c r="CG959" s="315">
        <v>33.28</v>
      </c>
      <c r="CH959" s="315">
        <v>37.479999999999997</v>
      </c>
      <c r="CI959" s="315">
        <v>31.62</v>
      </c>
      <c r="CJ959" s="315">
        <v>39.340000000000003</v>
      </c>
      <c r="CK959" s="315">
        <v>44.69</v>
      </c>
      <c r="CL959" s="315">
        <v>35.07</v>
      </c>
      <c r="CM959" s="315">
        <v>42.69</v>
      </c>
      <c r="CN959" s="315">
        <v>33.770000000000003</v>
      </c>
      <c r="CO959" s="315">
        <v>28.79</v>
      </c>
      <c r="CP959" s="315">
        <v>35.94</v>
      </c>
      <c r="CQ959" s="315">
        <v>42.11</v>
      </c>
      <c r="CR959" s="315">
        <v>35.119999999999997</v>
      </c>
      <c r="CS959" s="315">
        <v>37.08</v>
      </c>
      <c r="CT959" s="314">
        <v>37.909999999999997</v>
      </c>
      <c r="CU959" s="315">
        <v>42.72</v>
      </c>
      <c r="CV959" s="315">
        <v>35.270000000000003</v>
      </c>
      <c r="CW959" s="315">
        <v>30.45</v>
      </c>
      <c r="CX959" s="315">
        <v>36.49</v>
      </c>
      <c r="CY959" s="315">
        <v>35.950000000000003</v>
      </c>
      <c r="CZ959" s="314">
        <v>44.35</v>
      </c>
      <c r="DA959" s="315">
        <v>37.880000000000003</v>
      </c>
      <c r="DB959" s="315">
        <v>38.06</v>
      </c>
      <c r="DC959" s="315">
        <v>49.32</v>
      </c>
      <c r="DD959" s="315">
        <v>44.43</v>
      </c>
      <c r="DE959" s="315">
        <v>41.36</v>
      </c>
      <c r="DF959" s="315">
        <v>43.37</v>
      </c>
      <c r="DG959" s="314">
        <v>42.07</v>
      </c>
      <c r="DH959" s="317">
        <v>35.020000000000003</v>
      </c>
      <c r="DI959" s="316">
        <v>36.14</v>
      </c>
      <c r="DJ959" s="315">
        <v>35.57</v>
      </c>
      <c r="DK959" s="315">
        <v>30.63</v>
      </c>
      <c r="DL959" s="317" t="s">
        <v>607</v>
      </c>
      <c r="DM959" s="316">
        <v>33.04</v>
      </c>
      <c r="DN959" s="403" t="s">
        <v>607</v>
      </c>
      <c r="DO959" s="314">
        <v>41.88</v>
      </c>
      <c r="DP959" s="4"/>
      <c r="DQ959" s="390"/>
      <c r="DR959" s="4"/>
      <c r="DS959" s="4"/>
      <c r="DT959" s="4"/>
      <c r="DU959" s="4"/>
      <c r="DV959" s="4"/>
      <c r="DW959" s="4"/>
      <c r="DX959" s="4"/>
      <c r="DY959" s="4"/>
    </row>
    <row r="960" spans="1:129" ht="16.5" customHeight="1" x14ac:dyDescent="0.2">
      <c r="A960" s="236" t="s">
        <v>408</v>
      </c>
      <c r="B960" s="314">
        <v>34.49</v>
      </c>
      <c r="C960" s="315">
        <v>31.66</v>
      </c>
      <c r="D960" s="315">
        <v>37.86</v>
      </c>
      <c r="E960" s="315">
        <v>37.47</v>
      </c>
      <c r="F960" s="315">
        <v>36.119999999999997</v>
      </c>
      <c r="G960" s="315">
        <v>34.1</v>
      </c>
      <c r="H960" s="315">
        <v>33.99</v>
      </c>
      <c r="I960" s="315">
        <v>36.229999999999997</v>
      </c>
      <c r="J960" s="315">
        <v>37.75</v>
      </c>
      <c r="K960" s="315">
        <v>37.17</v>
      </c>
      <c r="L960" s="315">
        <v>34.28</v>
      </c>
      <c r="M960" s="315">
        <v>34.21</v>
      </c>
      <c r="N960" s="315">
        <v>31.22</v>
      </c>
      <c r="O960" s="314">
        <v>35.96</v>
      </c>
      <c r="P960" s="315">
        <v>37.67</v>
      </c>
      <c r="Q960" s="315">
        <v>36.76</v>
      </c>
      <c r="R960" s="315">
        <v>34.19</v>
      </c>
      <c r="S960" s="315">
        <v>38.590000000000003</v>
      </c>
      <c r="T960" s="315">
        <v>36.200000000000003</v>
      </c>
      <c r="U960" s="315">
        <v>34.07</v>
      </c>
      <c r="V960" s="315">
        <v>34.69</v>
      </c>
      <c r="W960" s="315">
        <v>36.68</v>
      </c>
      <c r="X960" s="314">
        <v>36.71</v>
      </c>
      <c r="Y960" s="315">
        <v>36.61</v>
      </c>
      <c r="Z960" s="315">
        <v>38.630000000000003</v>
      </c>
      <c r="AA960" s="315">
        <v>36.06</v>
      </c>
      <c r="AB960" s="315">
        <v>35.369999999999997</v>
      </c>
      <c r="AC960" s="314">
        <v>35.409999999999997</v>
      </c>
      <c r="AD960" s="315">
        <v>37.229999999999997</v>
      </c>
      <c r="AE960" s="315">
        <v>33.33</v>
      </c>
      <c r="AF960" s="315">
        <v>37.82</v>
      </c>
      <c r="AG960" s="315">
        <v>37.32</v>
      </c>
      <c r="AH960" s="315">
        <v>34.57</v>
      </c>
      <c r="AI960" s="315">
        <v>33.75</v>
      </c>
      <c r="AJ960" s="314">
        <v>39.49</v>
      </c>
      <c r="AK960" s="367" t="s">
        <v>607</v>
      </c>
      <c r="AL960" s="367" t="s">
        <v>607</v>
      </c>
      <c r="AM960" s="314">
        <v>34.909999999999997</v>
      </c>
      <c r="AN960" s="315">
        <v>36.799999999999997</v>
      </c>
      <c r="AO960" s="315">
        <v>33.32</v>
      </c>
      <c r="AP960" s="315">
        <v>34.409999999999997</v>
      </c>
      <c r="AQ960" s="315">
        <v>36.01</v>
      </c>
      <c r="AR960" s="315">
        <v>42.74</v>
      </c>
      <c r="AS960" s="315">
        <v>36.69</v>
      </c>
      <c r="AT960" s="315">
        <v>35.69</v>
      </c>
      <c r="AU960" s="315">
        <v>31.61</v>
      </c>
      <c r="AV960" s="315">
        <v>31.21</v>
      </c>
      <c r="AW960" s="315">
        <v>36.380000000000003</v>
      </c>
      <c r="AX960" s="314">
        <v>39.020000000000003</v>
      </c>
      <c r="AY960" s="315">
        <v>37.56</v>
      </c>
      <c r="AZ960" s="315">
        <v>40.76</v>
      </c>
      <c r="BA960" s="315">
        <v>32.81</v>
      </c>
      <c r="BB960" s="315">
        <v>40.31</v>
      </c>
      <c r="BC960" s="315">
        <v>39.57</v>
      </c>
      <c r="BD960" s="314">
        <v>32.380000000000003</v>
      </c>
      <c r="BE960" s="315">
        <v>30.52</v>
      </c>
      <c r="BF960" s="315">
        <v>33.770000000000003</v>
      </c>
      <c r="BG960" s="315">
        <v>31.36</v>
      </c>
      <c r="BH960" s="315">
        <v>33.61</v>
      </c>
      <c r="BI960" s="315">
        <v>30.15</v>
      </c>
      <c r="BJ960" s="315">
        <v>33.49</v>
      </c>
      <c r="BK960" s="315">
        <v>35.380000000000003</v>
      </c>
      <c r="BL960" s="315">
        <v>32.35</v>
      </c>
      <c r="BM960" s="314">
        <v>36.1</v>
      </c>
      <c r="BN960" s="315">
        <v>38.049999999999997</v>
      </c>
      <c r="BO960" s="315">
        <v>32.590000000000003</v>
      </c>
      <c r="BP960" s="315">
        <v>35.86</v>
      </c>
      <c r="BQ960" s="315">
        <v>35.18</v>
      </c>
      <c r="BR960" s="315">
        <v>37.08</v>
      </c>
      <c r="BS960" s="314">
        <v>37.42</v>
      </c>
      <c r="BT960" s="316">
        <v>34.229999999999997</v>
      </c>
      <c r="BU960" s="315">
        <v>38.81</v>
      </c>
      <c r="BV960" s="315">
        <v>37.78</v>
      </c>
      <c r="BW960" s="315">
        <v>42.77</v>
      </c>
      <c r="BX960" s="315">
        <v>36.97</v>
      </c>
      <c r="BY960" s="315">
        <v>37.08</v>
      </c>
      <c r="BZ960" s="315">
        <v>36.89</v>
      </c>
      <c r="CA960" s="315">
        <v>36.28</v>
      </c>
      <c r="CB960" s="315">
        <v>36.79</v>
      </c>
      <c r="CC960" s="315">
        <v>33.15</v>
      </c>
      <c r="CD960" s="315">
        <v>40.74</v>
      </c>
      <c r="CE960" s="315">
        <v>41.61</v>
      </c>
      <c r="CF960" s="314">
        <v>39.04</v>
      </c>
      <c r="CG960" s="315">
        <v>40.9</v>
      </c>
      <c r="CH960" s="315">
        <v>40.56</v>
      </c>
      <c r="CI960" s="315">
        <v>35.19</v>
      </c>
      <c r="CJ960" s="315">
        <v>39.159999999999997</v>
      </c>
      <c r="CK960" s="315">
        <v>36.81</v>
      </c>
      <c r="CL960" s="315">
        <v>36.67</v>
      </c>
      <c r="CM960" s="315">
        <v>41.02</v>
      </c>
      <c r="CN960" s="315">
        <v>38.33</v>
      </c>
      <c r="CO960" s="315">
        <v>43.89</v>
      </c>
      <c r="CP960" s="315">
        <v>42.36</v>
      </c>
      <c r="CQ960" s="315">
        <v>41.33</v>
      </c>
      <c r="CR960" s="315">
        <v>39.409999999999997</v>
      </c>
      <c r="CS960" s="315">
        <v>37.229999999999997</v>
      </c>
      <c r="CT960" s="314">
        <v>34.49</v>
      </c>
      <c r="CU960" s="315">
        <v>35.450000000000003</v>
      </c>
      <c r="CV960" s="315">
        <v>35.380000000000003</v>
      </c>
      <c r="CW960" s="315">
        <v>32.5</v>
      </c>
      <c r="CX960" s="315">
        <v>35.19</v>
      </c>
      <c r="CY960" s="315">
        <v>31.84</v>
      </c>
      <c r="CZ960" s="314">
        <v>38.78</v>
      </c>
      <c r="DA960" s="315">
        <v>41.04</v>
      </c>
      <c r="DB960" s="315">
        <v>44.61</v>
      </c>
      <c r="DC960" s="315">
        <v>36.01</v>
      </c>
      <c r="DD960" s="315">
        <v>39.520000000000003</v>
      </c>
      <c r="DE960" s="315">
        <v>41.56</v>
      </c>
      <c r="DF960" s="315">
        <v>34.32</v>
      </c>
      <c r="DG960" s="314">
        <v>35.840000000000003</v>
      </c>
      <c r="DH960" s="317">
        <v>46.71</v>
      </c>
      <c r="DI960" s="316">
        <v>46.2</v>
      </c>
      <c r="DJ960" s="315">
        <v>46.28</v>
      </c>
      <c r="DK960" s="315">
        <v>49.25</v>
      </c>
      <c r="DL960" s="317" t="s">
        <v>607</v>
      </c>
      <c r="DM960" s="316">
        <v>49.56</v>
      </c>
      <c r="DN960" s="403" t="s">
        <v>607</v>
      </c>
      <c r="DO960" s="314">
        <v>36.14</v>
      </c>
      <c r="DP960" s="4"/>
      <c r="DQ960" s="390"/>
      <c r="DR960" s="4"/>
      <c r="DS960" s="4"/>
      <c r="DT960" s="4"/>
      <c r="DU960" s="4"/>
      <c r="DV960" s="4"/>
      <c r="DW960" s="4"/>
      <c r="DX960" s="4"/>
      <c r="DY960" s="4"/>
    </row>
    <row r="961" spans="1:136" ht="16.5" customHeight="1" x14ac:dyDescent="0.2">
      <c r="A961" s="235" t="s">
        <v>629</v>
      </c>
      <c r="B961" s="314"/>
      <c r="C961" s="275"/>
      <c r="D961" s="275"/>
      <c r="E961" s="275"/>
      <c r="F961" s="275"/>
      <c r="G961" s="275"/>
      <c r="H961" s="275"/>
      <c r="I961" s="275"/>
      <c r="J961" s="275"/>
      <c r="K961" s="275"/>
      <c r="L961" s="275"/>
      <c r="M961" s="275"/>
      <c r="N961" s="275"/>
      <c r="O961" s="240"/>
      <c r="P961" s="275"/>
      <c r="Q961" s="275"/>
      <c r="R961" s="275"/>
      <c r="S961" s="275"/>
      <c r="T961" s="275"/>
      <c r="U961" s="275"/>
      <c r="V961" s="275"/>
      <c r="W961" s="275"/>
      <c r="X961" s="240"/>
      <c r="Y961" s="275"/>
      <c r="Z961" s="275"/>
      <c r="AA961" s="275"/>
      <c r="AB961" s="275"/>
      <c r="AC961" s="240"/>
      <c r="AD961" s="275"/>
      <c r="AE961" s="275"/>
      <c r="AF961" s="275"/>
      <c r="AG961" s="275"/>
      <c r="AH961" s="275"/>
      <c r="AI961" s="275"/>
      <c r="AJ961" s="240"/>
      <c r="AK961" s="275"/>
      <c r="AL961" s="275"/>
      <c r="AM961" s="240"/>
      <c r="AN961" s="275"/>
      <c r="AO961" s="275"/>
      <c r="AP961" s="275"/>
      <c r="AQ961" s="275"/>
      <c r="AR961" s="275"/>
      <c r="AS961" s="275"/>
      <c r="AT961" s="275"/>
      <c r="AU961" s="275"/>
      <c r="AV961" s="275"/>
      <c r="AW961" s="275"/>
      <c r="AX961" s="240"/>
      <c r="AY961" s="275"/>
      <c r="AZ961" s="275"/>
      <c r="BA961" s="275"/>
      <c r="BB961" s="275"/>
      <c r="BC961" s="275"/>
      <c r="BD961" s="240"/>
      <c r="BE961" s="275"/>
      <c r="BF961" s="275"/>
      <c r="BG961" s="275"/>
      <c r="BH961" s="275"/>
      <c r="BI961" s="275"/>
      <c r="BJ961" s="275"/>
      <c r="BK961" s="275"/>
      <c r="BL961" s="275"/>
      <c r="BM961" s="240"/>
      <c r="BN961" s="275"/>
      <c r="BO961" s="275"/>
      <c r="BP961" s="275"/>
      <c r="BQ961" s="275"/>
      <c r="BR961" s="275"/>
      <c r="BS961" s="240"/>
      <c r="BT961" s="275"/>
      <c r="BU961" s="275"/>
      <c r="BV961" s="275"/>
      <c r="BW961" s="275"/>
      <c r="BX961" s="275"/>
      <c r="BY961" s="275"/>
      <c r="BZ961" s="275"/>
      <c r="CA961" s="275"/>
      <c r="CB961" s="275"/>
      <c r="CC961" s="275"/>
      <c r="CD961" s="275"/>
      <c r="CE961" s="275"/>
      <c r="CF961" s="240"/>
      <c r="CG961" s="275"/>
      <c r="CH961" s="275"/>
      <c r="CI961" s="275"/>
      <c r="CJ961" s="275"/>
      <c r="CK961" s="275"/>
      <c r="CL961" s="275"/>
      <c r="CM961" s="275"/>
      <c r="CN961" s="275"/>
      <c r="CO961" s="275"/>
      <c r="CP961" s="275"/>
      <c r="CQ961" s="275"/>
      <c r="CR961" s="275"/>
      <c r="CS961" s="275"/>
      <c r="CT961" s="240"/>
      <c r="CU961" s="275"/>
      <c r="CV961" s="275"/>
      <c r="CW961" s="275"/>
      <c r="CX961" s="275"/>
      <c r="CY961" s="275"/>
      <c r="CZ961" s="240"/>
      <c r="DA961" s="275"/>
      <c r="DB961" s="275"/>
      <c r="DC961" s="275"/>
      <c r="DD961" s="275"/>
      <c r="DE961" s="275"/>
      <c r="DF961" s="275"/>
      <c r="DG961" s="314"/>
      <c r="DH961" s="240"/>
      <c r="DI961" s="275"/>
      <c r="DJ961" s="275"/>
      <c r="DK961" s="275"/>
      <c r="DL961" s="301"/>
      <c r="DM961" s="275"/>
      <c r="DN961" s="275"/>
      <c r="DO961" s="314"/>
      <c r="DP961" s="4"/>
      <c r="DQ961" s="368"/>
      <c r="DR961" s="368"/>
      <c r="DS961" s="368"/>
      <c r="DT961" s="368"/>
      <c r="DU961" s="368"/>
      <c r="DV961" s="368"/>
      <c r="DW961" s="4"/>
      <c r="DX961" s="4"/>
      <c r="DY961" s="4"/>
      <c r="DZ961" s="4"/>
      <c r="EA961" s="4"/>
      <c r="EB961" s="4"/>
      <c r="EC961" s="4"/>
      <c r="ED961" s="4"/>
      <c r="EE961" s="4"/>
      <c r="EF961" s="4"/>
    </row>
    <row r="962" spans="1:136" ht="16.5" customHeight="1" x14ac:dyDescent="0.2">
      <c r="A962" s="214" t="s">
        <v>420</v>
      </c>
      <c r="B962" s="314">
        <v>2.4900000000000002</v>
      </c>
      <c r="C962" s="315">
        <v>1.68</v>
      </c>
      <c r="D962" s="315">
        <v>5.54</v>
      </c>
      <c r="E962" s="315">
        <v>4.26</v>
      </c>
      <c r="F962" s="315">
        <v>15.07</v>
      </c>
      <c r="G962" s="315">
        <v>3.85</v>
      </c>
      <c r="H962" s="315">
        <v>1.26</v>
      </c>
      <c r="I962" s="315">
        <v>2.42</v>
      </c>
      <c r="J962" s="315">
        <v>6.96</v>
      </c>
      <c r="K962" s="315">
        <v>3.25</v>
      </c>
      <c r="L962" s="315">
        <v>1.1100000000000001</v>
      </c>
      <c r="M962" s="315">
        <v>1.77</v>
      </c>
      <c r="N962" s="315">
        <v>1.0900000000000001</v>
      </c>
      <c r="O962" s="314">
        <v>3.65</v>
      </c>
      <c r="P962" s="315">
        <v>3.27</v>
      </c>
      <c r="Q962" s="315">
        <v>2.35</v>
      </c>
      <c r="R962" s="315">
        <v>3.06</v>
      </c>
      <c r="S962" s="315">
        <v>5.77</v>
      </c>
      <c r="T962" s="315">
        <v>4.5</v>
      </c>
      <c r="U962" s="315">
        <v>4.42</v>
      </c>
      <c r="V962" s="315">
        <v>4.7699999999999996</v>
      </c>
      <c r="W962" s="315">
        <v>0.68</v>
      </c>
      <c r="X962" s="314">
        <v>4.37</v>
      </c>
      <c r="Y962" s="315">
        <v>6.59</v>
      </c>
      <c r="Z962" s="315">
        <v>3.94</v>
      </c>
      <c r="AA962" s="315">
        <v>3.83</v>
      </c>
      <c r="AB962" s="315">
        <v>3.86</v>
      </c>
      <c r="AC962" s="314">
        <v>3.1</v>
      </c>
      <c r="AD962" s="315">
        <v>4.41</v>
      </c>
      <c r="AE962" s="315">
        <v>3.08</v>
      </c>
      <c r="AF962" s="315">
        <v>5.79</v>
      </c>
      <c r="AG962" s="315">
        <v>2.36</v>
      </c>
      <c r="AH962" s="315">
        <v>3.18</v>
      </c>
      <c r="AI962" s="315">
        <v>2.2000000000000002</v>
      </c>
      <c r="AJ962" s="314">
        <v>2.78</v>
      </c>
      <c r="AK962" s="367" t="s">
        <v>607</v>
      </c>
      <c r="AL962" s="367" t="s">
        <v>607</v>
      </c>
      <c r="AM962" s="314">
        <v>2.5299999999999998</v>
      </c>
      <c r="AN962" s="315">
        <v>4.29</v>
      </c>
      <c r="AO962" s="315">
        <v>5.96</v>
      </c>
      <c r="AP962" s="315">
        <v>6.65</v>
      </c>
      <c r="AQ962" s="315">
        <v>4.4800000000000004</v>
      </c>
      <c r="AR962" s="315">
        <v>1.45</v>
      </c>
      <c r="AS962" s="315">
        <v>6.66</v>
      </c>
      <c r="AT962" s="315">
        <v>1.1599999999999999</v>
      </c>
      <c r="AU962" s="315">
        <v>1.05</v>
      </c>
      <c r="AV962" s="315">
        <v>1.35</v>
      </c>
      <c r="AW962" s="315">
        <v>2.74</v>
      </c>
      <c r="AX962" s="314">
        <v>1.86</v>
      </c>
      <c r="AY962" s="315">
        <v>3.87</v>
      </c>
      <c r="AZ962" s="315">
        <v>1.02</v>
      </c>
      <c r="BA962" s="315">
        <v>1.46</v>
      </c>
      <c r="BB962" s="315">
        <v>1.86</v>
      </c>
      <c r="BC962" s="315">
        <v>4.12</v>
      </c>
      <c r="BD962" s="314">
        <v>0.18</v>
      </c>
      <c r="BE962" s="315">
        <v>0.05</v>
      </c>
      <c r="BF962" s="315">
        <v>0.72</v>
      </c>
      <c r="BG962" s="315">
        <v>0.27</v>
      </c>
      <c r="BH962" s="315">
        <v>0.25</v>
      </c>
      <c r="BI962" s="315">
        <v>0.05</v>
      </c>
      <c r="BJ962" s="315">
        <v>0.02</v>
      </c>
      <c r="BK962" s="315">
        <v>0.03</v>
      </c>
      <c r="BL962" s="315">
        <v>0.16</v>
      </c>
      <c r="BM962" s="314">
        <v>3.19</v>
      </c>
      <c r="BN962" s="315">
        <v>2.93</v>
      </c>
      <c r="BO962" s="315">
        <v>2.1800000000000002</v>
      </c>
      <c r="BP962" s="315">
        <v>5.72</v>
      </c>
      <c r="BQ962" s="315">
        <v>6.78</v>
      </c>
      <c r="BR962" s="315">
        <v>1.88</v>
      </c>
      <c r="BS962" s="314">
        <v>4.1900000000000004</v>
      </c>
      <c r="BT962" s="316">
        <v>5.0999999999999996</v>
      </c>
      <c r="BU962" s="315">
        <v>4.18</v>
      </c>
      <c r="BV962" s="315">
        <v>6.41</v>
      </c>
      <c r="BW962" s="315">
        <v>11.66</v>
      </c>
      <c r="BX962" s="315">
        <v>5.79</v>
      </c>
      <c r="BY962" s="315">
        <v>1.63</v>
      </c>
      <c r="BZ962" s="315">
        <v>3.79</v>
      </c>
      <c r="CA962" s="315">
        <v>6.89</v>
      </c>
      <c r="CB962" s="315">
        <v>4.5199999999999996</v>
      </c>
      <c r="CC962" s="315">
        <v>5.94</v>
      </c>
      <c r="CD962" s="315">
        <v>3.78</v>
      </c>
      <c r="CE962" s="315">
        <v>4.08</v>
      </c>
      <c r="CF962" s="314">
        <v>3.98</v>
      </c>
      <c r="CG962" s="315">
        <v>5.29</v>
      </c>
      <c r="CH962" s="315">
        <v>5.52</v>
      </c>
      <c r="CI962" s="315">
        <v>12.42</v>
      </c>
      <c r="CJ962" s="315">
        <v>2.4700000000000002</v>
      </c>
      <c r="CK962" s="315">
        <v>1.22</v>
      </c>
      <c r="CL962" s="315">
        <v>10.69</v>
      </c>
      <c r="CM962" s="315">
        <v>2.23</v>
      </c>
      <c r="CN962" s="315">
        <v>8.0500000000000007</v>
      </c>
      <c r="CO962" s="315">
        <v>13.64</v>
      </c>
      <c r="CP962" s="315">
        <v>4.3099999999999996</v>
      </c>
      <c r="CQ962" s="315">
        <v>2.36</v>
      </c>
      <c r="CR962" s="315">
        <v>4.92</v>
      </c>
      <c r="CS962" s="315">
        <v>5.9</v>
      </c>
      <c r="CT962" s="314">
        <v>3.76</v>
      </c>
      <c r="CU962" s="315">
        <v>2.2400000000000002</v>
      </c>
      <c r="CV962" s="315">
        <v>4.0999999999999996</v>
      </c>
      <c r="CW962" s="315">
        <v>8.1300000000000008</v>
      </c>
      <c r="CX962" s="315">
        <v>3.27</v>
      </c>
      <c r="CY962" s="315">
        <v>4.8099999999999996</v>
      </c>
      <c r="CZ962" s="314">
        <v>1.26</v>
      </c>
      <c r="DA962" s="315">
        <v>4.1500000000000004</v>
      </c>
      <c r="DB962" s="315">
        <v>4.29</v>
      </c>
      <c r="DC962" s="315">
        <v>0.45</v>
      </c>
      <c r="DD962" s="315">
        <v>0.68</v>
      </c>
      <c r="DE962" s="315">
        <v>1.1499999999999999</v>
      </c>
      <c r="DF962" s="315">
        <v>3.31</v>
      </c>
      <c r="DG962" s="314">
        <v>2.48</v>
      </c>
      <c r="DH962" s="317">
        <v>2.44</v>
      </c>
      <c r="DI962" s="316">
        <v>2.66</v>
      </c>
      <c r="DJ962" s="315">
        <v>2.21</v>
      </c>
      <c r="DK962" s="315">
        <v>2.5299999999999998</v>
      </c>
      <c r="DL962" s="317" t="s">
        <v>607</v>
      </c>
      <c r="DM962" s="316">
        <v>3.67</v>
      </c>
      <c r="DN962" s="403" t="s">
        <v>607</v>
      </c>
      <c r="DO962" s="314">
        <v>2.4900000000000002</v>
      </c>
      <c r="DP962" s="4"/>
      <c r="DQ962" s="390"/>
      <c r="DR962" s="4"/>
      <c r="DS962" s="4"/>
      <c r="DT962" s="4"/>
      <c r="DU962" s="4"/>
      <c r="DV962" s="4"/>
      <c r="DW962" s="4"/>
      <c r="DX962" s="4"/>
      <c r="DY962" s="4"/>
    </row>
    <row r="963" spans="1:136" ht="16.5" customHeight="1" x14ac:dyDescent="0.2">
      <c r="A963" s="214" t="s">
        <v>422</v>
      </c>
      <c r="B963" s="314">
        <v>9.1</v>
      </c>
      <c r="C963" s="315">
        <v>8.8000000000000007</v>
      </c>
      <c r="D963" s="315">
        <v>9.23</v>
      </c>
      <c r="E963" s="315">
        <v>10.5</v>
      </c>
      <c r="F963" s="315">
        <v>9.89</v>
      </c>
      <c r="G963" s="315">
        <v>10.38</v>
      </c>
      <c r="H963" s="315">
        <v>8.31</v>
      </c>
      <c r="I963" s="315">
        <v>8.33</v>
      </c>
      <c r="J963" s="315">
        <v>9.68</v>
      </c>
      <c r="K963" s="315">
        <v>8.33</v>
      </c>
      <c r="L963" s="315">
        <v>8.3699999999999992</v>
      </c>
      <c r="M963" s="315">
        <v>10.44</v>
      </c>
      <c r="N963" s="315">
        <v>10.76</v>
      </c>
      <c r="O963" s="314">
        <v>8.1300000000000008</v>
      </c>
      <c r="P963" s="315">
        <v>7.99</v>
      </c>
      <c r="Q963" s="315">
        <v>7.22</v>
      </c>
      <c r="R963" s="315">
        <v>8.36</v>
      </c>
      <c r="S963" s="315">
        <v>8.41</v>
      </c>
      <c r="T963" s="315">
        <v>8.5299999999999994</v>
      </c>
      <c r="U963" s="315">
        <v>8.99</v>
      </c>
      <c r="V963" s="315">
        <v>8.5</v>
      </c>
      <c r="W963" s="315">
        <v>5.92</v>
      </c>
      <c r="X963" s="314">
        <v>8.73</v>
      </c>
      <c r="Y963" s="315">
        <v>9.5299999999999994</v>
      </c>
      <c r="Z963" s="315">
        <v>8.49</v>
      </c>
      <c r="AA963" s="315">
        <v>7.58</v>
      </c>
      <c r="AB963" s="315">
        <v>9.93</v>
      </c>
      <c r="AC963" s="314">
        <v>7.71</v>
      </c>
      <c r="AD963" s="315">
        <v>8.01</v>
      </c>
      <c r="AE963" s="315">
        <v>7.23</v>
      </c>
      <c r="AF963" s="315">
        <v>8.42</v>
      </c>
      <c r="AG963" s="315">
        <v>7.68</v>
      </c>
      <c r="AH963" s="315">
        <v>8.4</v>
      </c>
      <c r="AI963" s="315">
        <v>7.28</v>
      </c>
      <c r="AJ963" s="314">
        <v>13.75</v>
      </c>
      <c r="AK963" s="367" t="s">
        <v>607</v>
      </c>
      <c r="AL963" s="367" t="s">
        <v>607</v>
      </c>
      <c r="AM963" s="314">
        <v>6.87</v>
      </c>
      <c r="AN963" s="315">
        <v>7.34</v>
      </c>
      <c r="AO963" s="315">
        <v>8.11</v>
      </c>
      <c r="AP963" s="315">
        <v>6.92</v>
      </c>
      <c r="AQ963" s="315">
        <v>7.52</v>
      </c>
      <c r="AR963" s="315">
        <v>6.44</v>
      </c>
      <c r="AS963" s="315">
        <v>7.25</v>
      </c>
      <c r="AT963" s="315">
        <v>6.11</v>
      </c>
      <c r="AU963" s="315">
        <v>6.74</v>
      </c>
      <c r="AV963" s="315">
        <v>6.7</v>
      </c>
      <c r="AW963" s="315">
        <v>8.7799999999999994</v>
      </c>
      <c r="AX963" s="314">
        <v>6.56</v>
      </c>
      <c r="AY963" s="315">
        <v>6.74</v>
      </c>
      <c r="AZ963" s="315">
        <v>6.22</v>
      </c>
      <c r="BA963" s="315">
        <v>7.22</v>
      </c>
      <c r="BB963" s="315">
        <v>6.76</v>
      </c>
      <c r="BC963" s="315">
        <v>6.37</v>
      </c>
      <c r="BD963" s="314">
        <v>7.03</v>
      </c>
      <c r="BE963" s="315">
        <v>8.39</v>
      </c>
      <c r="BF963" s="315">
        <v>7.12</v>
      </c>
      <c r="BG963" s="315">
        <v>6.77</v>
      </c>
      <c r="BH963" s="315">
        <v>5.98</v>
      </c>
      <c r="BI963" s="315">
        <v>7.22</v>
      </c>
      <c r="BJ963" s="315">
        <v>6.45</v>
      </c>
      <c r="BK963" s="315">
        <v>6.83</v>
      </c>
      <c r="BL963" s="315">
        <v>6.65</v>
      </c>
      <c r="BM963" s="314">
        <v>7.94</v>
      </c>
      <c r="BN963" s="315">
        <v>9.0500000000000007</v>
      </c>
      <c r="BO963" s="315">
        <v>8.01</v>
      </c>
      <c r="BP963" s="315">
        <v>8.3000000000000007</v>
      </c>
      <c r="BQ963" s="315">
        <v>9.58</v>
      </c>
      <c r="BR963" s="315">
        <v>6.68</v>
      </c>
      <c r="BS963" s="314">
        <v>10.11</v>
      </c>
      <c r="BT963" s="316">
        <v>9.68</v>
      </c>
      <c r="BU963" s="315">
        <v>12.42</v>
      </c>
      <c r="BV963" s="315">
        <v>10.27</v>
      </c>
      <c r="BW963" s="315">
        <v>10.01</v>
      </c>
      <c r="BX963" s="315">
        <v>13.57</v>
      </c>
      <c r="BY963" s="315">
        <v>9.32</v>
      </c>
      <c r="BZ963" s="315">
        <v>11.06</v>
      </c>
      <c r="CA963" s="315">
        <v>10.84</v>
      </c>
      <c r="CB963" s="315">
        <v>10.41</v>
      </c>
      <c r="CC963" s="315">
        <v>8.19</v>
      </c>
      <c r="CD963" s="315">
        <v>7.73</v>
      </c>
      <c r="CE963" s="315">
        <v>8.25</v>
      </c>
      <c r="CF963" s="314">
        <v>10.69</v>
      </c>
      <c r="CG963" s="315">
        <v>12.52</v>
      </c>
      <c r="CH963" s="315">
        <v>12.12</v>
      </c>
      <c r="CI963" s="315">
        <v>11.21</v>
      </c>
      <c r="CJ963" s="315">
        <v>12.11</v>
      </c>
      <c r="CK963" s="315">
        <v>8.0399999999999991</v>
      </c>
      <c r="CL963" s="315">
        <v>11.05</v>
      </c>
      <c r="CM963" s="315">
        <v>11.56</v>
      </c>
      <c r="CN963" s="315">
        <v>12.92</v>
      </c>
      <c r="CO963" s="315">
        <v>10.5</v>
      </c>
      <c r="CP963" s="315">
        <v>10.4</v>
      </c>
      <c r="CQ963" s="315">
        <v>12.14</v>
      </c>
      <c r="CR963" s="315">
        <v>10.45</v>
      </c>
      <c r="CS963" s="315">
        <v>9.9499999999999993</v>
      </c>
      <c r="CT963" s="314">
        <v>7.86</v>
      </c>
      <c r="CU963" s="315">
        <v>7.81</v>
      </c>
      <c r="CV963" s="315">
        <v>7.42</v>
      </c>
      <c r="CW963" s="315">
        <v>7.32</v>
      </c>
      <c r="CX963" s="315">
        <v>7.16</v>
      </c>
      <c r="CY963" s="315">
        <v>9.33</v>
      </c>
      <c r="CZ963" s="314">
        <v>10.91</v>
      </c>
      <c r="DA963" s="315">
        <v>12.69</v>
      </c>
      <c r="DB963" s="315">
        <v>12.31</v>
      </c>
      <c r="DC963" s="315">
        <v>11.95</v>
      </c>
      <c r="DD963" s="315">
        <v>8.6</v>
      </c>
      <c r="DE963" s="315">
        <v>12.86</v>
      </c>
      <c r="DF963" s="315">
        <v>12.16</v>
      </c>
      <c r="DG963" s="314">
        <v>8.4600000000000009</v>
      </c>
      <c r="DH963" s="317">
        <v>11.22</v>
      </c>
      <c r="DI963" s="316">
        <v>13.06</v>
      </c>
      <c r="DJ963" s="315">
        <v>10.14</v>
      </c>
      <c r="DK963" s="315">
        <v>9.56</v>
      </c>
      <c r="DL963" s="317" t="s">
        <v>607</v>
      </c>
      <c r="DM963" s="316">
        <v>9.07</v>
      </c>
      <c r="DN963" s="403" t="s">
        <v>607</v>
      </c>
      <c r="DO963" s="314">
        <v>8.51</v>
      </c>
      <c r="DP963" s="4"/>
      <c r="DQ963" s="390"/>
      <c r="DR963" s="4"/>
      <c r="DS963" s="4"/>
      <c r="DT963" s="4"/>
      <c r="DU963" s="4"/>
      <c r="DV963" s="4"/>
      <c r="DW963" s="4"/>
      <c r="DX963" s="4"/>
      <c r="DY963" s="4"/>
    </row>
    <row r="964" spans="1:136" ht="16.5" customHeight="1" x14ac:dyDescent="0.2">
      <c r="A964" s="214" t="s">
        <v>421</v>
      </c>
      <c r="B964" s="314">
        <v>18.16</v>
      </c>
      <c r="C964" s="315">
        <v>17.079999999999998</v>
      </c>
      <c r="D964" s="315">
        <v>11.99</v>
      </c>
      <c r="E964" s="315">
        <v>12.98</v>
      </c>
      <c r="F964" s="315">
        <v>8.4</v>
      </c>
      <c r="G964" s="315">
        <v>15.25</v>
      </c>
      <c r="H964" s="315">
        <v>21.09</v>
      </c>
      <c r="I964" s="315">
        <v>14.19</v>
      </c>
      <c r="J964" s="315">
        <v>9.77</v>
      </c>
      <c r="K964" s="315">
        <v>17.559999999999999</v>
      </c>
      <c r="L964" s="315">
        <v>24.75</v>
      </c>
      <c r="M964" s="315">
        <v>16.559999999999999</v>
      </c>
      <c r="N964" s="315">
        <v>16.77</v>
      </c>
      <c r="O964" s="314">
        <v>14.01</v>
      </c>
      <c r="P964" s="315">
        <v>18.100000000000001</v>
      </c>
      <c r="Q964" s="315">
        <v>15.46</v>
      </c>
      <c r="R964" s="315">
        <v>12.01</v>
      </c>
      <c r="S964" s="315">
        <v>11.28</v>
      </c>
      <c r="T964" s="315">
        <v>11.07</v>
      </c>
      <c r="U964" s="315">
        <v>12.15</v>
      </c>
      <c r="V964" s="315">
        <v>11.81</v>
      </c>
      <c r="W964" s="315">
        <v>19.27</v>
      </c>
      <c r="X964" s="314">
        <v>16.079999999999998</v>
      </c>
      <c r="Y964" s="315">
        <v>13.7</v>
      </c>
      <c r="Z964" s="315">
        <v>15.4</v>
      </c>
      <c r="AA964" s="315">
        <v>19.54</v>
      </c>
      <c r="AB964" s="315">
        <v>14.1</v>
      </c>
      <c r="AC964" s="314">
        <v>15.23</v>
      </c>
      <c r="AD964" s="315">
        <v>12.21</v>
      </c>
      <c r="AE964" s="315">
        <v>15.61</v>
      </c>
      <c r="AF964" s="315">
        <v>10.37</v>
      </c>
      <c r="AG964" s="315">
        <v>16.97</v>
      </c>
      <c r="AH964" s="315">
        <v>13.19</v>
      </c>
      <c r="AI964" s="315">
        <v>17.52</v>
      </c>
      <c r="AJ964" s="314">
        <v>13.94</v>
      </c>
      <c r="AK964" s="367" t="s">
        <v>607</v>
      </c>
      <c r="AL964" s="367" t="s">
        <v>607</v>
      </c>
      <c r="AM964" s="314">
        <v>15.2</v>
      </c>
      <c r="AN964" s="315">
        <v>9.65</v>
      </c>
      <c r="AO964" s="315">
        <v>12.72</v>
      </c>
      <c r="AP964" s="315">
        <v>15.13</v>
      </c>
      <c r="AQ964" s="315">
        <v>10.34</v>
      </c>
      <c r="AR964" s="315">
        <v>17.22</v>
      </c>
      <c r="AS964" s="315">
        <v>10.14</v>
      </c>
      <c r="AT964" s="315">
        <v>14.47</v>
      </c>
      <c r="AU964" s="315">
        <v>19.07</v>
      </c>
      <c r="AV964" s="315">
        <v>15.36</v>
      </c>
      <c r="AW964" s="315">
        <v>11.38</v>
      </c>
      <c r="AX964" s="314">
        <v>15.38</v>
      </c>
      <c r="AY964" s="315">
        <v>11.11</v>
      </c>
      <c r="AZ964" s="315">
        <v>18.16</v>
      </c>
      <c r="BA964" s="315">
        <v>16.8</v>
      </c>
      <c r="BB964" s="315">
        <v>12.06</v>
      </c>
      <c r="BC964" s="315">
        <v>13.42</v>
      </c>
      <c r="BD964" s="314">
        <v>30.64</v>
      </c>
      <c r="BE964" s="315">
        <v>44.01</v>
      </c>
      <c r="BF964" s="315">
        <v>20.52</v>
      </c>
      <c r="BG964" s="315">
        <v>35.92</v>
      </c>
      <c r="BH964" s="315">
        <v>27.72</v>
      </c>
      <c r="BI964" s="315">
        <v>39.11</v>
      </c>
      <c r="BJ964" s="315">
        <v>16.579999999999998</v>
      </c>
      <c r="BK964" s="315">
        <v>27.64</v>
      </c>
      <c r="BL964" s="315">
        <v>23.15</v>
      </c>
      <c r="BM964" s="314">
        <v>14.26</v>
      </c>
      <c r="BN964" s="315">
        <v>15.7</v>
      </c>
      <c r="BO964" s="315">
        <v>14.57</v>
      </c>
      <c r="BP964" s="315">
        <v>11.39</v>
      </c>
      <c r="BQ964" s="315">
        <v>9.69</v>
      </c>
      <c r="BR964" s="315">
        <v>15.64</v>
      </c>
      <c r="BS964" s="314">
        <v>15.43</v>
      </c>
      <c r="BT964" s="316">
        <v>12.62</v>
      </c>
      <c r="BU964" s="315">
        <v>13.7</v>
      </c>
      <c r="BV964" s="315">
        <v>11.76</v>
      </c>
      <c r="BW964" s="315">
        <v>10.33</v>
      </c>
      <c r="BX964" s="315">
        <v>11.32</v>
      </c>
      <c r="BY964" s="315">
        <v>20.8</v>
      </c>
      <c r="BZ964" s="315">
        <v>12.27</v>
      </c>
      <c r="CA964" s="315">
        <v>11.58</v>
      </c>
      <c r="CB964" s="315">
        <v>15.5</v>
      </c>
      <c r="CC964" s="315">
        <v>13.34</v>
      </c>
      <c r="CD964" s="315">
        <v>15.84</v>
      </c>
      <c r="CE964" s="315">
        <v>16.28</v>
      </c>
      <c r="CF964" s="314">
        <v>18.12</v>
      </c>
      <c r="CG964" s="315">
        <v>11.08</v>
      </c>
      <c r="CH964" s="315">
        <v>12.94</v>
      </c>
      <c r="CI964" s="315">
        <v>10.89</v>
      </c>
      <c r="CJ964" s="315">
        <v>15.91</v>
      </c>
      <c r="CK964" s="315">
        <v>27.43</v>
      </c>
      <c r="CL964" s="315">
        <v>12.54</v>
      </c>
      <c r="CM964" s="315">
        <v>20.41</v>
      </c>
      <c r="CN964" s="315">
        <v>13.6</v>
      </c>
      <c r="CO964" s="315">
        <v>10.91</v>
      </c>
      <c r="CP964" s="315">
        <v>12.16</v>
      </c>
      <c r="CQ964" s="315">
        <v>14.2</v>
      </c>
      <c r="CR964" s="315">
        <v>14.46</v>
      </c>
      <c r="CS964" s="315">
        <v>13.28</v>
      </c>
      <c r="CT964" s="314">
        <v>15.59</v>
      </c>
      <c r="CU964" s="315">
        <v>20.39</v>
      </c>
      <c r="CV964" s="315">
        <v>15.14</v>
      </c>
      <c r="CW964" s="315">
        <v>11.71</v>
      </c>
      <c r="CX964" s="315">
        <v>13.04</v>
      </c>
      <c r="CY964" s="315">
        <v>10.32</v>
      </c>
      <c r="CZ964" s="314">
        <v>18.690000000000001</v>
      </c>
      <c r="DA964" s="315">
        <v>14.53</v>
      </c>
      <c r="DB964" s="315">
        <v>13.1</v>
      </c>
      <c r="DC964" s="315">
        <v>19.78</v>
      </c>
      <c r="DD964" s="315">
        <v>21.25</v>
      </c>
      <c r="DE964" s="315">
        <v>16.2</v>
      </c>
      <c r="DF964" s="315">
        <v>15.18</v>
      </c>
      <c r="DG964" s="314">
        <v>19.100000000000001</v>
      </c>
      <c r="DH964" s="317">
        <v>12.29</v>
      </c>
      <c r="DI964" s="316">
        <v>12.22</v>
      </c>
      <c r="DJ964" s="315">
        <v>11.33</v>
      </c>
      <c r="DK964" s="315">
        <v>15.14</v>
      </c>
      <c r="DL964" s="317" t="s">
        <v>607</v>
      </c>
      <c r="DM964" s="316">
        <v>12.51</v>
      </c>
      <c r="DN964" s="403" t="s">
        <v>607</v>
      </c>
      <c r="DO964" s="314">
        <v>18.93</v>
      </c>
      <c r="DP964" s="4"/>
      <c r="DQ964" s="390"/>
      <c r="DR964" s="4"/>
      <c r="DS964" s="4"/>
      <c r="DT964" s="4"/>
      <c r="DU964" s="4"/>
      <c r="DV964" s="4"/>
      <c r="DW964" s="4"/>
      <c r="DX964" s="4"/>
      <c r="DY964" s="4"/>
    </row>
    <row r="965" spans="1:136" ht="16.5" customHeight="1" x14ac:dyDescent="0.2">
      <c r="A965" s="214" t="s">
        <v>183</v>
      </c>
      <c r="B965" s="314">
        <v>24.58</v>
      </c>
      <c r="C965" s="315">
        <v>25.01</v>
      </c>
      <c r="D965" s="315">
        <v>20.43</v>
      </c>
      <c r="E965" s="315">
        <v>23.13</v>
      </c>
      <c r="F965" s="315">
        <v>17.239999999999998</v>
      </c>
      <c r="G965" s="315">
        <v>24.32</v>
      </c>
      <c r="H965" s="315">
        <v>26.3</v>
      </c>
      <c r="I965" s="315">
        <v>23.27</v>
      </c>
      <c r="J965" s="315">
        <v>22.12</v>
      </c>
      <c r="K965" s="315">
        <v>23.23</v>
      </c>
      <c r="L965" s="315">
        <v>25.29</v>
      </c>
      <c r="M965" s="315">
        <v>26.78</v>
      </c>
      <c r="N965" s="315">
        <v>25.62</v>
      </c>
      <c r="O965" s="314">
        <v>22.82</v>
      </c>
      <c r="P965" s="315">
        <v>23.78</v>
      </c>
      <c r="Q965" s="315">
        <v>23.89</v>
      </c>
      <c r="R965" s="315">
        <v>23.04</v>
      </c>
      <c r="S965" s="315">
        <v>21.3</v>
      </c>
      <c r="T965" s="315">
        <v>21.88</v>
      </c>
      <c r="U965" s="315">
        <v>21.83</v>
      </c>
      <c r="V965" s="315">
        <v>21.72</v>
      </c>
      <c r="W965" s="315">
        <v>25.46</v>
      </c>
      <c r="X965" s="314">
        <v>23.06</v>
      </c>
      <c r="Y965" s="315">
        <v>21.74</v>
      </c>
      <c r="Z965" s="315">
        <v>23.69</v>
      </c>
      <c r="AA965" s="315">
        <v>24.1</v>
      </c>
      <c r="AB965" s="315">
        <v>21.95</v>
      </c>
      <c r="AC965" s="314">
        <v>23.71</v>
      </c>
      <c r="AD965" s="315">
        <v>22.39</v>
      </c>
      <c r="AE965" s="315">
        <v>24.2</v>
      </c>
      <c r="AF965" s="315">
        <v>20.14</v>
      </c>
      <c r="AG965" s="315">
        <v>24.38</v>
      </c>
      <c r="AH965" s="315">
        <v>22.58</v>
      </c>
      <c r="AI965" s="315">
        <v>25.23</v>
      </c>
      <c r="AJ965" s="314">
        <v>22.82</v>
      </c>
      <c r="AK965" s="367" t="s">
        <v>607</v>
      </c>
      <c r="AL965" s="367" t="s">
        <v>607</v>
      </c>
      <c r="AM965" s="314">
        <v>23.48</v>
      </c>
      <c r="AN965" s="315">
        <v>22</v>
      </c>
      <c r="AO965" s="315">
        <v>19.97</v>
      </c>
      <c r="AP965" s="315">
        <v>21.81</v>
      </c>
      <c r="AQ965" s="315">
        <v>20.14</v>
      </c>
      <c r="AR965" s="315">
        <v>25.18</v>
      </c>
      <c r="AS965" s="315">
        <v>20.67</v>
      </c>
      <c r="AT965" s="315">
        <v>24.01</v>
      </c>
      <c r="AU965" s="315">
        <v>24.15</v>
      </c>
      <c r="AV965" s="315">
        <v>25.18</v>
      </c>
      <c r="AW965" s="315">
        <v>22.21</v>
      </c>
      <c r="AX965" s="314">
        <v>23.66</v>
      </c>
      <c r="AY965" s="315">
        <v>21.84</v>
      </c>
      <c r="AZ965" s="315">
        <v>24.23</v>
      </c>
      <c r="BA965" s="315">
        <v>25.33</v>
      </c>
      <c r="BB965" s="315">
        <v>22.91</v>
      </c>
      <c r="BC965" s="315">
        <v>22.11</v>
      </c>
      <c r="BD965" s="314">
        <v>24.05</v>
      </c>
      <c r="BE965" s="315">
        <v>19.93</v>
      </c>
      <c r="BF965" s="315">
        <v>27.61</v>
      </c>
      <c r="BG965" s="315">
        <v>24.9</v>
      </c>
      <c r="BH965" s="315">
        <v>27.14</v>
      </c>
      <c r="BI965" s="315">
        <v>22.48</v>
      </c>
      <c r="BJ965" s="315">
        <v>21.9</v>
      </c>
      <c r="BK965" s="315">
        <v>24.86</v>
      </c>
      <c r="BL965" s="315">
        <v>26.41</v>
      </c>
      <c r="BM965" s="314">
        <v>23.27</v>
      </c>
      <c r="BN965" s="315">
        <v>22.3</v>
      </c>
      <c r="BO965" s="315">
        <v>23.99</v>
      </c>
      <c r="BP965" s="315">
        <v>22.46</v>
      </c>
      <c r="BQ965" s="315">
        <v>19.5</v>
      </c>
      <c r="BR965" s="315">
        <v>24.74</v>
      </c>
      <c r="BS965" s="314">
        <v>22.76</v>
      </c>
      <c r="BT965" s="316">
        <v>20.72</v>
      </c>
      <c r="BU965" s="315">
        <v>21.34</v>
      </c>
      <c r="BV965" s="315">
        <v>22.15</v>
      </c>
      <c r="BW965" s="315">
        <v>19.53</v>
      </c>
      <c r="BX965" s="315">
        <v>20.61</v>
      </c>
      <c r="BY965" s="315">
        <v>25.08</v>
      </c>
      <c r="BZ965" s="315">
        <v>21.76</v>
      </c>
      <c r="CA965" s="315">
        <v>21.01</v>
      </c>
      <c r="CB965" s="315">
        <v>23.9</v>
      </c>
      <c r="CC965" s="315">
        <v>19.63</v>
      </c>
      <c r="CD965" s="315">
        <v>23.4</v>
      </c>
      <c r="CE965" s="315">
        <v>24.59</v>
      </c>
      <c r="CF965" s="314">
        <v>23.96</v>
      </c>
      <c r="CG965" s="315">
        <v>23.45</v>
      </c>
      <c r="CH965" s="315">
        <v>22.53</v>
      </c>
      <c r="CI965" s="315">
        <v>20.02</v>
      </c>
      <c r="CJ965" s="315">
        <v>25.13</v>
      </c>
      <c r="CK965" s="315">
        <v>26.3</v>
      </c>
      <c r="CL965" s="315">
        <v>20.98</v>
      </c>
      <c r="CM965" s="315">
        <v>24.52</v>
      </c>
      <c r="CN965" s="315">
        <v>20.62</v>
      </c>
      <c r="CO965" s="315">
        <v>21.06</v>
      </c>
      <c r="CP965" s="315">
        <v>23.32</v>
      </c>
      <c r="CQ965" s="315">
        <v>23.02</v>
      </c>
      <c r="CR965" s="315">
        <v>23.23</v>
      </c>
      <c r="CS965" s="315">
        <v>22.2</v>
      </c>
      <c r="CT965" s="314">
        <v>22.33</v>
      </c>
      <c r="CU965" s="315">
        <v>24.56</v>
      </c>
      <c r="CV965" s="315">
        <v>21.98</v>
      </c>
      <c r="CW965" s="315">
        <v>20.22</v>
      </c>
      <c r="CX965" s="315">
        <v>22.31</v>
      </c>
      <c r="CY965" s="315">
        <v>19.25</v>
      </c>
      <c r="CZ965" s="314">
        <v>25.37</v>
      </c>
      <c r="DA965" s="315">
        <v>26.88</v>
      </c>
      <c r="DB965" s="315">
        <v>25.47</v>
      </c>
      <c r="DC965" s="315">
        <v>24.17</v>
      </c>
      <c r="DD965" s="315">
        <v>26.54</v>
      </c>
      <c r="DE965" s="315">
        <v>25.02</v>
      </c>
      <c r="DF965" s="315">
        <v>23.94</v>
      </c>
      <c r="DG965" s="314">
        <v>23.74</v>
      </c>
      <c r="DH965" s="317">
        <v>21.31</v>
      </c>
      <c r="DI965" s="316">
        <v>21.04</v>
      </c>
      <c r="DJ965" s="315">
        <v>20.78</v>
      </c>
      <c r="DK965" s="315">
        <v>23.49</v>
      </c>
      <c r="DL965" s="317" t="s">
        <v>607</v>
      </c>
      <c r="DM965" s="316">
        <v>20.85</v>
      </c>
      <c r="DN965" s="403" t="s">
        <v>607</v>
      </c>
      <c r="DO965" s="314">
        <v>23.68</v>
      </c>
      <c r="DP965" s="4"/>
      <c r="DQ965" s="390"/>
      <c r="DR965" s="4"/>
      <c r="DS965" s="4"/>
      <c r="DT965" s="4"/>
      <c r="DU965" s="4"/>
      <c r="DV965" s="4"/>
      <c r="DW965" s="4"/>
      <c r="DX965" s="4"/>
      <c r="DY965" s="4"/>
    </row>
    <row r="966" spans="1:136" ht="16.5" customHeight="1" x14ac:dyDescent="0.2">
      <c r="A966" s="214" t="s">
        <v>184</v>
      </c>
      <c r="B966" s="314">
        <v>26.62</v>
      </c>
      <c r="C966" s="315">
        <v>26.13</v>
      </c>
      <c r="D966" s="315">
        <v>31.08</v>
      </c>
      <c r="E966" s="315">
        <v>28.24</v>
      </c>
      <c r="F966" s="315">
        <v>30.77</v>
      </c>
      <c r="G966" s="315">
        <v>25.89</v>
      </c>
      <c r="H966" s="315">
        <v>24.91</v>
      </c>
      <c r="I966" s="315">
        <v>28.97</v>
      </c>
      <c r="J966" s="315">
        <v>29.34</v>
      </c>
      <c r="K966" s="315">
        <v>27.66</v>
      </c>
      <c r="L966" s="315">
        <v>25.13</v>
      </c>
      <c r="M966" s="315">
        <v>26.29</v>
      </c>
      <c r="N966" s="315">
        <v>26.4</v>
      </c>
      <c r="O966" s="314">
        <v>27.62</v>
      </c>
      <c r="P966" s="315">
        <v>27.05</v>
      </c>
      <c r="Q966" s="315">
        <v>25.65</v>
      </c>
      <c r="R966" s="315">
        <v>27.49</v>
      </c>
      <c r="S966" s="315">
        <v>31</v>
      </c>
      <c r="T966" s="315">
        <v>28.25</v>
      </c>
      <c r="U966" s="315">
        <v>28.2</v>
      </c>
      <c r="V966" s="315">
        <v>28.81</v>
      </c>
      <c r="W966" s="315">
        <v>26.19</v>
      </c>
      <c r="X966" s="314">
        <v>27.03</v>
      </c>
      <c r="Y966" s="315">
        <v>27.27</v>
      </c>
      <c r="Z966" s="315">
        <v>28.37</v>
      </c>
      <c r="AA966" s="315">
        <v>25.43</v>
      </c>
      <c r="AB966" s="315">
        <v>27.39</v>
      </c>
      <c r="AC966" s="314">
        <v>27.9</v>
      </c>
      <c r="AD966" s="315">
        <v>30.07</v>
      </c>
      <c r="AE966" s="315">
        <v>27.41</v>
      </c>
      <c r="AF966" s="315">
        <v>30.66</v>
      </c>
      <c r="AG966" s="315">
        <v>28.05</v>
      </c>
      <c r="AH966" s="315">
        <v>28.8</v>
      </c>
      <c r="AI966" s="315">
        <v>25.66</v>
      </c>
      <c r="AJ966" s="314">
        <v>30.54</v>
      </c>
      <c r="AK966" s="367" t="s">
        <v>607</v>
      </c>
      <c r="AL966" s="367" t="s">
        <v>607</v>
      </c>
      <c r="AM966" s="314">
        <v>27.57</v>
      </c>
      <c r="AN966" s="315">
        <v>29.49</v>
      </c>
      <c r="AO966" s="315">
        <v>27.25</v>
      </c>
      <c r="AP966" s="315">
        <v>25.95</v>
      </c>
      <c r="AQ966" s="315">
        <v>29.69</v>
      </c>
      <c r="AR966" s="315">
        <v>29.39</v>
      </c>
      <c r="AS966" s="315">
        <v>27.52</v>
      </c>
      <c r="AT966" s="315">
        <v>30.1</v>
      </c>
      <c r="AU966" s="315">
        <v>25.13</v>
      </c>
      <c r="AV966" s="315">
        <v>26.19</v>
      </c>
      <c r="AW966" s="315">
        <v>28.34</v>
      </c>
      <c r="AX966" s="314">
        <v>29.16</v>
      </c>
      <c r="AY966" s="315">
        <v>29.57</v>
      </c>
      <c r="AZ966" s="315">
        <v>28.77</v>
      </c>
      <c r="BA966" s="315">
        <v>26.69</v>
      </c>
      <c r="BB966" s="315">
        <v>31.25</v>
      </c>
      <c r="BC966" s="315">
        <v>29.32</v>
      </c>
      <c r="BD966" s="314">
        <v>25.04</v>
      </c>
      <c r="BE966" s="315">
        <v>20.34</v>
      </c>
      <c r="BF966" s="315">
        <v>27.34</v>
      </c>
      <c r="BG966" s="315">
        <v>21.73</v>
      </c>
      <c r="BH966" s="315">
        <v>24.85</v>
      </c>
      <c r="BI966" s="315">
        <v>22.63</v>
      </c>
      <c r="BJ966" s="315">
        <v>32.85</v>
      </c>
      <c r="BK966" s="315">
        <v>26.79</v>
      </c>
      <c r="BL966" s="315">
        <v>27.38</v>
      </c>
      <c r="BM966" s="314">
        <v>28.61</v>
      </c>
      <c r="BN966" s="315">
        <v>29.15</v>
      </c>
      <c r="BO966" s="315">
        <v>26.78</v>
      </c>
      <c r="BP966" s="315">
        <v>29.56</v>
      </c>
      <c r="BQ966" s="315">
        <v>28.55</v>
      </c>
      <c r="BR966" s="315">
        <v>28.84</v>
      </c>
      <c r="BS966" s="314">
        <v>28.47</v>
      </c>
      <c r="BT966" s="316">
        <v>27.67</v>
      </c>
      <c r="BU966" s="315">
        <v>30.2</v>
      </c>
      <c r="BV966" s="315">
        <v>29.82</v>
      </c>
      <c r="BW966" s="315">
        <v>30.81</v>
      </c>
      <c r="BX966" s="315">
        <v>28.94</v>
      </c>
      <c r="BY966" s="315">
        <v>26.66</v>
      </c>
      <c r="BZ966" s="315">
        <v>29.93</v>
      </c>
      <c r="CA966" s="315">
        <v>28.41</v>
      </c>
      <c r="CB966" s="315">
        <v>28.93</v>
      </c>
      <c r="CC966" s="315">
        <v>28.74</v>
      </c>
      <c r="CD966" s="315">
        <v>29.16</v>
      </c>
      <c r="CE966" s="315">
        <v>28.11</v>
      </c>
      <c r="CF966" s="314">
        <v>27.9</v>
      </c>
      <c r="CG966" s="315">
        <v>30.47</v>
      </c>
      <c r="CH966" s="315">
        <v>30.24</v>
      </c>
      <c r="CI966" s="315">
        <v>27.65</v>
      </c>
      <c r="CJ966" s="315">
        <v>28.29</v>
      </c>
      <c r="CK966" s="315">
        <v>24.28</v>
      </c>
      <c r="CL966" s="315">
        <v>27.62</v>
      </c>
      <c r="CM966" s="315">
        <v>27.89</v>
      </c>
      <c r="CN966" s="315">
        <v>27.79</v>
      </c>
      <c r="CO966" s="315">
        <v>29.69</v>
      </c>
      <c r="CP966" s="315">
        <v>32.72</v>
      </c>
      <c r="CQ966" s="315">
        <v>31.72</v>
      </c>
      <c r="CR966" s="315">
        <v>29.04</v>
      </c>
      <c r="CS966" s="315">
        <v>28.88</v>
      </c>
      <c r="CT966" s="314">
        <v>27.1</v>
      </c>
      <c r="CU966" s="315">
        <v>26.59</v>
      </c>
      <c r="CV966" s="315">
        <v>26.73</v>
      </c>
      <c r="CW966" s="315">
        <v>25.21</v>
      </c>
      <c r="CX966" s="315">
        <v>28.78</v>
      </c>
      <c r="CY966" s="315">
        <v>28.04</v>
      </c>
      <c r="CZ966" s="314">
        <v>29.21</v>
      </c>
      <c r="DA966" s="315">
        <v>26.95</v>
      </c>
      <c r="DB966" s="315">
        <v>29.86</v>
      </c>
      <c r="DC966" s="315">
        <v>30.24</v>
      </c>
      <c r="DD966" s="315">
        <v>28.39</v>
      </c>
      <c r="DE966" s="315">
        <v>30.59</v>
      </c>
      <c r="DF966" s="315">
        <v>27.89</v>
      </c>
      <c r="DG966" s="314">
        <v>27.36</v>
      </c>
      <c r="DH966" s="317">
        <v>34.25</v>
      </c>
      <c r="DI966" s="316">
        <v>34.700000000000003</v>
      </c>
      <c r="DJ966" s="315">
        <v>35.97</v>
      </c>
      <c r="DK966" s="315">
        <v>28.27</v>
      </c>
      <c r="DL966" s="317" t="s">
        <v>607</v>
      </c>
      <c r="DM966" s="316">
        <v>35.01</v>
      </c>
      <c r="DN966" s="403" t="s">
        <v>607</v>
      </c>
      <c r="DO966" s="314">
        <v>27.54</v>
      </c>
      <c r="DP966" s="4"/>
      <c r="DQ966" s="390"/>
      <c r="DR966" s="4"/>
      <c r="DS966" s="4"/>
      <c r="DT966" s="4"/>
      <c r="DU966" s="4"/>
      <c r="DV966" s="4"/>
      <c r="DW966" s="4"/>
      <c r="DX966" s="4"/>
      <c r="DY966" s="4"/>
    </row>
    <row r="967" spans="1:136" ht="16.5" customHeight="1" x14ac:dyDescent="0.2">
      <c r="A967" s="237" t="s">
        <v>185</v>
      </c>
      <c r="B967" s="314">
        <v>19.05</v>
      </c>
      <c r="C967" s="315">
        <v>21.29</v>
      </c>
      <c r="D967" s="315">
        <v>21.71</v>
      </c>
      <c r="E967" s="315">
        <v>20.89</v>
      </c>
      <c r="F967" s="315">
        <v>18.63</v>
      </c>
      <c r="G967" s="315">
        <v>20.3</v>
      </c>
      <c r="H967" s="315">
        <v>18.12</v>
      </c>
      <c r="I967" s="315">
        <v>22.83</v>
      </c>
      <c r="J967" s="315">
        <v>22.13</v>
      </c>
      <c r="K967" s="315">
        <v>19.98</v>
      </c>
      <c r="L967" s="315">
        <v>15.34</v>
      </c>
      <c r="M967" s="315">
        <v>18.16</v>
      </c>
      <c r="N967" s="315">
        <v>19.350000000000001</v>
      </c>
      <c r="O967" s="314">
        <v>23.76</v>
      </c>
      <c r="P967" s="315">
        <v>19.809999999999999</v>
      </c>
      <c r="Q967" s="315">
        <v>25.42</v>
      </c>
      <c r="R967" s="315">
        <v>26.05</v>
      </c>
      <c r="S967" s="315">
        <v>22.24</v>
      </c>
      <c r="T967" s="315">
        <v>25.78</v>
      </c>
      <c r="U967" s="315">
        <v>24.41</v>
      </c>
      <c r="V967" s="315">
        <v>24.39</v>
      </c>
      <c r="W967" s="315">
        <v>22.48</v>
      </c>
      <c r="X967" s="314">
        <v>20.73</v>
      </c>
      <c r="Y967" s="315">
        <v>21.18</v>
      </c>
      <c r="Z967" s="315">
        <v>20.11</v>
      </c>
      <c r="AA967" s="315">
        <v>19.510000000000002</v>
      </c>
      <c r="AB967" s="315">
        <v>22.77</v>
      </c>
      <c r="AC967" s="314">
        <v>22.36</v>
      </c>
      <c r="AD967" s="315">
        <v>22.92</v>
      </c>
      <c r="AE967" s="315">
        <v>22.47</v>
      </c>
      <c r="AF967" s="315">
        <v>24.62</v>
      </c>
      <c r="AG967" s="315">
        <v>20.56</v>
      </c>
      <c r="AH967" s="315">
        <v>23.85</v>
      </c>
      <c r="AI967" s="315">
        <v>22.11</v>
      </c>
      <c r="AJ967" s="314">
        <v>16.18</v>
      </c>
      <c r="AK967" s="367" t="s">
        <v>607</v>
      </c>
      <c r="AL967" s="367" t="s">
        <v>607</v>
      </c>
      <c r="AM967" s="314">
        <v>24.35</v>
      </c>
      <c r="AN967" s="315">
        <v>27.23</v>
      </c>
      <c r="AO967" s="315">
        <v>25.98</v>
      </c>
      <c r="AP967" s="315">
        <v>23.54</v>
      </c>
      <c r="AQ967" s="315">
        <v>27.83</v>
      </c>
      <c r="AR967" s="315">
        <v>20.329999999999998</v>
      </c>
      <c r="AS967" s="315">
        <v>27.76</v>
      </c>
      <c r="AT967" s="315">
        <v>24.16</v>
      </c>
      <c r="AU967" s="315">
        <v>23.86</v>
      </c>
      <c r="AV967" s="315">
        <v>25.22</v>
      </c>
      <c r="AW967" s="315">
        <v>26.54</v>
      </c>
      <c r="AX967" s="314">
        <v>23.37</v>
      </c>
      <c r="AY967" s="315">
        <v>26.87</v>
      </c>
      <c r="AZ967" s="315">
        <v>21.6</v>
      </c>
      <c r="BA967" s="315">
        <v>22.49</v>
      </c>
      <c r="BB967" s="315">
        <v>25.16</v>
      </c>
      <c r="BC967" s="315">
        <v>24.66</v>
      </c>
      <c r="BD967" s="314">
        <v>13.07</v>
      </c>
      <c r="BE967" s="315">
        <v>7.27</v>
      </c>
      <c r="BF967" s="315">
        <v>16.690000000000001</v>
      </c>
      <c r="BG967" s="315">
        <v>10.41</v>
      </c>
      <c r="BH967" s="315">
        <v>14.06</v>
      </c>
      <c r="BI967" s="315">
        <v>8.51</v>
      </c>
      <c r="BJ967" s="315">
        <v>22.2</v>
      </c>
      <c r="BK967" s="315">
        <v>13.86</v>
      </c>
      <c r="BL967" s="315">
        <v>16.25</v>
      </c>
      <c r="BM967" s="314">
        <v>22.73</v>
      </c>
      <c r="BN967" s="315">
        <v>20.88</v>
      </c>
      <c r="BO967" s="315">
        <v>24.47</v>
      </c>
      <c r="BP967" s="315">
        <v>22.56</v>
      </c>
      <c r="BQ967" s="315">
        <v>25.9</v>
      </c>
      <c r="BR967" s="315">
        <v>22.22</v>
      </c>
      <c r="BS967" s="314">
        <v>19.05</v>
      </c>
      <c r="BT967" s="316">
        <v>24.21</v>
      </c>
      <c r="BU967" s="315">
        <v>18.16</v>
      </c>
      <c r="BV967" s="315">
        <v>19.579999999999998</v>
      </c>
      <c r="BW967" s="315">
        <v>17.649999999999999</v>
      </c>
      <c r="BX967" s="315">
        <v>19.77</v>
      </c>
      <c r="BY967" s="315">
        <v>16.510000000000002</v>
      </c>
      <c r="BZ967" s="315">
        <v>21.19</v>
      </c>
      <c r="CA967" s="315">
        <v>21.28</v>
      </c>
      <c r="CB967" s="315">
        <v>16.739999999999998</v>
      </c>
      <c r="CC967" s="315">
        <v>24.16</v>
      </c>
      <c r="CD967" s="315">
        <v>20.09</v>
      </c>
      <c r="CE967" s="315">
        <v>18.690000000000001</v>
      </c>
      <c r="CF967" s="314">
        <v>15.35</v>
      </c>
      <c r="CG967" s="315">
        <v>17.190000000000001</v>
      </c>
      <c r="CH967" s="315">
        <v>16.66</v>
      </c>
      <c r="CI967" s="315">
        <v>17.82</v>
      </c>
      <c r="CJ967" s="315">
        <v>16.100000000000001</v>
      </c>
      <c r="CK967" s="315">
        <v>12.72</v>
      </c>
      <c r="CL967" s="315">
        <v>17.12</v>
      </c>
      <c r="CM967" s="315">
        <v>13.39</v>
      </c>
      <c r="CN967" s="315">
        <v>17.03</v>
      </c>
      <c r="CO967" s="315">
        <v>14.19</v>
      </c>
      <c r="CP967" s="315">
        <v>17.09</v>
      </c>
      <c r="CQ967" s="315">
        <v>16.54</v>
      </c>
      <c r="CR967" s="315">
        <v>17.899999999999999</v>
      </c>
      <c r="CS967" s="315">
        <v>19.79</v>
      </c>
      <c r="CT967" s="314">
        <v>23.36</v>
      </c>
      <c r="CU967" s="315">
        <v>18.420000000000002</v>
      </c>
      <c r="CV967" s="315">
        <v>24.62</v>
      </c>
      <c r="CW967" s="315">
        <v>27.41</v>
      </c>
      <c r="CX967" s="315">
        <v>25.44</v>
      </c>
      <c r="CY967" s="315">
        <v>28.26</v>
      </c>
      <c r="CZ967" s="314">
        <v>14.56</v>
      </c>
      <c r="DA967" s="315">
        <v>14.79</v>
      </c>
      <c r="DB967" s="315">
        <v>14.97</v>
      </c>
      <c r="DC967" s="315">
        <v>13.42</v>
      </c>
      <c r="DD967" s="315">
        <v>14.54</v>
      </c>
      <c r="DE967" s="315">
        <v>14.19</v>
      </c>
      <c r="DF967" s="315">
        <v>17.52</v>
      </c>
      <c r="DG967" s="314">
        <v>18.86</v>
      </c>
      <c r="DH967" s="317">
        <v>18.48</v>
      </c>
      <c r="DI967" s="316">
        <v>16.309999999999999</v>
      </c>
      <c r="DJ967" s="315">
        <v>19.559999999999999</v>
      </c>
      <c r="DK967" s="315">
        <v>21.01</v>
      </c>
      <c r="DL967" s="317" t="s">
        <v>607</v>
      </c>
      <c r="DM967" s="316">
        <v>18.89</v>
      </c>
      <c r="DN967" s="403" t="s">
        <v>607</v>
      </c>
      <c r="DO967" s="314">
        <v>18.850000000000001</v>
      </c>
      <c r="DP967" s="4"/>
      <c r="DQ967" s="390"/>
      <c r="DR967" s="4"/>
      <c r="DS967" s="4"/>
      <c r="DT967" s="4"/>
      <c r="DU967" s="4"/>
      <c r="DV967" s="4"/>
      <c r="DW967" s="4"/>
      <c r="DX967" s="4"/>
      <c r="DY967" s="4"/>
    </row>
    <row r="968" spans="1:136" s="4" customFormat="1" ht="16.5" customHeight="1" x14ac:dyDescent="0.15">
      <c r="A968" s="233" t="s">
        <v>471</v>
      </c>
      <c r="B968" s="314">
        <v>8.6598477070000008</v>
      </c>
      <c r="C968" s="315">
        <v>7.7626086340000002</v>
      </c>
      <c r="D968" s="315">
        <v>10.855602597000001</v>
      </c>
      <c r="E968" s="315">
        <v>11.180725474000001</v>
      </c>
      <c r="F968" s="315">
        <v>6.2473364450000002</v>
      </c>
      <c r="G968" s="315">
        <v>10.691638983000001</v>
      </c>
      <c r="H968" s="315">
        <v>8.0045986930000002</v>
      </c>
      <c r="I968" s="315">
        <v>9.9197089080000005</v>
      </c>
      <c r="J968" s="315">
        <v>9.0400527420000003</v>
      </c>
      <c r="K968" s="315">
        <v>8.71751553</v>
      </c>
      <c r="L968" s="315">
        <v>8.6887349720000007</v>
      </c>
      <c r="M968" s="315">
        <v>6.5794081059999998</v>
      </c>
      <c r="N968" s="315">
        <v>7.5313080179999998</v>
      </c>
      <c r="O968" s="314">
        <v>9.3387770149999998</v>
      </c>
      <c r="P968" s="315">
        <v>8.2052686779999995</v>
      </c>
      <c r="Q968" s="315">
        <v>9.4911729440000006</v>
      </c>
      <c r="R968" s="315">
        <v>7.7195152790000003</v>
      </c>
      <c r="S968" s="315">
        <v>9.7197694139999999</v>
      </c>
      <c r="T968" s="315">
        <v>9.6210579759999995</v>
      </c>
      <c r="U968" s="315">
        <v>9.6497211220000008</v>
      </c>
      <c r="V968" s="315">
        <v>10.246414241</v>
      </c>
      <c r="W968" s="315">
        <v>11.784660937</v>
      </c>
      <c r="X968" s="314">
        <v>8.6813398100000008</v>
      </c>
      <c r="Y968" s="315">
        <v>9.1312000159999993</v>
      </c>
      <c r="Z968" s="315">
        <v>9.438222283</v>
      </c>
      <c r="AA968" s="315">
        <v>7.0529298960000002</v>
      </c>
      <c r="AB968" s="315">
        <v>9.585874703</v>
      </c>
      <c r="AC968" s="314">
        <v>9.3331750109999998</v>
      </c>
      <c r="AD968" s="315">
        <v>10.517087645</v>
      </c>
      <c r="AE968" s="315">
        <v>9.3288759110000008</v>
      </c>
      <c r="AF968" s="315">
        <v>9.9183875690000001</v>
      </c>
      <c r="AG968" s="315">
        <v>8.7818144090000008</v>
      </c>
      <c r="AH968" s="315">
        <v>8.9453657</v>
      </c>
      <c r="AI968" s="315">
        <v>9.2690767160000007</v>
      </c>
      <c r="AJ968" s="314">
        <v>8.5389942810000008</v>
      </c>
      <c r="AK968" s="367">
        <v>7.9597951990000002</v>
      </c>
      <c r="AL968" s="367">
        <v>9.0673794260000005</v>
      </c>
      <c r="AM968" s="314">
        <v>10.204722286000001</v>
      </c>
      <c r="AN968" s="315">
        <v>12.810671277000001</v>
      </c>
      <c r="AO968" s="315">
        <v>12.307991757</v>
      </c>
      <c r="AP968" s="315">
        <v>8.9788524469999995</v>
      </c>
      <c r="AQ968" s="315">
        <v>9.6845704139999995</v>
      </c>
      <c r="AR968" s="315">
        <v>10.083392629</v>
      </c>
      <c r="AS968" s="315">
        <v>10.610935818</v>
      </c>
      <c r="AT968" s="315">
        <v>10.454410916</v>
      </c>
      <c r="AU968" s="315">
        <v>8.6308946790000007</v>
      </c>
      <c r="AV968" s="315">
        <v>10.556854424000001</v>
      </c>
      <c r="AW968" s="315">
        <v>12.206409241999999</v>
      </c>
      <c r="AX968" s="314">
        <v>12.163324879999999</v>
      </c>
      <c r="AY968" s="315">
        <v>13.073065897999999</v>
      </c>
      <c r="AZ968" s="315">
        <v>12.961291763</v>
      </c>
      <c r="BA968" s="315">
        <v>9.8820661889999997</v>
      </c>
      <c r="BB968" s="315">
        <v>12.145225581</v>
      </c>
      <c r="BC968" s="315">
        <v>11.376478772</v>
      </c>
      <c r="BD968" s="314">
        <v>9.5694897480000005</v>
      </c>
      <c r="BE968" s="315">
        <v>10.737572885000001</v>
      </c>
      <c r="BF968" s="315">
        <v>8.1074393130000004</v>
      </c>
      <c r="BG968" s="315">
        <v>7.6985442800000001</v>
      </c>
      <c r="BH968" s="315">
        <v>7.409689814</v>
      </c>
      <c r="BI968" s="315">
        <v>9.1436303900000002</v>
      </c>
      <c r="BJ968" s="315">
        <v>13.605199722</v>
      </c>
      <c r="BK968" s="315">
        <v>9.4137229930000004</v>
      </c>
      <c r="BL968" s="315">
        <v>9.6830129639999996</v>
      </c>
      <c r="BM968" s="314">
        <v>9.6027601649999994</v>
      </c>
      <c r="BN968" s="315">
        <v>8.8199686140000004</v>
      </c>
      <c r="BO968" s="315">
        <v>10.000210683000001</v>
      </c>
      <c r="BP968" s="315">
        <v>7.7828118369999997</v>
      </c>
      <c r="BQ968" s="315">
        <v>9.0132430919999997</v>
      </c>
      <c r="BR968" s="315">
        <v>10.774639844999999</v>
      </c>
      <c r="BS968" s="314">
        <v>9.3925965940000005</v>
      </c>
      <c r="BT968" s="316">
        <v>9.7269682050000004</v>
      </c>
      <c r="BU968" s="315">
        <v>11.161420751</v>
      </c>
      <c r="BV968" s="315">
        <v>7.9242268300000003</v>
      </c>
      <c r="BW968" s="315">
        <v>9.6921705879999998</v>
      </c>
      <c r="BX968" s="315">
        <v>10.496912568999999</v>
      </c>
      <c r="BY968" s="315">
        <v>9.1685589830000005</v>
      </c>
      <c r="BZ968" s="315">
        <v>10.386699397999999</v>
      </c>
      <c r="CA968" s="315">
        <v>10.566429490000001</v>
      </c>
      <c r="CB968" s="315">
        <v>8.6566900090000001</v>
      </c>
      <c r="CC968" s="315">
        <v>8.0373569899999993</v>
      </c>
      <c r="CD968" s="315">
        <v>8.1773483739999993</v>
      </c>
      <c r="CE968" s="315">
        <v>8.4797802900000008</v>
      </c>
      <c r="CF968" s="314">
        <v>11.100419645000001</v>
      </c>
      <c r="CG968" s="315">
        <v>11.726341721000001</v>
      </c>
      <c r="CH968" s="315">
        <v>13.963595444999999</v>
      </c>
      <c r="CI968" s="315">
        <v>6.9519765339999999</v>
      </c>
      <c r="CJ968" s="315">
        <v>13.197729045999999</v>
      </c>
      <c r="CK968" s="315">
        <v>8.7578527519999998</v>
      </c>
      <c r="CL968" s="315">
        <v>8.3398969619999992</v>
      </c>
      <c r="CM968" s="315">
        <v>12.740275476000001</v>
      </c>
      <c r="CN968" s="315">
        <v>10.225037156999999</v>
      </c>
      <c r="CO968" s="315">
        <v>6.6146344460000002</v>
      </c>
      <c r="CP968" s="315">
        <v>10.655335407999999</v>
      </c>
      <c r="CQ968" s="315">
        <v>14.933707874</v>
      </c>
      <c r="CR968" s="315">
        <v>10.49737728</v>
      </c>
      <c r="CS968" s="315">
        <v>9.9799089409999997</v>
      </c>
      <c r="CT968" s="314">
        <v>8.5677583649999995</v>
      </c>
      <c r="CU968" s="315">
        <v>8.3348752749999999</v>
      </c>
      <c r="CV968" s="315">
        <v>8.9655249779999995</v>
      </c>
      <c r="CW968" s="315">
        <v>6.344327335</v>
      </c>
      <c r="CX968" s="315">
        <v>8.8584552030000001</v>
      </c>
      <c r="CY968" s="315">
        <v>9.337136353</v>
      </c>
      <c r="CZ968" s="314">
        <v>10.765333192</v>
      </c>
      <c r="DA968" s="315">
        <v>11.506920643999999</v>
      </c>
      <c r="DB968" s="315">
        <v>7.4686707779999999</v>
      </c>
      <c r="DC968" s="315">
        <v>10.467602183</v>
      </c>
      <c r="DD968" s="315">
        <v>10.574982068000001</v>
      </c>
      <c r="DE968" s="315">
        <v>10.974244978</v>
      </c>
      <c r="DF968" s="315">
        <v>12.288768101</v>
      </c>
      <c r="DG968" s="314">
        <v>9.8236527682256707</v>
      </c>
      <c r="DH968" s="317">
        <v>19.516013736910448</v>
      </c>
      <c r="DI968" s="316">
        <v>21.439518529000001</v>
      </c>
      <c r="DJ968" s="315">
        <v>17.007576082</v>
      </c>
      <c r="DK968" s="315">
        <v>21.3061261</v>
      </c>
      <c r="DL968" s="317" t="s">
        <v>607</v>
      </c>
      <c r="DM968" s="315">
        <v>27.571624132</v>
      </c>
      <c r="DN968" s="318" t="s">
        <v>607</v>
      </c>
      <c r="DO968" s="314">
        <v>10.206440081070795</v>
      </c>
      <c r="DQ968" s="40"/>
    </row>
    <row r="969" spans="1:136" s="4" customFormat="1" ht="16.5" customHeight="1" x14ac:dyDescent="0.15">
      <c r="A969" s="234" t="s">
        <v>461</v>
      </c>
      <c r="B969" s="314">
        <v>8.3558771529999998</v>
      </c>
      <c r="C969" s="315">
        <v>7.2407876069999997</v>
      </c>
      <c r="D969" s="315">
        <v>10.672399988</v>
      </c>
      <c r="E969" s="315">
        <v>10.359413613999999</v>
      </c>
      <c r="F969" s="315">
        <v>6.1307026479999998</v>
      </c>
      <c r="G969" s="315">
        <v>10.047021819999999</v>
      </c>
      <c r="H969" s="315">
        <v>7.5034500140000002</v>
      </c>
      <c r="I969" s="315">
        <v>9.6504346069999993</v>
      </c>
      <c r="J969" s="315">
        <v>8.3747423049999998</v>
      </c>
      <c r="K969" s="315">
        <v>8.3668422319999998</v>
      </c>
      <c r="L969" s="315">
        <v>8.8338858729999998</v>
      </c>
      <c r="M969" s="315">
        <v>6.4261758960000002</v>
      </c>
      <c r="N969" s="315">
        <v>7.2480448409999996</v>
      </c>
      <c r="O969" s="314">
        <v>9.0032739199999998</v>
      </c>
      <c r="P969" s="315">
        <v>8.0681314779999997</v>
      </c>
      <c r="Q969" s="315">
        <v>9.5438646410000008</v>
      </c>
      <c r="R969" s="315">
        <v>7.5028366850000001</v>
      </c>
      <c r="S969" s="315">
        <v>9.5246099980000007</v>
      </c>
      <c r="T969" s="315">
        <v>8.891350246</v>
      </c>
      <c r="U969" s="315">
        <v>9.0787882399999997</v>
      </c>
      <c r="V969" s="315">
        <v>9.5826457470000008</v>
      </c>
      <c r="W969" s="315">
        <v>11.211558180999999</v>
      </c>
      <c r="X969" s="314">
        <v>8.2360470679999995</v>
      </c>
      <c r="Y969" s="315">
        <v>8.5460183789999995</v>
      </c>
      <c r="Z969" s="315">
        <v>9.0587039489999999</v>
      </c>
      <c r="AA969" s="315">
        <v>6.7600905070000001</v>
      </c>
      <c r="AB969" s="315">
        <v>8.9945326520000002</v>
      </c>
      <c r="AC969" s="314">
        <v>9.2623954509999997</v>
      </c>
      <c r="AD969" s="315">
        <v>10.485081867</v>
      </c>
      <c r="AE969" s="315">
        <v>8.7545694229999995</v>
      </c>
      <c r="AF969" s="315">
        <v>9.9827871209999994</v>
      </c>
      <c r="AG969" s="315">
        <v>9.0149633520000005</v>
      </c>
      <c r="AH969" s="315">
        <v>9.0461377970000001</v>
      </c>
      <c r="AI969" s="315">
        <v>9.1037564080000006</v>
      </c>
      <c r="AJ969" s="314">
        <v>9.911671557</v>
      </c>
      <c r="AK969" s="367">
        <v>8.8002221469999995</v>
      </c>
      <c r="AL969" s="367">
        <v>11.010109958999999</v>
      </c>
      <c r="AM969" s="314">
        <v>9.960314039</v>
      </c>
      <c r="AN969" s="315">
        <v>12.487602894</v>
      </c>
      <c r="AO969" s="315">
        <v>12.029267288</v>
      </c>
      <c r="AP969" s="315">
        <v>8.4183133479999999</v>
      </c>
      <c r="AQ969" s="315">
        <v>8.7804897509999993</v>
      </c>
      <c r="AR969" s="315">
        <v>10.283128465000001</v>
      </c>
      <c r="AS969" s="315">
        <v>9.9323627979999998</v>
      </c>
      <c r="AT969" s="315">
        <v>10.073538672</v>
      </c>
      <c r="AU969" s="315">
        <v>8.4884810000000002</v>
      </c>
      <c r="AV969" s="315">
        <v>10.355045766</v>
      </c>
      <c r="AW969" s="315">
        <v>12.099495019000001</v>
      </c>
      <c r="AX969" s="314">
        <v>12.079400289000001</v>
      </c>
      <c r="AY969" s="315">
        <v>12.69674826</v>
      </c>
      <c r="AZ969" s="315">
        <v>13.088284418000001</v>
      </c>
      <c r="BA969" s="315">
        <v>9.6669811009999993</v>
      </c>
      <c r="BB969" s="315">
        <v>11.935628441</v>
      </c>
      <c r="BC969" s="315">
        <v>11.186465712</v>
      </c>
      <c r="BD969" s="314">
        <v>9.6526083909999993</v>
      </c>
      <c r="BE969" s="315">
        <v>10.881283336999999</v>
      </c>
      <c r="BF969" s="315">
        <v>7.8523524570000003</v>
      </c>
      <c r="BG969" s="315">
        <v>7.6423428940000004</v>
      </c>
      <c r="BH969" s="315">
        <v>7.357939805</v>
      </c>
      <c r="BI969" s="315">
        <v>9.1579857340000004</v>
      </c>
      <c r="BJ969" s="315">
        <v>14.147279254000001</v>
      </c>
      <c r="BK969" s="315">
        <v>9.7679976439999994</v>
      </c>
      <c r="BL969" s="315">
        <v>9.5571688300000002</v>
      </c>
      <c r="BM969" s="314">
        <v>9.4450154390000005</v>
      </c>
      <c r="BN969" s="315">
        <v>8.8891762409999995</v>
      </c>
      <c r="BO969" s="315">
        <v>9.6350448209999993</v>
      </c>
      <c r="BP969" s="315">
        <v>7.3107965979999996</v>
      </c>
      <c r="BQ969" s="315">
        <v>8.9707683760000005</v>
      </c>
      <c r="BR969" s="315">
        <v>10.703230947</v>
      </c>
      <c r="BS969" s="314">
        <v>8.8243146299999999</v>
      </c>
      <c r="BT969" s="316">
        <v>9.1171464849999992</v>
      </c>
      <c r="BU969" s="315">
        <v>10.172654837</v>
      </c>
      <c r="BV969" s="315">
        <v>7.6955971549999997</v>
      </c>
      <c r="BW969" s="315">
        <v>10.925877345</v>
      </c>
      <c r="BX969" s="315">
        <v>9.8116735580000007</v>
      </c>
      <c r="BY969" s="315">
        <v>8.4007768370000004</v>
      </c>
      <c r="BZ969" s="315">
        <v>9.2846896430000001</v>
      </c>
      <c r="CA969" s="315">
        <v>9.7889570070000005</v>
      </c>
      <c r="CB969" s="315">
        <v>7.8539995319999996</v>
      </c>
      <c r="CC969" s="315">
        <v>8.0004673440000005</v>
      </c>
      <c r="CD969" s="315">
        <v>8.1356558069999991</v>
      </c>
      <c r="CE969" s="315">
        <v>8.9898923150000005</v>
      </c>
      <c r="CF969" s="314">
        <v>10.577016537</v>
      </c>
      <c r="CG969" s="315">
        <v>11.816356415</v>
      </c>
      <c r="CH969" s="315">
        <v>12.825134027000001</v>
      </c>
      <c r="CI969" s="315">
        <v>6.375112917</v>
      </c>
      <c r="CJ969" s="315">
        <v>12.427012461</v>
      </c>
      <c r="CK969" s="315">
        <v>8.4499121630000005</v>
      </c>
      <c r="CL969" s="315">
        <v>7.6117611109999999</v>
      </c>
      <c r="CM969" s="315">
        <v>12.421392858000001</v>
      </c>
      <c r="CN969" s="315">
        <v>9.6008665410000003</v>
      </c>
      <c r="CO969" s="315">
        <v>6.8017120569999996</v>
      </c>
      <c r="CP969" s="315">
        <v>10.307590835999999</v>
      </c>
      <c r="CQ969" s="315">
        <v>14.456190450999999</v>
      </c>
      <c r="CR969" s="315">
        <v>10.033798411999999</v>
      </c>
      <c r="CS969" s="315">
        <v>8.9449920800000005</v>
      </c>
      <c r="CT969" s="314">
        <v>8.0931304819999994</v>
      </c>
      <c r="CU969" s="315">
        <v>8.1269278519999997</v>
      </c>
      <c r="CV969" s="315">
        <v>8.4025464270000008</v>
      </c>
      <c r="CW969" s="315">
        <v>6.2406076019999999</v>
      </c>
      <c r="CX969" s="315">
        <v>8.561336442</v>
      </c>
      <c r="CY969" s="315">
        <v>8.1467212809999996</v>
      </c>
      <c r="CZ969" s="314">
        <v>11.242794185999999</v>
      </c>
      <c r="DA969" s="315">
        <v>12.368040941</v>
      </c>
      <c r="DB969" s="315">
        <v>8.3960452829999994</v>
      </c>
      <c r="DC969" s="315">
        <v>10.902879385</v>
      </c>
      <c r="DD969" s="315">
        <v>10.767813078</v>
      </c>
      <c r="DE969" s="315">
        <v>11.916508670000001</v>
      </c>
      <c r="DF969" s="315">
        <v>12.720332514000001</v>
      </c>
      <c r="DG969" s="314">
        <v>9.56014846899531</v>
      </c>
      <c r="DH969" s="317">
        <v>18.082987706953741</v>
      </c>
      <c r="DI969" s="316">
        <v>19.592488946</v>
      </c>
      <c r="DJ969" s="315">
        <v>16.467060512</v>
      </c>
      <c r="DK969" s="315">
        <v>18.396393979999999</v>
      </c>
      <c r="DL969" s="317" t="s">
        <v>607</v>
      </c>
      <c r="DM969" s="315">
        <v>26.227426809000001</v>
      </c>
      <c r="DN969" s="318" t="s">
        <v>607</v>
      </c>
      <c r="DO969" s="314">
        <v>9.9119980830584229</v>
      </c>
      <c r="DQ969" s="40"/>
    </row>
    <row r="970" spans="1:136" s="4" customFormat="1" ht="16.5" customHeight="1" x14ac:dyDescent="0.2">
      <c r="A970" s="234" t="s">
        <v>462</v>
      </c>
      <c r="B970" s="314">
        <v>8.9686033169999995</v>
      </c>
      <c r="C970" s="315">
        <v>8.3134009940000002</v>
      </c>
      <c r="D970" s="315">
        <v>11.035431916</v>
      </c>
      <c r="E970" s="315">
        <v>12.019452616000001</v>
      </c>
      <c r="F970" s="315">
        <v>6.3705409929999997</v>
      </c>
      <c r="G970" s="315">
        <v>11.336969614999999</v>
      </c>
      <c r="H970" s="315">
        <v>8.5177144869999992</v>
      </c>
      <c r="I970" s="315">
        <v>10.18771156</v>
      </c>
      <c r="J970" s="315">
        <v>9.725832424</v>
      </c>
      <c r="K970" s="315">
        <v>9.0633628949999991</v>
      </c>
      <c r="L970" s="315">
        <v>8.5435125789999997</v>
      </c>
      <c r="M970" s="315">
        <v>6.7364446830000002</v>
      </c>
      <c r="N970" s="315">
        <v>7.828206185</v>
      </c>
      <c r="O970" s="314">
        <v>9.6783748289999991</v>
      </c>
      <c r="P970" s="315">
        <v>8.3413042159999993</v>
      </c>
      <c r="Q970" s="315">
        <v>9.4376586200000006</v>
      </c>
      <c r="R970" s="315">
        <v>7.94057689</v>
      </c>
      <c r="S970" s="315">
        <v>9.9136935069999996</v>
      </c>
      <c r="T970" s="315">
        <v>10.376748324999999</v>
      </c>
      <c r="U970" s="315">
        <v>10.230976544000001</v>
      </c>
      <c r="V970" s="315">
        <v>10.920864124</v>
      </c>
      <c r="W970" s="315">
        <v>12.367097571</v>
      </c>
      <c r="X970" s="314">
        <v>9.1276592950000008</v>
      </c>
      <c r="Y970" s="315">
        <v>9.7243643219999996</v>
      </c>
      <c r="Z970" s="315">
        <v>9.8157848179999991</v>
      </c>
      <c r="AA970" s="315">
        <v>7.3509908470000003</v>
      </c>
      <c r="AB970" s="315">
        <v>10.166623473</v>
      </c>
      <c r="AC970" s="314">
        <v>9.4045312600000006</v>
      </c>
      <c r="AD970" s="315">
        <v>10.549164437</v>
      </c>
      <c r="AE970" s="315">
        <v>9.9323205150000007</v>
      </c>
      <c r="AF970" s="315">
        <v>9.8538313399999993</v>
      </c>
      <c r="AG970" s="315">
        <v>8.5538709159999993</v>
      </c>
      <c r="AH970" s="315">
        <v>8.8438912579999993</v>
      </c>
      <c r="AI970" s="315">
        <v>9.4367905160000003</v>
      </c>
      <c r="AJ970" s="314">
        <v>9.911671557</v>
      </c>
      <c r="AK970" s="367">
        <v>8.8002221469999995</v>
      </c>
      <c r="AL970" s="367">
        <v>11.010109958999999</v>
      </c>
      <c r="AM970" s="314">
        <v>10.459840013000001</v>
      </c>
      <c r="AN970" s="315">
        <v>13.175265292000001</v>
      </c>
      <c r="AO970" s="315">
        <v>12.596462464</v>
      </c>
      <c r="AP970" s="315">
        <v>9.5475665579999998</v>
      </c>
      <c r="AQ970" s="315">
        <v>10.615506892000001</v>
      </c>
      <c r="AR970" s="315">
        <v>9.8819564999999994</v>
      </c>
      <c r="AS970" s="315">
        <v>11.368050992000001</v>
      </c>
      <c r="AT970" s="315">
        <v>10.842255142999999</v>
      </c>
      <c r="AU970" s="315">
        <v>8.7808562850000005</v>
      </c>
      <c r="AV970" s="315">
        <v>10.774992678</v>
      </c>
      <c r="AW970" s="315">
        <v>12.317488435</v>
      </c>
      <c r="AX970" s="314">
        <v>12.253932484</v>
      </c>
      <c r="AY970" s="315">
        <v>13.478321121</v>
      </c>
      <c r="AZ970" s="315">
        <v>12.826253795</v>
      </c>
      <c r="BA970" s="315">
        <v>10.11300312</v>
      </c>
      <c r="BB970" s="315">
        <v>12.381513931000001</v>
      </c>
      <c r="BC970" s="315">
        <v>11.575879416999999</v>
      </c>
      <c r="BD970" s="314">
        <v>9.4853353929999997</v>
      </c>
      <c r="BE970" s="315">
        <v>10.600441386</v>
      </c>
      <c r="BF970" s="315">
        <v>8.3729295760000007</v>
      </c>
      <c r="BG970" s="315">
        <v>7.7574541589999999</v>
      </c>
      <c r="BH970" s="315">
        <v>7.4638267169999999</v>
      </c>
      <c r="BI970" s="315">
        <v>9.1299480519999996</v>
      </c>
      <c r="BJ970" s="315">
        <v>13.015647034000001</v>
      </c>
      <c r="BK970" s="315">
        <v>9.062276679</v>
      </c>
      <c r="BL970" s="315">
        <v>9.8126777819999997</v>
      </c>
      <c r="BM970" s="314">
        <v>9.7617434060000008</v>
      </c>
      <c r="BN970" s="315">
        <v>8.7525187940000002</v>
      </c>
      <c r="BO970" s="315">
        <v>10.382218277</v>
      </c>
      <c r="BP970" s="315">
        <v>8.2654110969999994</v>
      </c>
      <c r="BQ970" s="315">
        <v>9.0563336369999998</v>
      </c>
      <c r="BR970" s="315">
        <v>10.846075968999999</v>
      </c>
      <c r="BS970" s="314">
        <v>9.9465893829999992</v>
      </c>
      <c r="BT970" s="316">
        <v>10.33090099</v>
      </c>
      <c r="BU970" s="315">
        <v>12.079799611</v>
      </c>
      <c r="BV970" s="315">
        <v>8.1470930660000001</v>
      </c>
      <c r="BW970" s="315">
        <v>8.4491545319999997</v>
      </c>
      <c r="BX970" s="315">
        <v>11.155228909</v>
      </c>
      <c r="BY970" s="315">
        <v>9.9161993549999998</v>
      </c>
      <c r="BZ970" s="315">
        <v>11.481014973000001</v>
      </c>
      <c r="CA970" s="315">
        <v>11.328423471000001</v>
      </c>
      <c r="CB970" s="315">
        <v>9.4464926610000006</v>
      </c>
      <c r="CC970" s="315">
        <v>8.0742706999999996</v>
      </c>
      <c r="CD970" s="315">
        <v>8.2180576629999997</v>
      </c>
      <c r="CE970" s="315">
        <v>7.9793775780000002</v>
      </c>
      <c r="CF970" s="314">
        <v>11.623320073</v>
      </c>
      <c r="CG970" s="315">
        <v>11.637338230999999</v>
      </c>
      <c r="CH970" s="315">
        <v>15.076836258</v>
      </c>
      <c r="CI970" s="315">
        <v>7.5466693349999998</v>
      </c>
      <c r="CJ970" s="315">
        <v>13.972322535</v>
      </c>
      <c r="CK970" s="315">
        <v>9.0757602409999993</v>
      </c>
      <c r="CL970" s="315">
        <v>9.0743256389999996</v>
      </c>
      <c r="CM970" s="315">
        <v>13.049749738999999</v>
      </c>
      <c r="CN970" s="315">
        <v>10.836068264</v>
      </c>
      <c r="CO970" s="315">
        <v>6.4120765290000001</v>
      </c>
      <c r="CP970" s="315">
        <v>10.982281852</v>
      </c>
      <c r="CQ970" s="315">
        <v>15.398627168000001</v>
      </c>
      <c r="CR970" s="315">
        <v>10.954744230999999</v>
      </c>
      <c r="CS970" s="315">
        <v>11.052078291000001</v>
      </c>
      <c r="CT970" s="314">
        <v>9.0429523940000003</v>
      </c>
      <c r="CU970" s="315">
        <v>8.5410707230000007</v>
      </c>
      <c r="CV970" s="315">
        <v>9.5291758150000003</v>
      </c>
      <c r="CW970" s="315">
        <v>6.4557126419999999</v>
      </c>
      <c r="CX970" s="315">
        <v>9.1543805329999994</v>
      </c>
      <c r="CY970" s="315">
        <v>10.519218799000001</v>
      </c>
      <c r="CZ970" s="314">
        <v>11.242794185999999</v>
      </c>
      <c r="DA970" s="315">
        <v>12.368040941</v>
      </c>
      <c r="DB970" s="315">
        <v>8.3960452829999994</v>
      </c>
      <c r="DC970" s="315">
        <v>10.902879385</v>
      </c>
      <c r="DD970" s="315">
        <v>10.767813078</v>
      </c>
      <c r="DE970" s="315">
        <v>11.916508670000001</v>
      </c>
      <c r="DF970" s="315">
        <v>12.720332514000001</v>
      </c>
      <c r="DG970" s="314">
        <v>10.090840607294211</v>
      </c>
      <c r="DH970" s="317">
        <v>20.826357930137661</v>
      </c>
      <c r="DI970" s="316">
        <v>23.092030748999999</v>
      </c>
      <c r="DJ970" s="315">
        <v>17.47090957</v>
      </c>
      <c r="DK970" s="315">
        <v>24.655099394000001</v>
      </c>
      <c r="DL970" s="317" t="s">
        <v>607</v>
      </c>
      <c r="DM970" s="315">
        <v>29.069071951000002</v>
      </c>
      <c r="DN970" s="318" t="s">
        <v>607</v>
      </c>
      <c r="DO970" s="314">
        <v>10.5048181900833</v>
      </c>
      <c r="DP970" s="1"/>
      <c r="DQ970" s="1"/>
      <c r="DR970" s="1"/>
      <c r="DS970" s="1"/>
      <c r="DT970" s="1"/>
      <c r="DU970" s="1"/>
      <c r="DV970" s="1"/>
    </row>
    <row r="971" spans="1:136" s="4" customFormat="1" ht="16.5" customHeight="1" x14ac:dyDescent="0.15">
      <c r="A971" s="235" t="s">
        <v>472</v>
      </c>
      <c r="B971" s="314">
        <v>5.1794410820000003</v>
      </c>
      <c r="C971" s="315">
        <v>4.3194482670000003</v>
      </c>
      <c r="D971" s="315">
        <v>7.3761142319999999</v>
      </c>
      <c r="E971" s="315">
        <v>6.9212328870000004</v>
      </c>
      <c r="F971" s="315">
        <v>3.7771317799999999</v>
      </c>
      <c r="G971" s="315">
        <v>6.3680926439999999</v>
      </c>
      <c r="H971" s="315">
        <v>4.6324321839999998</v>
      </c>
      <c r="I971" s="315">
        <v>6.3242943069999997</v>
      </c>
      <c r="J971" s="315">
        <v>5.6870335580000004</v>
      </c>
      <c r="K971" s="315">
        <v>5.5643056179999997</v>
      </c>
      <c r="L971" s="315">
        <v>5.2047761299999999</v>
      </c>
      <c r="M971" s="315">
        <v>3.6535914690000002</v>
      </c>
      <c r="N971" s="315">
        <v>4.0169732270000003</v>
      </c>
      <c r="O971" s="314">
        <v>5.7410369670000003</v>
      </c>
      <c r="P971" s="315">
        <v>4.9956504099999997</v>
      </c>
      <c r="Q971" s="315">
        <v>5.7676775879999997</v>
      </c>
      <c r="R971" s="315">
        <v>4.3098024209999997</v>
      </c>
      <c r="S971" s="315">
        <v>6.1089843359999998</v>
      </c>
      <c r="T971" s="315">
        <v>6.1274096059999996</v>
      </c>
      <c r="U971" s="315">
        <v>5.8727493009999998</v>
      </c>
      <c r="V971" s="315">
        <v>6.5260332679999999</v>
      </c>
      <c r="W971" s="315">
        <v>7.6761786860000001</v>
      </c>
      <c r="X971" s="314">
        <v>5.2013717430000002</v>
      </c>
      <c r="Y971" s="315">
        <v>5.4666772410000002</v>
      </c>
      <c r="Z971" s="315">
        <v>5.8041273970000002</v>
      </c>
      <c r="AA971" s="315">
        <v>4.1640905989999997</v>
      </c>
      <c r="AB971" s="315">
        <v>5.6498464740000003</v>
      </c>
      <c r="AC971" s="314">
        <v>5.8293925030000002</v>
      </c>
      <c r="AD971" s="315">
        <v>7.1081659249999998</v>
      </c>
      <c r="AE971" s="315">
        <v>5.7798489919999998</v>
      </c>
      <c r="AF971" s="315">
        <v>6.3022549290000001</v>
      </c>
      <c r="AG971" s="315">
        <v>5.3995114299999996</v>
      </c>
      <c r="AH971" s="315">
        <v>5.2417476870000002</v>
      </c>
      <c r="AI971" s="315">
        <v>5.7808413659999998</v>
      </c>
      <c r="AJ971" s="314">
        <v>4.4742821910000004</v>
      </c>
      <c r="AK971" s="367">
        <v>7.2238940229999997</v>
      </c>
      <c r="AL971" s="367">
        <v>7.4596440089999998</v>
      </c>
      <c r="AM971" s="314">
        <v>6.6684666589999999</v>
      </c>
      <c r="AN971" s="315">
        <v>8.7148180279999998</v>
      </c>
      <c r="AO971" s="315">
        <v>8.4780155669999999</v>
      </c>
      <c r="AP971" s="315">
        <v>5.5779479219999999</v>
      </c>
      <c r="AQ971" s="315">
        <v>6.147032362</v>
      </c>
      <c r="AR971" s="315">
        <v>6.6681637240000002</v>
      </c>
      <c r="AS971" s="315">
        <v>7.2318892640000003</v>
      </c>
      <c r="AT971" s="315">
        <v>6.8450690930000002</v>
      </c>
      <c r="AU971" s="315">
        <v>5.4297269159999999</v>
      </c>
      <c r="AV971" s="315">
        <v>6.7958324890000004</v>
      </c>
      <c r="AW971" s="315">
        <v>8.4400585410000009</v>
      </c>
      <c r="AX971" s="314">
        <v>8.2457978260000004</v>
      </c>
      <c r="AY971" s="315">
        <v>8.9478275539999999</v>
      </c>
      <c r="AZ971" s="315">
        <v>8.9207435069999992</v>
      </c>
      <c r="BA971" s="315">
        <v>6.3115670890000004</v>
      </c>
      <c r="BB971" s="315">
        <v>8.2513492250000002</v>
      </c>
      <c r="BC971" s="315">
        <v>7.6018034820000002</v>
      </c>
      <c r="BD971" s="314">
        <v>6.1081547939999998</v>
      </c>
      <c r="BE971" s="315">
        <v>7.1078909929999998</v>
      </c>
      <c r="BF971" s="315">
        <v>4.9504138429999998</v>
      </c>
      <c r="BG971" s="315">
        <v>4.6967454760000003</v>
      </c>
      <c r="BH971" s="315">
        <v>4.3882390710000001</v>
      </c>
      <c r="BI971" s="315">
        <v>5.7882249730000002</v>
      </c>
      <c r="BJ971" s="315">
        <v>9.0789165599999997</v>
      </c>
      <c r="BK971" s="315">
        <v>6.0983071850000004</v>
      </c>
      <c r="BL971" s="315">
        <v>6.1005832440000001</v>
      </c>
      <c r="BM971" s="314">
        <v>6.1579238480000003</v>
      </c>
      <c r="BN971" s="315">
        <v>5.439487744</v>
      </c>
      <c r="BO971" s="315">
        <v>6.3652754949999997</v>
      </c>
      <c r="BP971" s="315">
        <v>4.6811771320000002</v>
      </c>
      <c r="BQ971" s="315">
        <v>5.864810179</v>
      </c>
      <c r="BR971" s="315">
        <v>7.1708859289999998</v>
      </c>
      <c r="BS971" s="314">
        <v>5.7339558730000002</v>
      </c>
      <c r="BT971" s="316">
        <v>6.1469717490000004</v>
      </c>
      <c r="BU971" s="315">
        <v>6.8540452810000003</v>
      </c>
      <c r="BV971" s="315">
        <v>4.8256977689999996</v>
      </c>
      <c r="BW971" s="315">
        <v>6.3998174690000003</v>
      </c>
      <c r="BX971" s="315">
        <v>6.4878916389999999</v>
      </c>
      <c r="BY971" s="315">
        <v>5.5702793870000002</v>
      </c>
      <c r="BZ971" s="315">
        <v>6.1249616949999997</v>
      </c>
      <c r="CA971" s="315">
        <v>6.2660666389999999</v>
      </c>
      <c r="CB971" s="315">
        <v>5.0820333480000004</v>
      </c>
      <c r="CC971" s="315">
        <v>4.9292514340000002</v>
      </c>
      <c r="CD971" s="315">
        <v>5.0022533669999998</v>
      </c>
      <c r="CE971" s="315">
        <v>5.5355719480000003</v>
      </c>
      <c r="CF971" s="314">
        <v>6.9622996910000001</v>
      </c>
      <c r="CG971" s="315">
        <v>7.6889681750000003</v>
      </c>
      <c r="CH971" s="315">
        <v>9.025802165</v>
      </c>
      <c r="CI971" s="315">
        <v>4.1514671910000001</v>
      </c>
      <c r="CJ971" s="315">
        <v>8.4581607590000001</v>
      </c>
      <c r="CK971" s="315">
        <v>5.3616115630000003</v>
      </c>
      <c r="CL971" s="315">
        <v>5.0061564550000002</v>
      </c>
      <c r="CM971" s="315">
        <v>8.0874928169999993</v>
      </c>
      <c r="CN971" s="315">
        <v>6.2220995090000004</v>
      </c>
      <c r="CO971" s="315">
        <v>3.5484852679999999</v>
      </c>
      <c r="CP971" s="315">
        <v>6.3077772320000003</v>
      </c>
      <c r="CQ971" s="315">
        <v>9.6227006859999999</v>
      </c>
      <c r="CR971" s="315">
        <v>6.788141736</v>
      </c>
      <c r="CS971" s="315">
        <v>5.797402226</v>
      </c>
      <c r="CT971" s="314">
        <v>5.1304084620000001</v>
      </c>
      <c r="CU971" s="315">
        <v>4.993622384</v>
      </c>
      <c r="CV971" s="315">
        <v>5.4361039089999998</v>
      </c>
      <c r="CW971" s="315">
        <v>3.634976526</v>
      </c>
      <c r="CX971" s="315">
        <v>5.5291357159999999</v>
      </c>
      <c r="CY971" s="315">
        <v>5.3943414550000002</v>
      </c>
      <c r="CZ971" s="314">
        <v>6.4838759250000004</v>
      </c>
      <c r="DA971" s="315">
        <v>6.9161791929999996</v>
      </c>
      <c r="DB971" s="315">
        <v>4.5294294879999999</v>
      </c>
      <c r="DC971" s="315">
        <v>6.1318479689999998</v>
      </c>
      <c r="DD971" s="315">
        <v>6.4421575229999997</v>
      </c>
      <c r="DE971" s="315">
        <v>6.6149058419999998</v>
      </c>
      <c r="DF971" s="315">
        <v>7.487770448</v>
      </c>
      <c r="DG971" s="314">
        <v>6.159754303560864</v>
      </c>
      <c r="DH971" s="317">
        <v>15.226180081811327</v>
      </c>
      <c r="DI971" s="316">
        <v>17.373255078</v>
      </c>
      <c r="DJ971" s="315">
        <v>13.209949008000001</v>
      </c>
      <c r="DK971" s="315">
        <v>15.109768352</v>
      </c>
      <c r="DL971" s="317" t="s">
        <v>607</v>
      </c>
      <c r="DM971" s="315">
        <v>21.113427518000002</v>
      </c>
      <c r="DN971" s="318" t="s">
        <v>607</v>
      </c>
      <c r="DO971" s="314">
        <v>6.4975796237212755</v>
      </c>
      <c r="DQ971" s="390"/>
    </row>
    <row r="972" spans="1:136" s="4" customFormat="1" ht="16.5" customHeight="1" x14ac:dyDescent="0.15">
      <c r="A972" s="214" t="s">
        <v>461</v>
      </c>
      <c r="B972" s="314">
        <v>5.0952718709999996</v>
      </c>
      <c r="C972" s="315">
        <v>4.0171665379999997</v>
      </c>
      <c r="D972" s="315">
        <v>7.3676723720000004</v>
      </c>
      <c r="E972" s="315">
        <v>6.4891892110000002</v>
      </c>
      <c r="F972" s="315">
        <v>3.7162242409999999</v>
      </c>
      <c r="G972" s="315">
        <v>6.117846299</v>
      </c>
      <c r="H972" s="315">
        <v>4.4496802180000001</v>
      </c>
      <c r="I972" s="315">
        <v>6.1831970399999996</v>
      </c>
      <c r="J972" s="315">
        <v>5.4635170119999996</v>
      </c>
      <c r="K972" s="315">
        <v>5.3576805409999997</v>
      </c>
      <c r="L972" s="315">
        <v>5.4582048170000004</v>
      </c>
      <c r="M972" s="315">
        <v>3.64324702</v>
      </c>
      <c r="N972" s="315">
        <v>4.0077741170000003</v>
      </c>
      <c r="O972" s="314">
        <v>5.6020919500000002</v>
      </c>
      <c r="P972" s="315">
        <v>4.981211021</v>
      </c>
      <c r="Q972" s="315">
        <v>5.7970461630000001</v>
      </c>
      <c r="R972" s="315">
        <v>4.2120849160000002</v>
      </c>
      <c r="S972" s="315">
        <v>6.128426009</v>
      </c>
      <c r="T972" s="315">
        <v>5.6279249330000001</v>
      </c>
      <c r="U972" s="315">
        <v>5.6559070340000002</v>
      </c>
      <c r="V972" s="315">
        <v>6.2024514149999996</v>
      </c>
      <c r="W972" s="315">
        <v>7.4885220810000002</v>
      </c>
      <c r="X972" s="314">
        <v>5.1247868929999996</v>
      </c>
      <c r="Y972" s="315">
        <v>5.2187242170000001</v>
      </c>
      <c r="Z972" s="315">
        <v>5.8377332190000004</v>
      </c>
      <c r="AA972" s="315">
        <v>4.1508594690000002</v>
      </c>
      <c r="AB972" s="315">
        <v>5.5089273820000004</v>
      </c>
      <c r="AC972" s="314">
        <v>5.8728925380000003</v>
      </c>
      <c r="AD972" s="315">
        <v>7.1203136029999996</v>
      </c>
      <c r="AE972" s="315">
        <v>5.5209077259999999</v>
      </c>
      <c r="AF972" s="315">
        <v>6.4260377569999996</v>
      </c>
      <c r="AG972" s="315">
        <v>5.5554349600000004</v>
      </c>
      <c r="AH972" s="315">
        <v>5.4694831820000003</v>
      </c>
      <c r="AI972" s="315">
        <v>5.8147505219999998</v>
      </c>
      <c r="AJ972" s="314">
        <v>5.0535670450000003</v>
      </c>
      <c r="AK972" s="367">
        <v>4.5292129120000002</v>
      </c>
      <c r="AL972" s="367">
        <v>5.5717829099999996</v>
      </c>
      <c r="AM972" s="314">
        <v>6.5788056639999999</v>
      </c>
      <c r="AN972" s="315">
        <v>8.5076424419999999</v>
      </c>
      <c r="AO972" s="315">
        <v>8.2082225300000005</v>
      </c>
      <c r="AP972" s="315">
        <v>5.3027278640000004</v>
      </c>
      <c r="AQ972" s="315">
        <v>5.7497101050000001</v>
      </c>
      <c r="AR972" s="315">
        <v>6.9482143250000004</v>
      </c>
      <c r="AS972" s="315">
        <v>6.8835094659999996</v>
      </c>
      <c r="AT972" s="315">
        <v>6.5508020240000002</v>
      </c>
      <c r="AU972" s="315">
        <v>5.4043253010000001</v>
      </c>
      <c r="AV972" s="315">
        <v>6.7804958600000003</v>
      </c>
      <c r="AW972" s="315">
        <v>8.5841581960000006</v>
      </c>
      <c r="AX972" s="314">
        <v>8.3344025629999994</v>
      </c>
      <c r="AY972" s="315">
        <v>8.7601780980000008</v>
      </c>
      <c r="AZ972" s="315">
        <v>9.1701189220000003</v>
      </c>
      <c r="BA972" s="315">
        <v>6.2171424719999999</v>
      </c>
      <c r="BB972" s="315">
        <v>8.3195460519999997</v>
      </c>
      <c r="BC972" s="315">
        <v>7.6006048660000003</v>
      </c>
      <c r="BD972" s="314">
        <v>6.1970263330000002</v>
      </c>
      <c r="BE972" s="315">
        <v>7.2724769560000002</v>
      </c>
      <c r="BF972" s="315">
        <v>4.8559981429999999</v>
      </c>
      <c r="BG972" s="315">
        <v>4.6693002640000003</v>
      </c>
      <c r="BH972" s="315">
        <v>4.4222988589999996</v>
      </c>
      <c r="BI972" s="315">
        <v>5.9257831200000002</v>
      </c>
      <c r="BJ972" s="315">
        <v>9.2642725079999995</v>
      </c>
      <c r="BK972" s="315">
        <v>6.3737703550000004</v>
      </c>
      <c r="BL972" s="315">
        <v>6.0704514889999999</v>
      </c>
      <c r="BM972" s="314">
        <v>6.1762863240000003</v>
      </c>
      <c r="BN972" s="315">
        <v>5.5558511619999997</v>
      </c>
      <c r="BO972" s="315">
        <v>6.1434899710000002</v>
      </c>
      <c r="BP972" s="315">
        <v>4.5557074200000001</v>
      </c>
      <c r="BQ972" s="315">
        <v>6.0070837819999996</v>
      </c>
      <c r="BR972" s="315">
        <v>7.2907139189999999</v>
      </c>
      <c r="BS972" s="314">
        <v>5.5051186159999999</v>
      </c>
      <c r="BT972" s="316">
        <v>5.8943412860000004</v>
      </c>
      <c r="BU972" s="315">
        <v>6.3426696869999999</v>
      </c>
      <c r="BV972" s="315">
        <v>4.7796840109999996</v>
      </c>
      <c r="BW972" s="315">
        <v>7.3576036699999996</v>
      </c>
      <c r="BX972" s="315">
        <v>6.235300595</v>
      </c>
      <c r="BY972" s="315">
        <v>5.1530757659999997</v>
      </c>
      <c r="BZ972" s="315">
        <v>5.5816894619999999</v>
      </c>
      <c r="CA972" s="315">
        <v>5.8690260270000003</v>
      </c>
      <c r="CB972" s="315">
        <v>4.6812490359999996</v>
      </c>
      <c r="CC972" s="315">
        <v>5.0706502609999999</v>
      </c>
      <c r="CD972" s="315">
        <v>5.187342052</v>
      </c>
      <c r="CE972" s="315">
        <v>6.1458574280000002</v>
      </c>
      <c r="CF972" s="314">
        <v>6.7162853839999999</v>
      </c>
      <c r="CG972" s="315">
        <v>8.0404084739999995</v>
      </c>
      <c r="CH972" s="315">
        <v>8.2365825459999993</v>
      </c>
      <c r="CI972" s="315">
        <v>3.998710129</v>
      </c>
      <c r="CJ972" s="315">
        <v>8.0303250909999999</v>
      </c>
      <c r="CK972" s="315">
        <v>5.1091110139999998</v>
      </c>
      <c r="CL972" s="315">
        <v>4.7538127450000003</v>
      </c>
      <c r="CM972" s="315">
        <v>7.9919401939999997</v>
      </c>
      <c r="CN972" s="315">
        <v>6.2830971729999998</v>
      </c>
      <c r="CO972" s="315">
        <v>3.7771337740000002</v>
      </c>
      <c r="CP972" s="315">
        <v>6.0979829209999998</v>
      </c>
      <c r="CQ972" s="315">
        <v>9.5848398610000007</v>
      </c>
      <c r="CR972" s="315">
        <v>6.528105526</v>
      </c>
      <c r="CS972" s="315">
        <v>5.4016579460000003</v>
      </c>
      <c r="CT972" s="314">
        <v>4.9322912590000003</v>
      </c>
      <c r="CU972" s="315">
        <v>4.9705888180000004</v>
      </c>
      <c r="CV972" s="315">
        <v>5.1102591979999996</v>
      </c>
      <c r="CW972" s="315">
        <v>3.630162603</v>
      </c>
      <c r="CX972" s="315">
        <v>5.4338220970000002</v>
      </c>
      <c r="CY972" s="315">
        <v>4.8439438609999996</v>
      </c>
      <c r="CZ972" s="314">
        <v>6.7398451809999997</v>
      </c>
      <c r="DA972" s="315">
        <v>7.2785279489999999</v>
      </c>
      <c r="DB972" s="315">
        <v>4.8009084050000004</v>
      </c>
      <c r="DC972" s="315">
        <v>6.4365616699999997</v>
      </c>
      <c r="DD972" s="315">
        <v>6.6106800149999998</v>
      </c>
      <c r="DE972" s="315">
        <v>7.0679203619999997</v>
      </c>
      <c r="DF972" s="315">
        <v>7.5453074879999997</v>
      </c>
      <c r="DG972" s="314">
        <v>6.0872845149341206</v>
      </c>
      <c r="DH972" s="317">
        <v>14.001381523489073</v>
      </c>
      <c r="DI972" s="316">
        <v>15.683880546999999</v>
      </c>
      <c r="DJ972" s="315">
        <v>12.870962511</v>
      </c>
      <c r="DK972" s="315">
        <v>12.789826886</v>
      </c>
      <c r="DL972" s="317" t="s">
        <v>607</v>
      </c>
      <c r="DM972" s="315">
        <v>19.701131278999998</v>
      </c>
      <c r="DN972" s="318" t="s">
        <v>607</v>
      </c>
      <c r="DO972" s="314">
        <v>6.3900483564775481</v>
      </c>
      <c r="DQ972" s="40"/>
    </row>
    <row r="973" spans="1:136" s="4" customFormat="1" ht="16.5" customHeight="1" x14ac:dyDescent="0.2">
      <c r="A973" s="238" t="s">
        <v>462</v>
      </c>
      <c r="B973" s="372">
        <v>5.2649352709999997</v>
      </c>
      <c r="C973" s="373">
        <v>4.6385125809999996</v>
      </c>
      <c r="D973" s="373">
        <v>7.3844006540000002</v>
      </c>
      <c r="E973" s="373">
        <v>7.3624377150000004</v>
      </c>
      <c r="F973" s="373">
        <v>3.841470642</v>
      </c>
      <c r="G973" s="373">
        <v>6.6186159660000001</v>
      </c>
      <c r="H973" s="373">
        <v>4.8195481530000004</v>
      </c>
      <c r="I973" s="373">
        <v>6.4647252420000001</v>
      </c>
      <c r="J973" s="373">
        <v>5.9174269150000001</v>
      </c>
      <c r="K973" s="373">
        <v>5.7680871399999996</v>
      </c>
      <c r="L973" s="373">
        <v>4.9512226200000002</v>
      </c>
      <c r="M973" s="373">
        <v>3.6641927449999998</v>
      </c>
      <c r="N973" s="373">
        <v>4.0266151409999997</v>
      </c>
      <c r="O973" s="372">
        <v>5.8816777690000004</v>
      </c>
      <c r="P973" s="373">
        <v>5.0099738030000003</v>
      </c>
      <c r="Q973" s="373">
        <v>5.7378505090000003</v>
      </c>
      <c r="R973" s="373">
        <v>4.4094965750000004</v>
      </c>
      <c r="S973" s="373">
        <v>6.0896657249999997</v>
      </c>
      <c r="T973" s="373">
        <v>6.6446793700000004</v>
      </c>
      <c r="U973" s="373">
        <v>6.0935121050000003</v>
      </c>
      <c r="V973" s="373">
        <v>6.8548222130000003</v>
      </c>
      <c r="W973" s="373">
        <v>7.8668915730000002</v>
      </c>
      <c r="X973" s="372">
        <v>5.2781331800000002</v>
      </c>
      <c r="Y973" s="373">
        <v>5.7180126790000001</v>
      </c>
      <c r="Z973" s="373">
        <v>5.7706947570000002</v>
      </c>
      <c r="AA973" s="373">
        <v>4.1775576499999998</v>
      </c>
      <c r="AB973" s="373">
        <v>5.7882411459999998</v>
      </c>
      <c r="AC973" s="372">
        <v>5.7855380439999999</v>
      </c>
      <c r="AD973" s="373">
        <v>7.0959912950000001</v>
      </c>
      <c r="AE973" s="373">
        <v>6.0519279480000003</v>
      </c>
      <c r="AF973" s="373">
        <v>6.1781709510000002</v>
      </c>
      <c r="AG973" s="373">
        <v>5.2470691599999997</v>
      </c>
      <c r="AH973" s="373">
        <v>5.0124249560000003</v>
      </c>
      <c r="AI973" s="373">
        <v>5.7464412759999997</v>
      </c>
      <c r="AJ973" s="372">
        <v>5.0535670450000003</v>
      </c>
      <c r="AK973" s="374">
        <v>4.5292129120000002</v>
      </c>
      <c r="AL973" s="374">
        <v>5.5717829099999996</v>
      </c>
      <c r="AM973" s="372">
        <v>6.7620564190000003</v>
      </c>
      <c r="AN973" s="373">
        <v>8.9486229519999991</v>
      </c>
      <c r="AO973" s="373">
        <v>8.7572425349999996</v>
      </c>
      <c r="AP973" s="373">
        <v>5.8571818430000002</v>
      </c>
      <c r="AQ973" s="373">
        <v>6.5561571199999999</v>
      </c>
      <c r="AR973" s="373">
        <v>6.3857291309999997</v>
      </c>
      <c r="AS973" s="373">
        <v>7.6205926509999999</v>
      </c>
      <c r="AT973" s="373">
        <v>7.1447228110000003</v>
      </c>
      <c r="AU973" s="373">
        <v>5.4564748160000001</v>
      </c>
      <c r="AV973" s="373">
        <v>6.8124101010000002</v>
      </c>
      <c r="AW973" s="373">
        <v>8.2903453159999998</v>
      </c>
      <c r="AX973" s="372">
        <v>8.1501373919999995</v>
      </c>
      <c r="AY973" s="373">
        <v>9.1499066330000005</v>
      </c>
      <c r="AZ973" s="373">
        <v>8.6555695129999997</v>
      </c>
      <c r="BA973" s="373">
        <v>6.4129508340000001</v>
      </c>
      <c r="BB973" s="373">
        <v>8.1744678539999995</v>
      </c>
      <c r="BC973" s="373">
        <v>7.6030613159999998</v>
      </c>
      <c r="BD973" s="372">
        <v>6.0181758590000003</v>
      </c>
      <c r="BE973" s="373">
        <v>6.9508396479999996</v>
      </c>
      <c r="BF973" s="373">
        <v>5.048680171</v>
      </c>
      <c r="BG973" s="373">
        <v>4.7255133469999997</v>
      </c>
      <c r="BH973" s="373">
        <v>4.3526083250000003</v>
      </c>
      <c r="BI973" s="373">
        <v>5.6571158160000001</v>
      </c>
      <c r="BJ973" s="373">
        <v>8.8773278789999992</v>
      </c>
      <c r="BK973" s="373">
        <v>5.8250431640000002</v>
      </c>
      <c r="BL973" s="373">
        <v>6.1316298119999999</v>
      </c>
      <c r="BM973" s="372">
        <v>6.1394172019999997</v>
      </c>
      <c r="BN973" s="373">
        <v>5.3260798459999998</v>
      </c>
      <c r="BO973" s="373">
        <v>6.5972899390000004</v>
      </c>
      <c r="BP973" s="373">
        <v>4.8094602560000004</v>
      </c>
      <c r="BQ973" s="373">
        <v>5.7204737850000003</v>
      </c>
      <c r="BR973" s="373">
        <v>7.0510122510000004</v>
      </c>
      <c r="BS973" s="372">
        <v>5.9570391269999998</v>
      </c>
      <c r="BT973" s="375">
        <v>6.3971626080000004</v>
      </c>
      <c r="BU973" s="373">
        <v>7.3290176960000002</v>
      </c>
      <c r="BV973" s="373">
        <v>4.8705515850000003</v>
      </c>
      <c r="BW973" s="373">
        <v>5.4348040089999996</v>
      </c>
      <c r="BX973" s="373">
        <v>6.7305585179999996</v>
      </c>
      <c r="BY973" s="373">
        <v>5.9765382090000001</v>
      </c>
      <c r="BZ973" s="373">
        <v>6.664440827</v>
      </c>
      <c r="CA973" s="373">
        <v>6.6552026709999996</v>
      </c>
      <c r="CB973" s="373">
        <v>5.4763827540000003</v>
      </c>
      <c r="CC973" s="373">
        <v>4.7877603649999996</v>
      </c>
      <c r="CD973" s="373">
        <v>4.8215298149999999</v>
      </c>
      <c r="CE973" s="373">
        <v>4.936902452</v>
      </c>
      <c r="CF973" s="372">
        <v>7.2080777239999998</v>
      </c>
      <c r="CG973" s="373">
        <v>7.3414758789999999</v>
      </c>
      <c r="CH973" s="373">
        <v>9.7975380150000007</v>
      </c>
      <c r="CI973" s="373">
        <v>4.3089455330000002</v>
      </c>
      <c r="CJ973" s="373">
        <v>8.8881485520000005</v>
      </c>
      <c r="CK973" s="373">
        <v>5.6222846239999997</v>
      </c>
      <c r="CL973" s="373">
        <v>5.2606810150000003</v>
      </c>
      <c r="CM973" s="373">
        <v>8.1802262419999998</v>
      </c>
      <c r="CN973" s="373">
        <v>6.1623859159999999</v>
      </c>
      <c r="CO973" s="373">
        <v>3.3009165459999998</v>
      </c>
      <c r="CP973" s="373">
        <v>6.5050240309999996</v>
      </c>
      <c r="CQ973" s="373">
        <v>9.6595626459999995</v>
      </c>
      <c r="CR973" s="373">
        <v>7.0446934829999996</v>
      </c>
      <c r="CS973" s="373">
        <v>6.2073915729999998</v>
      </c>
      <c r="CT973" s="372">
        <v>5.3287619819999996</v>
      </c>
      <c r="CU973" s="373">
        <v>5.0164618890000003</v>
      </c>
      <c r="CV973" s="373">
        <v>5.7623377299999996</v>
      </c>
      <c r="CW973" s="373">
        <v>3.640146229</v>
      </c>
      <c r="CX973" s="373">
        <v>5.6240664899999997</v>
      </c>
      <c r="CY973" s="373">
        <v>5.9408863949999997</v>
      </c>
      <c r="CZ973" s="372">
        <v>6.7398451809999997</v>
      </c>
      <c r="DA973" s="373">
        <v>7.2785279489999999</v>
      </c>
      <c r="DB973" s="373">
        <v>4.8009084050000004</v>
      </c>
      <c r="DC973" s="373">
        <v>6.4365616699999997</v>
      </c>
      <c r="DD973" s="373">
        <v>6.6106800149999998</v>
      </c>
      <c r="DE973" s="373">
        <v>7.0679203619999997</v>
      </c>
      <c r="DF973" s="373">
        <v>7.5453074879999997</v>
      </c>
      <c r="DG973" s="372">
        <v>6.2332371510039826</v>
      </c>
      <c r="DH973" s="376">
        <v>16.346123226753484</v>
      </c>
      <c r="DI973" s="375">
        <v>18.884715469</v>
      </c>
      <c r="DJ973" s="373">
        <v>13.500530454</v>
      </c>
      <c r="DK973" s="373">
        <v>17.779918625000001</v>
      </c>
      <c r="DL973" s="376" t="s">
        <v>607</v>
      </c>
      <c r="DM973" s="373">
        <v>22.686738137999999</v>
      </c>
      <c r="DN973" s="377" t="s">
        <v>607</v>
      </c>
      <c r="DO973" s="372">
        <v>6.6065483727329983</v>
      </c>
      <c r="DP973" s="1"/>
      <c r="DQ973" s="1"/>
      <c r="DR973" s="1"/>
      <c r="DS973" s="1"/>
      <c r="DT973" s="1"/>
      <c r="DU973" s="1"/>
    </row>
    <row r="974" spans="1:136" ht="16.5" customHeight="1" x14ac:dyDescent="0.2">
      <c r="A974" s="24" t="s">
        <v>676</v>
      </c>
      <c r="B974" s="196"/>
      <c r="C974" s="128"/>
      <c r="D974" s="128"/>
      <c r="E974" s="225"/>
      <c r="F974" s="128"/>
      <c r="G974" s="128"/>
      <c r="H974" s="128"/>
      <c r="I974" s="128"/>
    </row>
    <row r="975" spans="1:136" ht="16.5" customHeight="1" x14ac:dyDescent="0.2">
      <c r="A975" s="24"/>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I975"/>
      <c r="DJ975"/>
      <c r="DK975"/>
      <c r="DM975"/>
    </row>
    <row r="976" spans="1:136" ht="16.5" customHeight="1" x14ac:dyDescent="0.2">
      <c r="A976" s="26" t="s">
        <v>674</v>
      </c>
      <c r="B976"/>
      <c r="C976"/>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I976"/>
      <c r="DJ976"/>
      <c r="DK976"/>
      <c r="DM976"/>
    </row>
    <row r="977" spans="1:139" ht="16.5" customHeight="1" x14ac:dyDescent="0.2">
      <c r="A977" s="31" t="s">
        <v>825</v>
      </c>
      <c r="B977" s="430"/>
      <c r="C977" s="390"/>
      <c r="D977" s="390"/>
      <c r="E977" s="216"/>
      <c r="L977" s="216"/>
      <c r="M977" s="216"/>
      <c r="N977" s="216"/>
      <c r="O977" s="411"/>
      <c r="P977" s="190"/>
      <c r="Q977" s="190"/>
      <c r="R977" s="190"/>
      <c r="S977" s="190"/>
      <c r="T977" s="190"/>
      <c r="U977" s="190"/>
      <c r="X977" s="411"/>
      <c r="AC977" s="411"/>
      <c r="AJ977" s="412"/>
      <c r="AM977" s="411"/>
      <c r="AX977" s="411"/>
      <c r="BD977" s="411"/>
      <c r="BM977" s="411"/>
      <c r="BS977" s="411"/>
      <c r="CF977" s="411"/>
      <c r="CT977" s="411"/>
      <c r="CZ977" s="411"/>
      <c r="DG977" s="411"/>
      <c r="DI977" s="412"/>
      <c r="DJ977" s="412"/>
      <c r="DK977" s="412"/>
      <c r="DM977" s="411"/>
      <c r="DO977" s="411"/>
    </row>
    <row r="978" spans="1:139" ht="16.5" customHeight="1" x14ac:dyDescent="0.2">
      <c r="A978" s="427" t="s">
        <v>813</v>
      </c>
      <c r="B978" s="196"/>
      <c r="C978" s="390"/>
      <c r="D978" s="43"/>
      <c r="E978" s="216"/>
      <c r="L978" s="197"/>
      <c r="M978" s="359"/>
      <c r="N978" s="216"/>
      <c r="O978" s="216"/>
      <c r="P978" s="188"/>
      <c r="Q978" s="188"/>
      <c r="R978" s="188"/>
      <c r="S978" s="188"/>
      <c r="T978" s="188"/>
      <c r="U978" s="188"/>
    </row>
    <row r="979" spans="1:139" s="442" customFormat="1" ht="32.25" customHeight="1" x14ac:dyDescent="0.15">
      <c r="A979" s="437"/>
      <c r="B979" s="438" t="s">
        <v>489</v>
      </c>
      <c r="C979" s="439" t="s">
        <v>490</v>
      </c>
      <c r="D979" s="439" t="s">
        <v>491</v>
      </c>
      <c r="E979" s="439" t="s">
        <v>492</v>
      </c>
      <c r="F979" s="439" t="s">
        <v>493</v>
      </c>
      <c r="G979" s="439" t="s">
        <v>494</v>
      </c>
      <c r="H979" s="439" t="s">
        <v>495</v>
      </c>
      <c r="I979" s="439" t="s">
        <v>496</v>
      </c>
      <c r="J979" s="439" t="s">
        <v>497</v>
      </c>
      <c r="K979" s="439" t="s">
        <v>498</v>
      </c>
      <c r="L979" s="439" t="s">
        <v>499</v>
      </c>
      <c r="M979" s="439" t="s">
        <v>500</v>
      </c>
      <c r="N979" s="439" t="s">
        <v>501</v>
      </c>
      <c r="O979" s="438" t="s">
        <v>502</v>
      </c>
      <c r="P979" s="439" t="s">
        <v>503</v>
      </c>
      <c r="Q979" s="439" t="s">
        <v>504</v>
      </c>
      <c r="R979" s="439" t="s">
        <v>505</v>
      </c>
      <c r="S979" s="439" t="s">
        <v>506</v>
      </c>
      <c r="T979" s="439" t="s">
        <v>507</v>
      </c>
      <c r="U979" s="439" t="s">
        <v>508</v>
      </c>
      <c r="V979" s="439" t="s">
        <v>509</v>
      </c>
      <c r="W979" s="439" t="s">
        <v>510</v>
      </c>
      <c r="X979" s="438" t="s">
        <v>511</v>
      </c>
      <c r="Y979" s="439" t="s">
        <v>512</v>
      </c>
      <c r="Z979" s="439" t="s">
        <v>513</v>
      </c>
      <c r="AA979" s="439" t="s">
        <v>514</v>
      </c>
      <c r="AB979" s="439" t="s">
        <v>515</v>
      </c>
      <c r="AC979" s="438" t="s">
        <v>516</v>
      </c>
      <c r="AD979" s="439" t="s">
        <v>517</v>
      </c>
      <c r="AE979" s="439" t="s">
        <v>518</v>
      </c>
      <c r="AF979" s="439" t="s">
        <v>519</v>
      </c>
      <c r="AG979" s="439" t="s">
        <v>520</v>
      </c>
      <c r="AH979" s="439" t="s">
        <v>521</v>
      </c>
      <c r="AI979" s="439" t="s">
        <v>522</v>
      </c>
      <c r="AJ979" s="438" t="s">
        <v>523</v>
      </c>
      <c r="AK979" s="439" t="s">
        <v>524</v>
      </c>
      <c r="AL979" s="439" t="s">
        <v>525</v>
      </c>
      <c r="AM979" s="438" t="s">
        <v>526</v>
      </c>
      <c r="AN979" s="439" t="s">
        <v>527</v>
      </c>
      <c r="AO979" s="439" t="s">
        <v>528</v>
      </c>
      <c r="AP979" s="439" t="s">
        <v>529</v>
      </c>
      <c r="AQ979" s="439" t="s">
        <v>530</v>
      </c>
      <c r="AR979" s="439" t="s">
        <v>531</v>
      </c>
      <c r="AS979" s="439" t="s">
        <v>532</v>
      </c>
      <c r="AT979" s="439" t="s">
        <v>533</v>
      </c>
      <c r="AU979" s="439" t="s">
        <v>534</v>
      </c>
      <c r="AV979" s="439" t="s">
        <v>535</v>
      </c>
      <c r="AW979" s="439" t="s">
        <v>536</v>
      </c>
      <c r="AX979" s="438" t="s">
        <v>537</v>
      </c>
      <c r="AY979" s="439" t="s">
        <v>538</v>
      </c>
      <c r="AZ979" s="439" t="s">
        <v>539</v>
      </c>
      <c r="BA979" s="439" t="s">
        <v>540</v>
      </c>
      <c r="BB979" s="439" t="s">
        <v>541</v>
      </c>
      <c r="BC979" s="439" t="s">
        <v>542</v>
      </c>
      <c r="BD979" s="440" t="s">
        <v>543</v>
      </c>
      <c r="BE979" s="439" t="s">
        <v>544</v>
      </c>
      <c r="BF979" s="439" t="s">
        <v>545</v>
      </c>
      <c r="BG979" s="439" t="s">
        <v>546</v>
      </c>
      <c r="BH979" s="439" t="s">
        <v>547</v>
      </c>
      <c r="BI979" s="439" t="s">
        <v>548</v>
      </c>
      <c r="BJ979" s="439" t="s">
        <v>549</v>
      </c>
      <c r="BK979" s="439" t="s">
        <v>550</v>
      </c>
      <c r="BL979" s="439" t="s">
        <v>551</v>
      </c>
      <c r="BM979" s="438" t="s">
        <v>552</v>
      </c>
      <c r="BN979" s="439" t="s">
        <v>553</v>
      </c>
      <c r="BO979" s="439" t="s">
        <v>554</v>
      </c>
      <c r="BP979" s="439" t="s">
        <v>555</v>
      </c>
      <c r="BQ979" s="439" t="s">
        <v>556</v>
      </c>
      <c r="BR979" s="439" t="s">
        <v>557</v>
      </c>
      <c r="BS979" s="438" t="s">
        <v>558</v>
      </c>
      <c r="BT979" s="439" t="s">
        <v>559</v>
      </c>
      <c r="BU979" s="439" t="s">
        <v>560</v>
      </c>
      <c r="BV979" s="439" t="s">
        <v>561</v>
      </c>
      <c r="BW979" s="439" t="s">
        <v>562</v>
      </c>
      <c r="BX979" s="439" t="s">
        <v>563</v>
      </c>
      <c r="BY979" s="439" t="s">
        <v>564</v>
      </c>
      <c r="BZ979" s="439" t="s">
        <v>565</v>
      </c>
      <c r="CA979" s="439" t="s">
        <v>566</v>
      </c>
      <c r="CB979" s="439" t="s">
        <v>567</v>
      </c>
      <c r="CC979" s="439" t="s">
        <v>568</v>
      </c>
      <c r="CD979" s="439" t="s">
        <v>569</v>
      </c>
      <c r="CE979" s="439" t="s">
        <v>570</v>
      </c>
      <c r="CF979" s="438" t="s">
        <v>571</v>
      </c>
      <c r="CG979" s="439" t="s">
        <v>572</v>
      </c>
      <c r="CH979" s="439" t="s">
        <v>573</v>
      </c>
      <c r="CI979" s="439" t="s">
        <v>574</v>
      </c>
      <c r="CJ979" s="439" t="s">
        <v>575</v>
      </c>
      <c r="CK979" s="439" t="s">
        <v>576</v>
      </c>
      <c r="CL979" s="439" t="s">
        <v>577</v>
      </c>
      <c r="CM979" s="439" t="s">
        <v>578</v>
      </c>
      <c r="CN979" s="439" t="s">
        <v>579</v>
      </c>
      <c r="CO979" s="439" t="s">
        <v>580</v>
      </c>
      <c r="CP979" s="439" t="s">
        <v>581</v>
      </c>
      <c r="CQ979" s="439" t="s">
        <v>582</v>
      </c>
      <c r="CR979" s="439" t="s">
        <v>583</v>
      </c>
      <c r="CS979" s="439" t="s">
        <v>584</v>
      </c>
      <c r="CT979" s="438" t="s">
        <v>585</v>
      </c>
      <c r="CU979" s="439" t="s">
        <v>586</v>
      </c>
      <c r="CV979" s="439" t="s">
        <v>587</v>
      </c>
      <c r="CW979" s="439" t="s">
        <v>588</v>
      </c>
      <c r="CX979" s="439" t="s">
        <v>589</v>
      </c>
      <c r="CY979" s="439" t="s">
        <v>590</v>
      </c>
      <c r="CZ979" s="438" t="s">
        <v>591</v>
      </c>
      <c r="DA979" s="439" t="s">
        <v>592</v>
      </c>
      <c r="DB979" s="439" t="s">
        <v>593</v>
      </c>
      <c r="DC979" s="439" t="s">
        <v>594</v>
      </c>
      <c r="DD979" s="439" t="s">
        <v>595</v>
      </c>
      <c r="DE979" s="439" t="s">
        <v>596</v>
      </c>
      <c r="DF979" s="439" t="s">
        <v>597</v>
      </c>
      <c r="DG979" s="438" t="s">
        <v>598</v>
      </c>
      <c r="DH979" s="438" t="s">
        <v>599</v>
      </c>
      <c r="DI979" s="439" t="s">
        <v>600</v>
      </c>
      <c r="DJ979" s="439" t="s">
        <v>601</v>
      </c>
      <c r="DK979" s="439" t="s">
        <v>602</v>
      </c>
      <c r="DL979" s="438" t="s">
        <v>603</v>
      </c>
      <c r="DM979" s="439" t="s">
        <v>604</v>
      </c>
      <c r="DN979" s="441" t="s">
        <v>605</v>
      </c>
      <c r="DO979" s="438" t="s">
        <v>677</v>
      </c>
    </row>
    <row r="980" spans="1:139" ht="16.5" customHeight="1" x14ac:dyDescent="0.2">
      <c r="A980" s="431" t="s">
        <v>659</v>
      </c>
      <c r="B980" s="297">
        <f>SUM(C980:N980)</f>
        <v>1811144.5</v>
      </c>
      <c r="C980" s="361">
        <v>133926</v>
      </c>
      <c r="D980" s="361">
        <v>106346</v>
      </c>
      <c r="E980" s="361">
        <v>94491.5</v>
      </c>
      <c r="F980" s="361">
        <v>45763.6</v>
      </c>
      <c r="G980" s="361">
        <v>127649</v>
      </c>
      <c r="H980" s="361">
        <v>265208</v>
      </c>
      <c r="I980" s="361">
        <v>197962</v>
      </c>
      <c r="J980" s="361">
        <v>64853.4</v>
      </c>
      <c r="K980" s="361">
        <v>164367</v>
      </c>
      <c r="L980" s="361">
        <v>350281</v>
      </c>
      <c r="M980" s="361">
        <v>103977</v>
      </c>
      <c r="N980" s="361">
        <v>156320</v>
      </c>
      <c r="O980" s="297">
        <f t="shared" ref="O980" si="1752">SUM(P980:W980)</f>
        <v>745514.09999999986</v>
      </c>
      <c r="P980" s="361">
        <v>129685</v>
      </c>
      <c r="Q980" s="361">
        <v>122090</v>
      </c>
      <c r="R980" s="361">
        <v>70666.399999999994</v>
      </c>
      <c r="S980" s="361">
        <v>69351.8</v>
      </c>
      <c r="T980" s="361">
        <v>63862</v>
      </c>
      <c r="U980" s="361">
        <v>164008</v>
      </c>
      <c r="V980" s="361">
        <v>93297.7</v>
      </c>
      <c r="W980" s="361">
        <v>32553.200000000001</v>
      </c>
      <c r="X980" s="297">
        <f t="shared" ref="X980" si="1753">SUM(Y980:AB980)</f>
        <v>880560</v>
      </c>
      <c r="Y980" s="361">
        <v>181957</v>
      </c>
      <c r="Z980" s="361">
        <v>250099</v>
      </c>
      <c r="AA980" s="361">
        <v>229399</v>
      </c>
      <c r="AB980" s="361">
        <v>219105</v>
      </c>
      <c r="AC980" s="297">
        <f t="shared" ref="AC980" si="1754">SUM(AD980:AI980)</f>
        <v>668920.5</v>
      </c>
      <c r="AD980" s="361">
        <v>89298.2</v>
      </c>
      <c r="AE980" s="361">
        <v>103646</v>
      </c>
      <c r="AF980" s="361">
        <v>70598.899999999994</v>
      </c>
      <c r="AG980" s="361">
        <v>152898</v>
      </c>
      <c r="AH980" s="361">
        <v>94244.4</v>
      </c>
      <c r="AI980" s="361">
        <v>158235</v>
      </c>
      <c r="AJ980" s="297">
        <v>81465.600000000006</v>
      </c>
      <c r="AK980" s="361" t="s">
        <v>607</v>
      </c>
      <c r="AL980" s="361" t="s">
        <v>607</v>
      </c>
      <c r="AM980" s="297">
        <f t="shared" ref="AM980" si="1755">SUM(AN980:AW980)</f>
        <v>1287020.3</v>
      </c>
      <c r="AN980" s="361">
        <v>67997.7</v>
      </c>
      <c r="AO980" s="361">
        <v>77614.2</v>
      </c>
      <c r="AP980" s="361">
        <v>126623</v>
      </c>
      <c r="AQ980" s="361">
        <v>49741.1</v>
      </c>
      <c r="AR980" s="361">
        <v>163916</v>
      </c>
      <c r="AS980" s="361">
        <v>48996.3</v>
      </c>
      <c r="AT980" s="361">
        <v>233426</v>
      </c>
      <c r="AU980" s="361">
        <v>241725</v>
      </c>
      <c r="AV980" s="361">
        <v>173191</v>
      </c>
      <c r="AW980" s="361">
        <v>103790</v>
      </c>
      <c r="AX980" s="297">
        <f t="shared" ref="AX980" si="1756">SUM(AY980:BC980)</f>
        <v>1269618</v>
      </c>
      <c r="AY980" s="361">
        <v>127511</v>
      </c>
      <c r="AZ980" s="361">
        <v>515895</v>
      </c>
      <c r="BA980" s="361">
        <v>167186</v>
      </c>
      <c r="BB980" s="361">
        <v>325179</v>
      </c>
      <c r="BC980" s="361">
        <v>133847</v>
      </c>
      <c r="BD980" s="297">
        <f t="shared" ref="BD980" si="1757">SUM(BE980:BL980)</f>
        <v>1958097</v>
      </c>
      <c r="BE980" s="361">
        <v>350718</v>
      </c>
      <c r="BF980" s="361">
        <v>240876</v>
      </c>
      <c r="BG980" s="361">
        <v>259481</v>
      </c>
      <c r="BH980" s="361">
        <v>223892</v>
      </c>
      <c r="BI980" s="361">
        <v>253717</v>
      </c>
      <c r="BJ980" s="361">
        <v>212502</v>
      </c>
      <c r="BK980" s="361">
        <v>224533</v>
      </c>
      <c r="BL980" s="361">
        <v>192378</v>
      </c>
      <c r="BM980" s="297">
        <f t="shared" ref="BM980" si="1758">SUM(BN980:BR980)</f>
        <v>839788.8</v>
      </c>
      <c r="BN980" s="361">
        <v>176711</v>
      </c>
      <c r="BO980" s="361">
        <v>137337</v>
      </c>
      <c r="BP980" s="361">
        <v>145903</v>
      </c>
      <c r="BQ980" s="361">
        <v>85562.8</v>
      </c>
      <c r="BR980" s="361">
        <v>294275</v>
      </c>
      <c r="BS980" s="297">
        <f t="shared" ref="BS980" si="1759">SUM(BT980:CE980)</f>
        <v>1631217.7</v>
      </c>
      <c r="BT980" s="361">
        <v>102656</v>
      </c>
      <c r="BU980" s="361">
        <v>203906</v>
      </c>
      <c r="BV980" s="361">
        <v>75699.7</v>
      </c>
      <c r="BW980" s="361">
        <v>41548.6</v>
      </c>
      <c r="BX980" s="361">
        <v>136211</v>
      </c>
      <c r="BY980" s="361">
        <v>349294</v>
      </c>
      <c r="BZ980" s="361">
        <v>119595</v>
      </c>
      <c r="CA980" s="361">
        <v>98669.4</v>
      </c>
      <c r="CB980" s="361">
        <v>183983</v>
      </c>
      <c r="CC980" s="361">
        <v>102197</v>
      </c>
      <c r="CD980" s="361">
        <v>110294</v>
      </c>
      <c r="CE980" s="361">
        <v>107164</v>
      </c>
      <c r="CF980" s="297">
        <f t="shared" ref="CF980" si="1760">SUM(CG980:CS980)</f>
        <v>1474998.9000000001</v>
      </c>
      <c r="CG980" s="361">
        <v>44838.400000000001</v>
      </c>
      <c r="CH980" s="361">
        <v>107966</v>
      </c>
      <c r="CI980" s="361">
        <v>85497.7</v>
      </c>
      <c r="CJ980" s="361">
        <v>190573</v>
      </c>
      <c r="CK980" s="361">
        <v>253328</v>
      </c>
      <c r="CL980" s="361">
        <v>58779.8</v>
      </c>
      <c r="CM980" s="361">
        <v>272788</v>
      </c>
      <c r="CN980" s="361">
        <v>58168.9</v>
      </c>
      <c r="CO980" s="361">
        <v>21496.6</v>
      </c>
      <c r="CP980" s="361">
        <v>68763.100000000006</v>
      </c>
      <c r="CQ980" s="361">
        <v>136972</v>
      </c>
      <c r="CR980" s="361">
        <v>110428</v>
      </c>
      <c r="CS980" s="361">
        <v>65399.4</v>
      </c>
      <c r="CT980" s="297">
        <f t="shared" ref="CT980" si="1761">SUM(CU980:CY980)</f>
        <v>927642.4</v>
      </c>
      <c r="CU980" s="361">
        <v>307495</v>
      </c>
      <c r="CV980" s="361">
        <v>192389</v>
      </c>
      <c r="CW980" s="361">
        <v>80364.399999999994</v>
      </c>
      <c r="CX980" s="361">
        <v>147895</v>
      </c>
      <c r="CY980" s="361">
        <v>199499</v>
      </c>
      <c r="CZ980" s="297">
        <f t="shared" ref="CZ980" si="1762">SUM(DA980:DF980)</f>
        <v>1258169.1000000001</v>
      </c>
      <c r="DA980" s="361">
        <v>47631.4</v>
      </c>
      <c r="DB980" s="361">
        <v>40034.699999999997</v>
      </c>
      <c r="DC980" s="361">
        <v>281098</v>
      </c>
      <c r="DD980" s="361">
        <v>448142</v>
      </c>
      <c r="DE980" s="361">
        <v>304716</v>
      </c>
      <c r="DF980" s="361">
        <v>136547</v>
      </c>
      <c r="DG980" s="297">
        <f t="shared" ref="DG980" si="1763">AM980+BS980+B980+O980+X980+AC980+AJ980+BD980+CF980+AX980+BM980+CT980+CZ980</f>
        <v>14834156.9</v>
      </c>
      <c r="DH980" s="297">
        <f t="shared" ref="DH980" si="1764">SUM(DI980:DK980)</f>
        <v>169933.9</v>
      </c>
      <c r="DI980" s="361">
        <v>76184</v>
      </c>
      <c r="DJ980" s="361">
        <v>79415.5</v>
      </c>
      <c r="DK980" s="361">
        <v>14334.4</v>
      </c>
      <c r="DL980" s="297" t="s">
        <v>607</v>
      </c>
      <c r="DM980" s="361">
        <v>107802</v>
      </c>
      <c r="DN980" s="361" t="s">
        <v>607</v>
      </c>
      <c r="DO980" s="297">
        <f>DG980+DH980+DM980</f>
        <v>15111892.800000001</v>
      </c>
      <c r="DP980" s="25"/>
      <c r="DQ980" s="25"/>
      <c r="DR980" s="25"/>
      <c r="DS980" s="25"/>
      <c r="DT980" s="25"/>
      <c r="DU980" s="25"/>
      <c r="DV980" s="25"/>
      <c r="DW980" s="25"/>
      <c r="DX980" s="25"/>
      <c r="DY980" s="25"/>
      <c r="DZ980" s="25"/>
      <c r="EA980" s="25"/>
      <c r="EB980" s="4"/>
      <c r="EC980" s="4"/>
      <c r="ED980" s="4"/>
    </row>
    <row r="981" spans="1:139" ht="16.5" customHeight="1" x14ac:dyDescent="0.2">
      <c r="A981" s="234" t="s">
        <v>473</v>
      </c>
      <c r="B981" s="314">
        <v>17.251191166690454</v>
      </c>
      <c r="C981" s="315">
        <v>19.438943894389439</v>
      </c>
      <c r="D981" s="315">
        <v>16.716472645891713</v>
      </c>
      <c r="E981" s="315">
        <v>17.747522263907335</v>
      </c>
      <c r="F981" s="315">
        <v>16.76965972956673</v>
      </c>
      <c r="G981" s="315">
        <v>17.345611794843673</v>
      </c>
      <c r="H981" s="315">
        <v>17.984751591203885</v>
      </c>
      <c r="I981" s="315">
        <v>17.153443590183976</v>
      </c>
      <c r="J981" s="315">
        <v>18.421856063059145</v>
      </c>
      <c r="K981" s="315">
        <v>18.116410228330505</v>
      </c>
      <c r="L981" s="315">
        <v>15.350047533266151</v>
      </c>
      <c r="M981" s="315">
        <v>18.431191513507798</v>
      </c>
      <c r="N981" s="315">
        <v>16.463280450358241</v>
      </c>
      <c r="O981" s="314">
        <v>18.353911750294198</v>
      </c>
      <c r="P981" s="315">
        <v>18.238809422832247</v>
      </c>
      <c r="Q981" s="315">
        <v>18.361290851011546</v>
      </c>
      <c r="R981" s="315">
        <v>17.775774625564626</v>
      </c>
      <c r="S981" s="315">
        <v>18.488200738841673</v>
      </c>
      <c r="T981" s="315">
        <v>20.36939024772165</v>
      </c>
      <c r="U981" s="315">
        <v>17.675845080727768</v>
      </c>
      <c r="V981" s="315">
        <v>18.10108930873966</v>
      </c>
      <c r="W981" s="315">
        <v>19.939084329651159</v>
      </c>
      <c r="X981" s="314">
        <v>19.231057508857997</v>
      </c>
      <c r="Y981" s="315">
        <v>18.073830630313754</v>
      </c>
      <c r="Z981" s="315">
        <v>20.038384799619351</v>
      </c>
      <c r="AA981" s="315">
        <v>19.176718294325607</v>
      </c>
      <c r="AB981" s="315">
        <v>19.32735446475434</v>
      </c>
      <c r="AC981" s="314">
        <v>18.309500157343063</v>
      </c>
      <c r="AD981" s="315">
        <v>17.456902826708713</v>
      </c>
      <c r="AE981" s="315">
        <v>19.349806070663604</v>
      </c>
      <c r="AF981" s="315">
        <v>17.199559766511946</v>
      </c>
      <c r="AG981" s="315">
        <v>18.261259140080313</v>
      </c>
      <c r="AH981" s="315">
        <v>18.260183098412217</v>
      </c>
      <c r="AI981" s="315">
        <v>18.680696432521252</v>
      </c>
      <c r="AJ981" s="314">
        <v>15.431666863068582</v>
      </c>
      <c r="AK981" s="367" t="s">
        <v>607</v>
      </c>
      <c r="AL981" s="367" t="s">
        <v>607</v>
      </c>
      <c r="AM981" s="314">
        <v>19.83776013478575</v>
      </c>
      <c r="AN981" s="315">
        <v>19.893761112508219</v>
      </c>
      <c r="AO981" s="315">
        <v>17.59562038905252</v>
      </c>
      <c r="AP981" s="315">
        <v>18.639267747565608</v>
      </c>
      <c r="AQ981" s="315">
        <v>18.951892901443674</v>
      </c>
      <c r="AR981" s="315">
        <v>19.546902071792868</v>
      </c>
      <c r="AS981" s="315">
        <v>20.551347754830466</v>
      </c>
      <c r="AT981" s="315">
        <v>22.148689520447597</v>
      </c>
      <c r="AU981" s="315">
        <v>19.931988830282346</v>
      </c>
      <c r="AV981" s="315">
        <v>19.131479118429944</v>
      </c>
      <c r="AW981" s="315">
        <v>19.248289815974566</v>
      </c>
      <c r="AX981" s="314">
        <v>20.39007008407253</v>
      </c>
      <c r="AY981" s="315">
        <v>20.509759942279491</v>
      </c>
      <c r="AZ981" s="315">
        <v>19.954448095058101</v>
      </c>
      <c r="BA981" s="315">
        <v>21.018446520641682</v>
      </c>
      <c r="BB981" s="315">
        <v>21.058217166545194</v>
      </c>
      <c r="BC981" s="315">
        <v>19.546870680702593</v>
      </c>
      <c r="BD981" s="314">
        <v>15.950997320357468</v>
      </c>
      <c r="BE981" s="315">
        <v>10.980787983508117</v>
      </c>
      <c r="BF981" s="315">
        <v>20.23854597386207</v>
      </c>
      <c r="BG981" s="315">
        <v>16.205502522342673</v>
      </c>
      <c r="BH981" s="315">
        <v>17.910644417844317</v>
      </c>
      <c r="BI981" s="315">
        <v>13.045203908291523</v>
      </c>
      <c r="BJ981" s="315">
        <v>17.463129758778742</v>
      </c>
      <c r="BK981" s="315">
        <v>15.862389938227345</v>
      </c>
      <c r="BL981" s="315">
        <v>19.285157346474129</v>
      </c>
      <c r="BM981" s="314">
        <v>19.588734691389075</v>
      </c>
      <c r="BN981" s="315">
        <v>19.364329328677897</v>
      </c>
      <c r="BO981" s="315">
        <v>19.979976262769682</v>
      </c>
      <c r="BP981" s="315">
        <v>19.346552161367484</v>
      </c>
      <c r="BQ981" s="315">
        <v>18.562155516182266</v>
      </c>
      <c r="BR981" s="315">
        <v>19.959595616345254</v>
      </c>
      <c r="BS981" s="314">
        <v>17.489020625511849</v>
      </c>
      <c r="BT981" s="316">
        <v>18.062948098503743</v>
      </c>
      <c r="BU981" s="315">
        <v>17.718115209949683</v>
      </c>
      <c r="BV981" s="315">
        <v>17.332433285732971</v>
      </c>
      <c r="BW981" s="315">
        <v>17.782548629797393</v>
      </c>
      <c r="BX981" s="315">
        <v>17.518262108052944</v>
      </c>
      <c r="BY981" s="315">
        <v>17.211890270087661</v>
      </c>
      <c r="BZ981" s="315">
        <v>18.274175341778502</v>
      </c>
      <c r="CA981" s="315">
        <v>16.578797479259023</v>
      </c>
      <c r="CB981" s="315">
        <v>16.481468396536634</v>
      </c>
      <c r="CC981" s="315">
        <v>18.154251103261345</v>
      </c>
      <c r="CD981" s="315">
        <v>17.661522838957694</v>
      </c>
      <c r="CE981" s="315">
        <v>18.246146093837481</v>
      </c>
      <c r="CF981" s="314">
        <v>16.29228333661808</v>
      </c>
      <c r="CG981" s="315">
        <v>16.821452148158723</v>
      </c>
      <c r="CH981" s="315">
        <v>16.438415797565902</v>
      </c>
      <c r="CI981" s="315">
        <v>15.949434897079104</v>
      </c>
      <c r="CJ981" s="315">
        <v>17.060758869304678</v>
      </c>
      <c r="CK981" s="315">
        <v>16.135997599949473</v>
      </c>
      <c r="CL981" s="315">
        <v>15.809921095342277</v>
      </c>
      <c r="CM981" s="315">
        <v>15.733646641347859</v>
      </c>
      <c r="CN981" s="315">
        <v>17.090232065588314</v>
      </c>
      <c r="CO981" s="315">
        <v>16.386079659108884</v>
      </c>
      <c r="CP981" s="315">
        <v>16.683221088054491</v>
      </c>
      <c r="CQ981" s="315">
        <v>15.668092748882984</v>
      </c>
      <c r="CR981" s="315">
        <v>16.467834244937876</v>
      </c>
      <c r="CS981" s="315">
        <v>17.126151004443464</v>
      </c>
      <c r="CT981" s="314">
        <v>19.216887886970238</v>
      </c>
      <c r="CU981" s="315">
        <v>19.128928925673588</v>
      </c>
      <c r="CV981" s="315">
        <v>19.359370858001238</v>
      </c>
      <c r="CW981" s="315">
        <v>19.049604053536147</v>
      </c>
      <c r="CX981" s="315">
        <v>19.651306670272827</v>
      </c>
      <c r="CY981" s="315">
        <v>18.960445917022142</v>
      </c>
      <c r="CZ981" s="314">
        <v>15.001163198174236</v>
      </c>
      <c r="DA981" s="315">
        <v>16.47213812736976</v>
      </c>
      <c r="DB981" s="315">
        <v>18.019742873057623</v>
      </c>
      <c r="DC981" s="315">
        <v>13.033995261439072</v>
      </c>
      <c r="DD981" s="315">
        <v>15.510887174154622</v>
      </c>
      <c r="DE981" s="315">
        <v>15.142394885729665</v>
      </c>
      <c r="DF981" s="315">
        <v>15.664496473741643</v>
      </c>
      <c r="DG981" s="314">
        <v>17.778526395389548</v>
      </c>
      <c r="DH981" s="317">
        <v>13.79953617259417</v>
      </c>
      <c r="DI981" s="316">
        <v>12.925338653785573</v>
      </c>
      <c r="DJ981" s="315">
        <v>13.686119208466859</v>
      </c>
      <c r="DK981" s="315">
        <v>19.074045652416565</v>
      </c>
      <c r="DL981" s="317" t="s">
        <v>607</v>
      </c>
      <c r="DM981" s="315">
        <v>19.269865123096046</v>
      </c>
      <c r="DN981" s="318" t="s">
        <v>607</v>
      </c>
      <c r="DO981" s="314">
        <v>17.744421797380667</v>
      </c>
      <c r="DP981" s="4"/>
      <c r="DQ981" s="390"/>
      <c r="DR981" s="4"/>
      <c r="DS981" s="4"/>
      <c r="DT981" s="4"/>
      <c r="DU981" s="4"/>
      <c r="DV981" s="4"/>
      <c r="DW981" s="4"/>
      <c r="DX981" s="4"/>
      <c r="DY981" s="4"/>
      <c r="DZ981" s="4"/>
      <c r="EA981" s="4"/>
      <c r="EB981" s="4"/>
      <c r="EC981" s="4"/>
      <c r="ED981" s="4"/>
      <c r="EE981" s="4"/>
      <c r="EF981" s="4"/>
      <c r="EG981" s="4"/>
      <c r="EH981" s="4"/>
      <c r="EI981" s="4"/>
    </row>
    <row r="982" spans="1:139" ht="16.5" customHeight="1" x14ac:dyDescent="0.2">
      <c r="A982" s="88" t="s">
        <v>474</v>
      </c>
      <c r="B982" s="240"/>
      <c r="C982" s="288"/>
      <c r="D982" s="288"/>
      <c r="E982" s="288"/>
      <c r="F982" s="288"/>
      <c r="G982" s="288"/>
      <c r="H982" s="288"/>
      <c r="I982" s="288"/>
      <c r="J982" s="288"/>
      <c r="K982" s="288"/>
      <c r="L982" s="288"/>
      <c r="M982" s="288"/>
      <c r="N982" s="288"/>
      <c r="O982" s="240"/>
      <c r="P982" s="288"/>
      <c r="Q982" s="288"/>
      <c r="R982" s="288"/>
      <c r="S982" s="288"/>
      <c r="T982" s="288"/>
      <c r="U982" s="288"/>
      <c r="V982" s="288"/>
      <c r="W982" s="288"/>
      <c r="X982" s="240"/>
      <c r="Y982" s="288"/>
      <c r="Z982" s="288"/>
      <c r="AA982" s="288"/>
      <c r="AB982" s="288"/>
      <c r="AC982" s="240"/>
      <c r="AD982" s="288"/>
      <c r="AE982" s="288"/>
      <c r="AF982" s="288"/>
      <c r="AG982" s="288"/>
      <c r="AH982" s="288"/>
      <c r="AI982" s="288"/>
      <c r="AJ982" s="240"/>
      <c r="AK982" s="288"/>
      <c r="AL982" s="288"/>
      <c r="AM982" s="240"/>
      <c r="AN982" s="288"/>
      <c r="AO982" s="288"/>
      <c r="AP982" s="288"/>
      <c r="AQ982" s="288"/>
      <c r="AR982" s="288"/>
      <c r="AS982" s="288"/>
      <c r="AT982" s="288"/>
      <c r="AU982" s="288"/>
      <c r="AV982" s="288"/>
      <c r="AW982" s="288"/>
      <c r="AX982" s="240"/>
      <c r="AY982" s="288"/>
      <c r="AZ982" s="288"/>
      <c r="BA982" s="288"/>
      <c r="BB982" s="288"/>
      <c r="BC982" s="288"/>
      <c r="BD982" s="240"/>
      <c r="BE982" s="288"/>
      <c r="BF982" s="288"/>
      <c r="BG982" s="288"/>
      <c r="BH982" s="288"/>
      <c r="BI982" s="288"/>
      <c r="BJ982" s="288"/>
      <c r="BK982" s="288"/>
      <c r="BL982" s="288"/>
      <c r="BM982" s="240"/>
      <c r="BN982" s="288"/>
      <c r="BO982" s="288"/>
      <c r="BP982" s="288"/>
      <c r="BQ982" s="288"/>
      <c r="BR982" s="288"/>
      <c r="BS982" s="240"/>
      <c r="BT982" s="288"/>
      <c r="BU982" s="288"/>
      <c r="BV982" s="288"/>
      <c r="BW982" s="288"/>
      <c r="BX982" s="288"/>
      <c r="BY982" s="288"/>
      <c r="BZ982" s="288"/>
      <c r="CA982" s="288"/>
      <c r="CB982" s="288"/>
      <c r="CC982" s="288"/>
      <c r="CD982" s="288"/>
      <c r="CE982" s="288"/>
      <c r="CF982" s="240"/>
      <c r="CG982" s="288"/>
      <c r="CH982" s="288"/>
      <c r="CI982" s="288"/>
      <c r="CJ982" s="288"/>
      <c r="CK982" s="288"/>
      <c r="CL982" s="288"/>
      <c r="CM982" s="288"/>
      <c r="CN982" s="288"/>
      <c r="CO982" s="288"/>
      <c r="CP982" s="288"/>
      <c r="CQ982" s="288"/>
      <c r="CR982" s="288"/>
      <c r="CS982" s="288"/>
      <c r="CT982" s="240"/>
      <c r="CU982" s="288"/>
      <c r="CV982" s="288"/>
      <c r="CW982" s="288"/>
      <c r="CX982" s="288"/>
      <c r="CY982" s="288"/>
      <c r="CZ982" s="240"/>
      <c r="DA982" s="288"/>
      <c r="DB982" s="288"/>
      <c r="DC982" s="288"/>
      <c r="DD982" s="288"/>
      <c r="DE982" s="288"/>
      <c r="DF982" s="288"/>
      <c r="DG982" s="240"/>
      <c r="DH982" s="240"/>
      <c r="DI982" s="288"/>
      <c r="DJ982" s="288"/>
      <c r="DK982" s="288"/>
      <c r="DL982" s="243"/>
      <c r="DM982" s="288"/>
      <c r="DN982" s="394"/>
      <c r="DO982" s="240"/>
      <c r="DP982" s="25"/>
      <c r="DQ982" s="25"/>
      <c r="DR982" s="25"/>
      <c r="DS982" s="25"/>
      <c r="DT982" s="25"/>
      <c r="DU982" s="25"/>
      <c r="DV982" s="25"/>
      <c r="DW982" s="25"/>
      <c r="DX982" s="4"/>
      <c r="DY982" s="4"/>
      <c r="DZ982" s="4"/>
      <c r="EA982" s="4"/>
      <c r="EB982" s="4"/>
      <c r="EC982" s="4"/>
    </row>
    <row r="983" spans="1:139" ht="16.5" customHeight="1" x14ac:dyDescent="0.2">
      <c r="A983" s="234" t="s">
        <v>654</v>
      </c>
      <c r="B983" s="240">
        <f>SUM(C983:N983)</f>
        <v>37243.153999999995</v>
      </c>
      <c r="C983" s="288">
        <v>3331.54</v>
      </c>
      <c r="D983" s="288">
        <v>1582.82</v>
      </c>
      <c r="E983" s="288">
        <v>1605.61</v>
      </c>
      <c r="F983" s="288">
        <v>720.31399999999996</v>
      </c>
      <c r="G983" s="288">
        <v>2798.86</v>
      </c>
      <c r="H983" s="288">
        <v>5766.33</v>
      </c>
      <c r="I983" s="288">
        <v>2984.06</v>
      </c>
      <c r="J983" s="288">
        <v>1067.8699999999999</v>
      </c>
      <c r="K983" s="288">
        <v>2806.06</v>
      </c>
      <c r="L983" s="288">
        <v>8280.98</v>
      </c>
      <c r="M983" s="288">
        <v>2454.62</v>
      </c>
      <c r="N983" s="288">
        <v>3844.09</v>
      </c>
      <c r="O983" s="240">
        <f t="shared" ref="O983" si="1765">SUM(P983:W983)</f>
        <v>14185.865</v>
      </c>
      <c r="P983" s="288">
        <v>2796.08</v>
      </c>
      <c r="Q983" s="288">
        <v>2462.16</v>
      </c>
      <c r="R983" s="288">
        <v>1443.38</v>
      </c>
      <c r="S983" s="288">
        <v>1026.32</v>
      </c>
      <c r="T983" s="288">
        <v>1231.95</v>
      </c>
      <c r="U983" s="288">
        <v>2789.59</v>
      </c>
      <c r="V983" s="288">
        <v>1937.72</v>
      </c>
      <c r="W983" s="288">
        <v>498.66500000000002</v>
      </c>
      <c r="X983" s="240">
        <f t="shared" ref="X983" si="1766">SUM(Y983:AB983)</f>
        <v>13323.69</v>
      </c>
      <c r="Y983" s="288">
        <v>2752.14</v>
      </c>
      <c r="Z983" s="288">
        <v>3561.03</v>
      </c>
      <c r="AA983" s="288">
        <v>4011.91</v>
      </c>
      <c r="AB983" s="288">
        <v>2998.61</v>
      </c>
      <c r="AC983" s="240">
        <f t="shared" ref="AC983" si="1767">SUM(AD983:AI983)</f>
        <v>11810.49</v>
      </c>
      <c r="AD983" s="288">
        <v>1500.66</v>
      </c>
      <c r="AE983" s="288">
        <v>1732.38</v>
      </c>
      <c r="AF983" s="288">
        <v>1188.3699999999999</v>
      </c>
      <c r="AG983" s="288">
        <v>2689.25</v>
      </c>
      <c r="AH983" s="288">
        <v>1906.94</v>
      </c>
      <c r="AI983" s="288">
        <v>2792.89</v>
      </c>
      <c r="AJ983" s="240">
        <v>1536.47</v>
      </c>
      <c r="AK983" s="394" t="s">
        <v>607</v>
      </c>
      <c r="AL983" s="394" t="s">
        <v>607</v>
      </c>
      <c r="AM983" s="240">
        <f t="shared" ref="AM983" si="1768">SUM(AN983:AW983)</f>
        <v>25124.558999999994</v>
      </c>
      <c r="AN983" s="288">
        <v>1009.79</v>
      </c>
      <c r="AO983" s="288">
        <v>1478.56</v>
      </c>
      <c r="AP983" s="288">
        <v>2689.21</v>
      </c>
      <c r="AQ983" s="288">
        <v>951.048</v>
      </c>
      <c r="AR983" s="288">
        <v>3113.95</v>
      </c>
      <c r="AS983" s="288">
        <v>888.71100000000001</v>
      </c>
      <c r="AT983" s="288">
        <v>4492.1099999999997</v>
      </c>
      <c r="AU983" s="288">
        <v>5417.4</v>
      </c>
      <c r="AV983" s="288">
        <v>3314.59</v>
      </c>
      <c r="AW983" s="288">
        <v>1769.19</v>
      </c>
      <c r="AX983" s="240">
        <f t="shared" ref="AX983" si="1769">SUM(AY983:BC983)</f>
        <v>18865.66</v>
      </c>
      <c r="AY983" s="288">
        <v>1964.58</v>
      </c>
      <c r="AZ983" s="288">
        <v>8251.83</v>
      </c>
      <c r="BA983" s="288">
        <v>2821.66</v>
      </c>
      <c r="BB983" s="288">
        <v>4101.34</v>
      </c>
      <c r="BC983" s="288">
        <v>1726.25</v>
      </c>
      <c r="BD983" s="240">
        <f t="shared" ref="BD983" si="1770">SUM(BE983:BL983)</f>
        <v>55836.09</v>
      </c>
      <c r="BE983" s="288">
        <v>16339.4</v>
      </c>
      <c r="BF983" s="288">
        <v>5520.25</v>
      </c>
      <c r="BG983" s="288">
        <v>6038.17</v>
      </c>
      <c r="BH983" s="288">
        <v>4723.7700000000004</v>
      </c>
      <c r="BI983" s="288">
        <v>7765.13</v>
      </c>
      <c r="BJ983" s="288">
        <v>5222.24</v>
      </c>
      <c r="BK983" s="288">
        <v>5802.95</v>
      </c>
      <c r="BL983" s="288">
        <v>4424.18</v>
      </c>
      <c r="BM983" s="240">
        <f t="shared" ref="BM983" si="1771">SUM(BN983:BR983)</f>
        <v>14211.08</v>
      </c>
      <c r="BN983" s="288">
        <v>2965.13</v>
      </c>
      <c r="BO983" s="288">
        <v>2515.62</v>
      </c>
      <c r="BP983" s="288">
        <v>2290.65</v>
      </c>
      <c r="BQ983" s="288">
        <v>1427.34</v>
      </c>
      <c r="BR983" s="288">
        <v>5012.34</v>
      </c>
      <c r="BS983" s="240">
        <f t="shared" ref="BS983" si="1772">SUM(BT983:CE983)</f>
        <v>30025.279999999999</v>
      </c>
      <c r="BT983" s="288">
        <v>2012.74</v>
      </c>
      <c r="BU983" s="288">
        <v>3945.59</v>
      </c>
      <c r="BV983" s="288">
        <v>1366.28</v>
      </c>
      <c r="BW983" s="288">
        <v>652.17999999999995</v>
      </c>
      <c r="BX983" s="288">
        <v>2497.5500000000002</v>
      </c>
      <c r="BY983" s="288">
        <v>6712.21</v>
      </c>
      <c r="BZ983" s="288">
        <v>2139.11</v>
      </c>
      <c r="CA983" s="288">
        <v>1980.93</v>
      </c>
      <c r="CB983" s="288">
        <v>3659.34</v>
      </c>
      <c r="CC983" s="288">
        <v>1396.42</v>
      </c>
      <c r="CD983" s="288">
        <v>1816.64</v>
      </c>
      <c r="CE983" s="288">
        <v>1846.29</v>
      </c>
      <c r="CF983" s="240">
        <f t="shared" ref="CF983" si="1773">SUM(CG983:CS983)</f>
        <v>28437.293999999994</v>
      </c>
      <c r="CG983" s="288">
        <v>803.678</v>
      </c>
      <c r="CH983" s="288">
        <v>1891.31</v>
      </c>
      <c r="CI983" s="288">
        <v>1813.07</v>
      </c>
      <c r="CJ983" s="288">
        <v>3570.4</v>
      </c>
      <c r="CK983" s="288">
        <v>5632.06</v>
      </c>
      <c r="CL983" s="288">
        <v>1478.14</v>
      </c>
      <c r="CM983" s="288">
        <v>5078.8500000000004</v>
      </c>
      <c r="CN983" s="288">
        <v>1165.5999999999999</v>
      </c>
      <c r="CO983" s="288">
        <v>443.38600000000002</v>
      </c>
      <c r="CP983" s="288">
        <v>1250.73</v>
      </c>
      <c r="CQ983" s="288">
        <v>2077.2600000000002</v>
      </c>
      <c r="CR983" s="288">
        <v>1959.12</v>
      </c>
      <c r="CS983" s="288">
        <v>1273.69</v>
      </c>
      <c r="CT983" s="240">
        <f t="shared" ref="CT983" si="1774">SUM(CU983:CY983)</f>
        <v>12482.63</v>
      </c>
      <c r="CU983" s="288">
        <v>4323.84</v>
      </c>
      <c r="CV983" s="288">
        <v>2610.14</v>
      </c>
      <c r="CW983" s="288">
        <v>1180.3599999999999</v>
      </c>
      <c r="CX983" s="288">
        <v>1831.72</v>
      </c>
      <c r="CY983" s="288">
        <v>2536.5700000000002</v>
      </c>
      <c r="CZ983" s="240">
        <f t="shared" ref="CZ983" si="1775">SUM(DA983:DF983)</f>
        <v>27951.690999999999</v>
      </c>
      <c r="DA983" s="288">
        <v>895.73699999999997</v>
      </c>
      <c r="DB983" s="288">
        <v>894.54399999999998</v>
      </c>
      <c r="DC983" s="288">
        <v>7147.29</v>
      </c>
      <c r="DD983" s="288">
        <v>9883.94</v>
      </c>
      <c r="DE983" s="288">
        <v>6108.93</v>
      </c>
      <c r="DF983" s="288">
        <v>3021.25</v>
      </c>
      <c r="DG983" s="240">
        <f t="shared" ref="DG983" si="1776">AM983+BS983+B983+O983+X983+AC983+AJ983+BD983+CF983+AX983+BM983+CT983+CZ983</f>
        <v>291033.95299999998</v>
      </c>
      <c r="DH983" s="240">
        <f t="shared" ref="DH983" si="1777">SUM(DI983:DK983)</f>
        <v>2545.7359999999999</v>
      </c>
      <c r="DI983" s="288">
        <v>1192.28</v>
      </c>
      <c r="DJ983" s="288">
        <v>1060.1199999999999</v>
      </c>
      <c r="DK983" s="288">
        <v>293.33600000000001</v>
      </c>
      <c r="DL983" s="392" t="s">
        <v>607</v>
      </c>
      <c r="DM983" s="288">
        <v>1367.32</v>
      </c>
      <c r="DN983" s="394" t="s">
        <v>607</v>
      </c>
      <c r="DO983" s="240">
        <f>DG983+DH983+DM983</f>
        <v>294947.00899999996</v>
      </c>
      <c r="DP983" s="25"/>
      <c r="DQ983" s="25"/>
      <c r="DR983" s="25"/>
      <c r="DS983" s="25"/>
      <c r="DT983" s="25"/>
      <c r="DU983" s="25"/>
      <c r="DV983" s="25"/>
      <c r="DW983" s="25"/>
      <c r="DX983" s="4"/>
      <c r="DY983" s="4"/>
      <c r="DZ983" s="4"/>
      <c r="EA983" s="4"/>
      <c r="EB983" s="4"/>
      <c r="EC983" s="4"/>
      <c r="ED983" s="4"/>
    </row>
    <row r="984" spans="1:139" ht="16.5" customHeight="1" x14ac:dyDescent="0.2">
      <c r="A984" s="234" t="s">
        <v>655</v>
      </c>
      <c r="B984" s="314">
        <v>1.1023434150045177</v>
      </c>
      <c r="C984" s="315">
        <v>1.146565163972509</v>
      </c>
      <c r="D984" s="315">
        <v>1.2795427721459636</v>
      </c>
      <c r="E984" s="315">
        <v>1.274607244639554</v>
      </c>
      <c r="F984" s="315">
        <v>1.2050220824411133</v>
      </c>
      <c r="G984" s="315">
        <v>1.3706598497536704</v>
      </c>
      <c r="H984" s="315">
        <v>1.0664110829389539</v>
      </c>
      <c r="I984" s="315">
        <v>1.0175857377177755</v>
      </c>
      <c r="J984" s="315">
        <v>1.1531737195567731</v>
      </c>
      <c r="K984" s="315">
        <v>1.0405802798307517</v>
      </c>
      <c r="L984" s="315">
        <v>1.0394492073254924</v>
      </c>
      <c r="M984" s="315">
        <v>1.2741278270032339</v>
      </c>
      <c r="N984" s="315">
        <v>0.98877494064659832</v>
      </c>
      <c r="O984" s="314">
        <v>1.2658667638012555</v>
      </c>
      <c r="P984" s="315">
        <v>1.2530047053551423</v>
      </c>
      <c r="Q984" s="315">
        <v>1.0931418905419625</v>
      </c>
      <c r="R984" s="315">
        <v>1.352834768916424</v>
      </c>
      <c r="S984" s="315">
        <v>1.430470960458277</v>
      </c>
      <c r="T984" s="315">
        <v>1.3154115472622419</v>
      </c>
      <c r="U984" s="315">
        <v>1.3070954319905914</v>
      </c>
      <c r="V984" s="315">
        <v>1.4872019218223542</v>
      </c>
      <c r="W984" s="315">
        <v>0.88336997323309163</v>
      </c>
      <c r="X984" s="314">
        <v>0.99178357712889698</v>
      </c>
      <c r="Y984" s="315">
        <v>1.1994090421776535</v>
      </c>
      <c r="Z984" s="315">
        <v>0.99025602949886959</v>
      </c>
      <c r="AA984" s="315">
        <v>0.86834495625711561</v>
      </c>
      <c r="AB984" s="315">
        <v>1.0257830352622435</v>
      </c>
      <c r="AC984" s="314">
        <v>1.1460013006235501</v>
      </c>
      <c r="AD984" s="315">
        <v>1.3043092808594225</v>
      </c>
      <c r="AE984" s="315">
        <v>0.97692988738446629</v>
      </c>
      <c r="AF984" s="315">
        <v>1.4332284877634605</v>
      </c>
      <c r="AG984" s="315">
        <v>1.0850662922345689</v>
      </c>
      <c r="AH984" s="315">
        <v>1.4675881388672973</v>
      </c>
      <c r="AI984" s="315">
        <v>1.0064287129961622</v>
      </c>
      <c r="AJ984" s="314">
        <v>1.2640195296397616</v>
      </c>
      <c r="AK984" s="394" t="s">
        <v>607</v>
      </c>
      <c r="AL984" s="394" t="s">
        <v>607</v>
      </c>
      <c r="AM984" s="314">
        <v>1.1119418722792074</v>
      </c>
      <c r="AN984" s="315">
        <v>1.0054464712442248</v>
      </c>
      <c r="AO984" s="315">
        <v>1.273566703417861</v>
      </c>
      <c r="AP984" s="315">
        <v>1.1637873581623204</v>
      </c>
      <c r="AQ984" s="315">
        <v>1.4264150943396228</v>
      </c>
      <c r="AR984" s="315">
        <v>1.0727585909913013</v>
      </c>
      <c r="AS984" s="315">
        <v>1.2432150006504872</v>
      </c>
      <c r="AT984" s="315">
        <v>1.0511916880199375</v>
      </c>
      <c r="AU984" s="315">
        <v>1.0921472808205923</v>
      </c>
      <c r="AV984" s="315">
        <v>1.0347875223217073</v>
      </c>
      <c r="AW984" s="315">
        <v>1.2654969170684254</v>
      </c>
      <c r="AX984" s="314">
        <v>0.82911072251186479</v>
      </c>
      <c r="AY984" s="315">
        <v>1.0074975896941476</v>
      </c>
      <c r="AZ984" s="315">
        <v>0.83905851058962055</v>
      </c>
      <c r="BA984" s="315">
        <v>0.82565032918800285</v>
      </c>
      <c r="BB984" s="315">
        <v>0.76327288698319118</v>
      </c>
      <c r="BC984" s="315">
        <v>0.79235210957294466</v>
      </c>
      <c r="BD984" s="314">
        <v>1.0145574845934182</v>
      </c>
      <c r="BE984" s="315">
        <v>1.5156032164618733</v>
      </c>
      <c r="BF984" s="315">
        <v>0.87358168093557631</v>
      </c>
      <c r="BG984" s="315">
        <v>0.94302202092769005</v>
      </c>
      <c r="BH984" s="315">
        <v>0.82714549118970115</v>
      </c>
      <c r="BI984" s="315">
        <v>1.0108371908959786</v>
      </c>
      <c r="BJ984" s="315">
        <v>0.79747482999845754</v>
      </c>
      <c r="BK984" s="315">
        <v>0.92885097119624804</v>
      </c>
      <c r="BL984" s="315">
        <v>0.82798645032096285</v>
      </c>
      <c r="BM984" s="314">
        <v>1.0842971221385811</v>
      </c>
      <c r="BN984" s="315">
        <v>1.0695289589773371</v>
      </c>
      <c r="BO984" s="315">
        <v>1.0348640610151922</v>
      </c>
      <c r="BP984" s="315">
        <v>1.158456099892279</v>
      </c>
      <c r="BQ984" s="315">
        <v>1.3655619761968543</v>
      </c>
      <c r="BR984" s="315">
        <v>1.0270241473634603</v>
      </c>
      <c r="BS984" s="314">
        <v>1.2649506610648447</v>
      </c>
      <c r="BT984" s="316">
        <v>1.4701512705705333</v>
      </c>
      <c r="BU984" s="315">
        <v>1.6419912356997499</v>
      </c>
      <c r="BV984" s="315">
        <v>1.4466837917795223</v>
      </c>
      <c r="BW984" s="315">
        <v>1.5071187083028099</v>
      </c>
      <c r="BX984" s="315">
        <v>1.6363320688457785</v>
      </c>
      <c r="BY984" s="315">
        <v>0.99552236592311338</v>
      </c>
      <c r="BZ984" s="315">
        <v>1.330896489077753</v>
      </c>
      <c r="CA984" s="315">
        <v>1.5985039217584971</v>
      </c>
      <c r="CB984" s="315">
        <v>1.3234694172790928</v>
      </c>
      <c r="CC984" s="315">
        <v>0.90868391085082156</v>
      </c>
      <c r="CD984" s="315">
        <v>1.0463069621711285</v>
      </c>
      <c r="CE984" s="315">
        <v>1.2875104602510461</v>
      </c>
      <c r="CF984" s="314">
        <v>1.2504218046825009</v>
      </c>
      <c r="CG984" s="315">
        <v>1.4023028617393078</v>
      </c>
      <c r="CH984" s="315">
        <v>1.4398023736477896</v>
      </c>
      <c r="CI984" s="315">
        <v>1.6179601816900024</v>
      </c>
      <c r="CJ984" s="315">
        <v>1.3249417387819322</v>
      </c>
      <c r="CK984" s="315">
        <v>0.92698125318893299</v>
      </c>
      <c r="CL984" s="315">
        <v>1.9475348494031466</v>
      </c>
      <c r="CM984" s="315">
        <v>1.1787758379791022</v>
      </c>
      <c r="CN984" s="315">
        <v>1.7856322173642623</v>
      </c>
      <c r="CO984" s="315">
        <v>1.4028849591682409</v>
      </c>
      <c r="CP984" s="315">
        <v>1.4452422661114013</v>
      </c>
      <c r="CQ984" s="315">
        <v>1.3077605907794589</v>
      </c>
      <c r="CR984" s="315">
        <v>1.3288475886861562</v>
      </c>
      <c r="CS984" s="315">
        <v>1.2738084641871694</v>
      </c>
      <c r="CT984" s="314">
        <v>0.7916316542820595</v>
      </c>
      <c r="CU984" s="315">
        <v>0.70625938188583459</v>
      </c>
      <c r="CV984" s="315">
        <v>0.77622903773579299</v>
      </c>
      <c r="CW984" s="315">
        <v>0.92364273753071346</v>
      </c>
      <c r="CX984" s="315">
        <v>0.81461551119155728</v>
      </c>
      <c r="CY984" s="315">
        <v>0.92006050142185614</v>
      </c>
      <c r="CZ984" s="314">
        <v>1.4318361467937186</v>
      </c>
      <c r="DA984" s="315">
        <v>1.4379578214321833</v>
      </c>
      <c r="DB984" s="315">
        <v>1.5408083118601095</v>
      </c>
      <c r="DC984" s="315">
        <v>1.6369701592013137</v>
      </c>
      <c r="DD984" s="315">
        <v>1.2636352362554544</v>
      </c>
      <c r="DE984" s="315">
        <v>1.5236367173470611</v>
      </c>
      <c r="DF984" s="315">
        <v>1.4246878300890298</v>
      </c>
      <c r="DG984" s="314">
        <v>1.0966906411133834</v>
      </c>
      <c r="DH984" s="317">
        <v>0.77912893166551034</v>
      </c>
      <c r="DI984" s="316">
        <v>0.95363327334533088</v>
      </c>
      <c r="DJ984" s="315">
        <v>0.81887209275380224</v>
      </c>
      <c r="DK984" s="315">
        <v>0.4059716034671505</v>
      </c>
      <c r="DL984" s="317" t="s">
        <v>607</v>
      </c>
      <c r="DM984" s="315">
        <v>0.51424466600724361</v>
      </c>
      <c r="DN984" s="436" t="s">
        <v>607</v>
      </c>
      <c r="DO984" s="314">
        <v>1.0871083327158206</v>
      </c>
    </row>
    <row r="985" spans="1:139" ht="16.5" customHeight="1" x14ac:dyDescent="0.2">
      <c r="A985" s="234" t="s">
        <v>656</v>
      </c>
      <c r="B985" s="314">
        <v>37.79</v>
      </c>
      <c r="C985" s="315">
        <v>35.47</v>
      </c>
      <c r="D985" s="315">
        <v>37.4</v>
      </c>
      <c r="E985" s="315">
        <v>42.65</v>
      </c>
      <c r="F985" s="315">
        <v>43.61</v>
      </c>
      <c r="G985" s="315">
        <v>37.020000000000003</v>
      </c>
      <c r="H985" s="315">
        <v>39.1</v>
      </c>
      <c r="I985" s="315">
        <v>41.540000000000006</v>
      </c>
      <c r="J985" s="315">
        <v>41.49</v>
      </c>
      <c r="K985" s="315">
        <v>37.17</v>
      </c>
      <c r="L985" s="315">
        <v>33.9</v>
      </c>
      <c r="M985" s="315">
        <v>42.06</v>
      </c>
      <c r="N985" s="315">
        <v>37.56</v>
      </c>
      <c r="O985" s="314">
        <v>39.47</v>
      </c>
      <c r="P985" s="315">
        <v>37.770000000000003</v>
      </c>
      <c r="Q985" s="315">
        <v>38.83</v>
      </c>
      <c r="R985" s="315">
        <v>46.870000000000005</v>
      </c>
      <c r="S985" s="315">
        <v>37.15</v>
      </c>
      <c r="T985" s="315">
        <v>40.67</v>
      </c>
      <c r="U985" s="315">
        <v>40.78</v>
      </c>
      <c r="V985" s="315">
        <v>34.700000000000003</v>
      </c>
      <c r="W985" s="315">
        <v>43.98</v>
      </c>
      <c r="X985" s="314">
        <v>44.55</v>
      </c>
      <c r="Y985" s="315">
        <v>46.6</v>
      </c>
      <c r="Z985" s="315">
        <v>45.5</v>
      </c>
      <c r="AA985" s="315">
        <v>42.06</v>
      </c>
      <c r="AB985" s="315">
        <v>44.84</v>
      </c>
      <c r="AC985" s="314">
        <v>38.980000000000004</v>
      </c>
      <c r="AD985" s="315">
        <v>38.92</v>
      </c>
      <c r="AE985" s="315">
        <v>40.11</v>
      </c>
      <c r="AF985" s="315">
        <v>43.13</v>
      </c>
      <c r="AG985" s="315">
        <v>39.270000000000003</v>
      </c>
      <c r="AH985" s="315">
        <v>34.36</v>
      </c>
      <c r="AI985" s="315">
        <v>39.43</v>
      </c>
      <c r="AJ985" s="314">
        <v>31.24</v>
      </c>
      <c r="AK985" s="367" t="s">
        <v>607</v>
      </c>
      <c r="AL985" s="367" t="s">
        <v>607</v>
      </c>
      <c r="AM985" s="314">
        <v>42.15</v>
      </c>
      <c r="AN985" s="315">
        <v>35.47</v>
      </c>
      <c r="AO985" s="315">
        <v>36.549999999999997</v>
      </c>
      <c r="AP985" s="315">
        <v>39.67</v>
      </c>
      <c r="AQ985" s="315">
        <v>43.9</v>
      </c>
      <c r="AR985" s="315">
        <v>39.1</v>
      </c>
      <c r="AS985" s="315">
        <v>44.96</v>
      </c>
      <c r="AT985" s="315">
        <v>46.769999999999996</v>
      </c>
      <c r="AU985" s="315">
        <v>43.07</v>
      </c>
      <c r="AV985" s="315">
        <v>43.82</v>
      </c>
      <c r="AW985" s="315">
        <v>39.81</v>
      </c>
      <c r="AX985" s="314">
        <v>39.339999999999996</v>
      </c>
      <c r="AY985" s="315">
        <v>37.25</v>
      </c>
      <c r="AZ985" s="315">
        <v>39.229999999999997</v>
      </c>
      <c r="BA985" s="315">
        <v>35.770000000000003</v>
      </c>
      <c r="BB985" s="315">
        <v>41</v>
      </c>
      <c r="BC985" s="315">
        <v>44.07</v>
      </c>
      <c r="BD985" s="314">
        <v>28.26</v>
      </c>
      <c r="BE985" s="315">
        <v>18.72</v>
      </c>
      <c r="BF985" s="315">
        <v>37.51</v>
      </c>
      <c r="BG985" s="315">
        <v>31.99</v>
      </c>
      <c r="BH985" s="315">
        <v>34.909999999999997</v>
      </c>
      <c r="BI985" s="315">
        <v>26.69</v>
      </c>
      <c r="BJ985" s="315">
        <v>28.18</v>
      </c>
      <c r="BK985" s="315">
        <v>31.46</v>
      </c>
      <c r="BL985" s="315">
        <v>38.43</v>
      </c>
      <c r="BM985" s="314">
        <v>39.67</v>
      </c>
      <c r="BN985" s="315">
        <v>42.44</v>
      </c>
      <c r="BO985" s="315">
        <v>39.17</v>
      </c>
      <c r="BP985" s="315">
        <v>40.630000000000003</v>
      </c>
      <c r="BQ985" s="315">
        <v>41.36</v>
      </c>
      <c r="BR985" s="315">
        <v>37.36</v>
      </c>
      <c r="BS985" s="314">
        <v>38.94</v>
      </c>
      <c r="BT985" s="316">
        <v>41.49</v>
      </c>
      <c r="BU985" s="315">
        <v>41.16</v>
      </c>
      <c r="BV985" s="315">
        <v>35.07</v>
      </c>
      <c r="BW985" s="315">
        <v>35.159999999999997</v>
      </c>
      <c r="BX985" s="315">
        <v>37.370000000000005</v>
      </c>
      <c r="BY985" s="315">
        <v>36.979999999999997</v>
      </c>
      <c r="BZ985" s="315">
        <v>44.56</v>
      </c>
      <c r="CA985" s="315">
        <v>34.480000000000004</v>
      </c>
      <c r="CB985" s="315">
        <v>36.409999999999997</v>
      </c>
      <c r="CC985" s="315">
        <v>44.120000000000005</v>
      </c>
      <c r="CD985" s="315">
        <v>44.099999999999994</v>
      </c>
      <c r="CE985" s="315">
        <v>39.14</v>
      </c>
      <c r="CF985" s="314">
        <v>36.129999999999995</v>
      </c>
      <c r="CG985" s="315">
        <v>36.26</v>
      </c>
      <c r="CH985" s="315">
        <v>35.989999999999995</v>
      </c>
      <c r="CI985" s="315">
        <v>34.299999999999997</v>
      </c>
      <c r="CJ985" s="315">
        <v>33.42</v>
      </c>
      <c r="CK985" s="315">
        <v>35.520000000000003</v>
      </c>
      <c r="CL985" s="315">
        <v>35.89</v>
      </c>
      <c r="CM985" s="315">
        <v>34.269999999999996</v>
      </c>
      <c r="CN985" s="315">
        <v>38.760000000000005</v>
      </c>
      <c r="CO985" s="315">
        <v>40.07</v>
      </c>
      <c r="CP985" s="315">
        <v>38.129999999999995</v>
      </c>
      <c r="CQ985" s="315">
        <v>36.589999999999996</v>
      </c>
      <c r="CR985" s="315">
        <v>43.19</v>
      </c>
      <c r="CS985" s="315">
        <v>39.480000000000004</v>
      </c>
      <c r="CT985" s="314">
        <v>45.35</v>
      </c>
      <c r="CU985" s="315">
        <v>42.53</v>
      </c>
      <c r="CV985" s="315">
        <v>47.820000000000007</v>
      </c>
      <c r="CW985" s="315">
        <v>46.21</v>
      </c>
      <c r="CX985" s="315">
        <v>43.61</v>
      </c>
      <c r="CY985" s="315">
        <v>48.42</v>
      </c>
      <c r="CZ985" s="314">
        <v>30.85</v>
      </c>
      <c r="DA985" s="315">
        <v>40.61</v>
      </c>
      <c r="DB985" s="315">
        <v>44.8</v>
      </c>
      <c r="DC985" s="315">
        <v>26.810000000000002</v>
      </c>
      <c r="DD985" s="315">
        <v>30.04</v>
      </c>
      <c r="DE985" s="315">
        <v>32.22</v>
      </c>
      <c r="DF985" s="315">
        <v>33.28</v>
      </c>
      <c r="DG985" s="314">
        <v>36.549999999999997</v>
      </c>
      <c r="DH985" s="317">
        <v>23.88</v>
      </c>
      <c r="DI985" s="316">
        <v>21.6</v>
      </c>
      <c r="DJ985" s="315">
        <v>24.58</v>
      </c>
      <c r="DK985" s="315">
        <v>30.58</v>
      </c>
      <c r="DL985" s="317" t="s">
        <v>607</v>
      </c>
      <c r="DM985" s="315">
        <v>35.43</v>
      </c>
      <c r="DN985" s="436" t="s">
        <v>607</v>
      </c>
      <c r="DO985" s="314">
        <f>DO988+DO989</f>
        <v>36.44</v>
      </c>
    </row>
    <row r="986" spans="1:139" ht="16.5" customHeight="1" x14ac:dyDescent="0.2">
      <c r="A986" s="85" t="s">
        <v>475</v>
      </c>
      <c r="B986" s="314">
        <v>57.23</v>
      </c>
      <c r="C986" s="315">
        <v>53.49</v>
      </c>
      <c r="D986" s="315">
        <v>53.69</v>
      </c>
      <c r="E986" s="315">
        <v>60.09</v>
      </c>
      <c r="F986" s="315">
        <v>65.67</v>
      </c>
      <c r="G986" s="315">
        <v>57.03</v>
      </c>
      <c r="H986" s="315">
        <v>56.73</v>
      </c>
      <c r="I986" s="315">
        <v>58.87</v>
      </c>
      <c r="J986" s="315">
        <v>54.75</v>
      </c>
      <c r="K986" s="315">
        <v>54.12</v>
      </c>
      <c r="L986" s="315">
        <v>57.39</v>
      </c>
      <c r="M986" s="315">
        <v>60.31</v>
      </c>
      <c r="N986" s="315">
        <v>59.4</v>
      </c>
      <c r="O986" s="314">
        <v>56.06</v>
      </c>
      <c r="P986" s="315">
        <v>56.17</v>
      </c>
      <c r="Q986" s="315">
        <v>53.96</v>
      </c>
      <c r="R986" s="315">
        <v>53.06</v>
      </c>
      <c r="S986" s="315">
        <v>54.15</v>
      </c>
      <c r="T986" s="315">
        <v>60.32</v>
      </c>
      <c r="U986" s="315">
        <v>57.12</v>
      </c>
      <c r="V986" s="315">
        <v>55.76</v>
      </c>
      <c r="W986" s="315">
        <v>62.98</v>
      </c>
      <c r="X986" s="314">
        <v>55.94</v>
      </c>
      <c r="Y986" s="315">
        <v>53.4</v>
      </c>
      <c r="Z986" s="315">
        <v>57.55</v>
      </c>
      <c r="AA986" s="315">
        <v>55.39</v>
      </c>
      <c r="AB986" s="315">
        <v>57.1</v>
      </c>
      <c r="AC986" s="314">
        <v>54.38</v>
      </c>
      <c r="AD986" s="315">
        <v>52.85</v>
      </c>
      <c r="AE986" s="315">
        <v>56.37</v>
      </c>
      <c r="AF986" s="315">
        <v>55.28</v>
      </c>
      <c r="AG986" s="315">
        <v>56.36</v>
      </c>
      <c r="AH986" s="315">
        <v>53.07</v>
      </c>
      <c r="AI986" s="315">
        <v>52.55</v>
      </c>
      <c r="AJ986" s="314">
        <v>64.099999999999994</v>
      </c>
      <c r="AK986" s="367" t="s">
        <v>607</v>
      </c>
      <c r="AL986" s="367" t="s">
        <v>607</v>
      </c>
      <c r="AM986" s="314">
        <v>58.2</v>
      </c>
      <c r="AN986" s="315">
        <v>63.6</v>
      </c>
      <c r="AO986" s="315">
        <v>60.35</v>
      </c>
      <c r="AP986" s="315">
        <v>55.62</v>
      </c>
      <c r="AQ986" s="315">
        <v>52.72</v>
      </c>
      <c r="AR986" s="315">
        <v>56.44</v>
      </c>
      <c r="AS986" s="315">
        <v>55.96</v>
      </c>
      <c r="AT986" s="315">
        <v>61.85</v>
      </c>
      <c r="AU986" s="315">
        <v>57.13</v>
      </c>
      <c r="AV986" s="315">
        <v>59.04</v>
      </c>
      <c r="AW986" s="315">
        <v>56.84</v>
      </c>
      <c r="AX986" s="314">
        <v>56.03</v>
      </c>
      <c r="AY986" s="315">
        <v>57</v>
      </c>
      <c r="AZ986" s="315">
        <v>54.48</v>
      </c>
      <c r="BA986" s="315">
        <v>57.07</v>
      </c>
      <c r="BB986" s="315">
        <v>56.24</v>
      </c>
      <c r="BC986" s="315">
        <v>60.13</v>
      </c>
      <c r="BD986" s="314">
        <v>57.24</v>
      </c>
      <c r="BE986" s="315">
        <v>56.15</v>
      </c>
      <c r="BF986" s="315">
        <v>55.7</v>
      </c>
      <c r="BG986" s="315">
        <v>59.42</v>
      </c>
      <c r="BH986" s="315">
        <v>58.48</v>
      </c>
      <c r="BI986" s="315">
        <v>57.32</v>
      </c>
      <c r="BJ986" s="315">
        <v>53.6</v>
      </c>
      <c r="BK986" s="315">
        <v>59.29</v>
      </c>
      <c r="BL986" s="315">
        <v>60.32</v>
      </c>
      <c r="BM986" s="314">
        <v>55.48</v>
      </c>
      <c r="BN986" s="315">
        <v>51.05</v>
      </c>
      <c r="BO986" s="315">
        <v>58.48</v>
      </c>
      <c r="BP986" s="315">
        <v>62.85</v>
      </c>
      <c r="BQ986" s="315">
        <v>61.2</v>
      </c>
      <c r="BR986" s="315">
        <v>51.61</v>
      </c>
      <c r="BS986" s="314">
        <v>59.01</v>
      </c>
      <c r="BT986" s="316">
        <v>57.5</v>
      </c>
      <c r="BU986" s="315">
        <v>60.22</v>
      </c>
      <c r="BV986" s="315">
        <v>54.82</v>
      </c>
      <c r="BW986" s="315">
        <v>57.47</v>
      </c>
      <c r="BX986" s="315">
        <v>63.11</v>
      </c>
      <c r="BY986" s="315">
        <v>60.11</v>
      </c>
      <c r="BZ986" s="315">
        <v>60.14</v>
      </c>
      <c r="CA986" s="315">
        <v>56.58</v>
      </c>
      <c r="CB986" s="315">
        <v>58.12</v>
      </c>
      <c r="CC986" s="315">
        <v>56.83</v>
      </c>
      <c r="CD986" s="315">
        <v>58.38</v>
      </c>
      <c r="CE986" s="315">
        <v>57.45</v>
      </c>
      <c r="CF986" s="314">
        <v>60.5</v>
      </c>
      <c r="CG986" s="315">
        <v>58.48</v>
      </c>
      <c r="CH986" s="315">
        <v>68.14</v>
      </c>
      <c r="CI986" s="315">
        <v>58.44</v>
      </c>
      <c r="CJ986" s="315">
        <v>63.36</v>
      </c>
      <c r="CK986" s="315">
        <v>58.44</v>
      </c>
      <c r="CL986" s="315">
        <v>60.14</v>
      </c>
      <c r="CM986" s="315">
        <v>58.3</v>
      </c>
      <c r="CN986" s="315">
        <v>61.99</v>
      </c>
      <c r="CO986" s="315">
        <v>65.87</v>
      </c>
      <c r="CP986" s="315">
        <v>58.78</v>
      </c>
      <c r="CQ986" s="315">
        <v>64.47</v>
      </c>
      <c r="CR986" s="315">
        <v>57.85</v>
      </c>
      <c r="CS986" s="315">
        <v>59.72</v>
      </c>
      <c r="CT986" s="314">
        <v>54.17</v>
      </c>
      <c r="CU986" s="315">
        <v>51.25</v>
      </c>
      <c r="CV986" s="315">
        <v>54.88</v>
      </c>
      <c r="CW986" s="315">
        <v>60.88</v>
      </c>
      <c r="CX986" s="315">
        <v>56.3</v>
      </c>
      <c r="CY986" s="315">
        <v>53.79</v>
      </c>
      <c r="CZ986" s="314">
        <v>58.8</v>
      </c>
      <c r="DA986" s="315">
        <v>59.4</v>
      </c>
      <c r="DB986" s="315">
        <v>58.65</v>
      </c>
      <c r="DC986" s="315">
        <v>57.04</v>
      </c>
      <c r="DD986" s="315">
        <v>59.8</v>
      </c>
      <c r="DE986" s="315">
        <v>59.51</v>
      </c>
      <c r="DF986" s="315">
        <v>58.1</v>
      </c>
      <c r="DG986" s="314">
        <v>57.48</v>
      </c>
      <c r="DH986" s="317">
        <v>53.59</v>
      </c>
      <c r="DI986" s="316">
        <v>49.25</v>
      </c>
      <c r="DJ986" s="315">
        <v>54.16</v>
      </c>
      <c r="DK986" s="315">
        <v>69.11</v>
      </c>
      <c r="DL986" s="317" t="s">
        <v>607</v>
      </c>
      <c r="DM986" s="315">
        <v>56.42</v>
      </c>
      <c r="DN986" s="436" t="s">
        <v>607</v>
      </c>
      <c r="DO986" s="314">
        <v>57.44</v>
      </c>
    </row>
    <row r="987" spans="1:139" s="128" customFormat="1" ht="16.5" customHeight="1" x14ac:dyDescent="0.2">
      <c r="A987" s="235" t="s">
        <v>657</v>
      </c>
      <c r="B987" s="314"/>
      <c r="C987" s="315"/>
      <c r="D987" s="315"/>
      <c r="E987" s="315"/>
      <c r="F987" s="315"/>
      <c r="G987" s="315"/>
      <c r="H987" s="315"/>
      <c r="I987" s="315"/>
      <c r="J987" s="315"/>
      <c r="K987" s="315"/>
      <c r="L987" s="315"/>
      <c r="M987" s="315"/>
      <c r="N987" s="315"/>
      <c r="O987" s="314"/>
      <c r="P987" s="315"/>
      <c r="Q987" s="315"/>
      <c r="R987" s="315"/>
      <c r="S987" s="315"/>
      <c r="T987" s="315"/>
      <c r="U987" s="315"/>
      <c r="V987" s="315"/>
      <c r="W987" s="315"/>
      <c r="X987" s="314"/>
      <c r="Y987" s="315"/>
      <c r="Z987" s="315"/>
      <c r="AA987" s="315"/>
      <c r="AB987" s="315"/>
      <c r="AC987" s="314"/>
      <c r="AD987" s="315"/>
      <c r="AE987" s="315"/>
      <c r="AF987" s="315"/>
      <c r="AG987" s="315"/>
      <c r="AH987" s="315"/>
      <c r="AI987" s="315"/>
      <c r="AJ987" s="314"/>
      <c r="AK987" s="367"/>
      <c r="AL987" s="367"/>
      <c r="AM987" s="314"/>
      <c r="AN987" s="315"/>
      <c r="AO987" s="315"/>
      <c r="AP987" s="315"/>
      <c r="AQ987" s="315"/>
      <c r="AR987" s="315"/>
      <c r="AS987" s="315"/>
      <c r="AT987" s="315"/>
      <c r="AU987" s="315"/>
      <c r="AV987" s="315"/>
      <c r="AW987" s="315"/>
      <c r="AX987" s="314"/>
      <c r="AY987" s="315"/>
      <c r="AZ987" s="315"/>
      <c r="BA987" s="315"/>
      <c r="BB987" s="315"/>
      <c r="BC987" s="315"/>
      <c r="BD987" s="314"/>
      <c r="BE987" s="315"/>
      <c r="BF987" s="315"/>
      <c r="BG987" s="315"/>
      <c r="BH987" s="315"/>
      <c r="BI987" s="315"/>
      <c r="BJ987" s="315"/>
      <c r="BK987" s="315"/>
      <c r="BL987" s="315"/>
      <c r="BM987" s="314"/>
      <c r="BN987" s="315"/>
      <c r="BO987" s="315"/>
      <c r="BP987" s="315"/>
      <c r="BQ987" s="315"/>
      <c r="BR987" s="315"/>
      <c r="BS987" s="314"/>
      <c r="BT987" s="316"/>
      <c r="BU987" s="315"/>
      <c r="BV987" s="315"/>
      <c r="BW987" s="315"/>
      <c r="BX987" s="315"/>
      <c r="BY987" s="315"/>
      <c r="BZ987" s="315"/>
      <c r="CA987" s="315"/>
      <c r="CB987" s="315"/>
      <c r="CC987" s="315"/>
      <c r="CD987" s="315"/>
      <c r="CE987" s="315"/>
      <c r="CF987" s="314"/>
      <c r="CG987" s="315"/>
      <c r="CH987" s="315"/>
      <c r="CI987" s="315"/>
      <c r="CJ987" s="315"/>
      <c r="CK987" s="315"/>
      <c r="CL987" s="315"/>
      <c r="CM987" s="315"/>
      <c r="CN987" s="315"/>
      <c r="CO987" s="315"/>
      <c r="CP987" s="315"/>
      <c r="CQ987" s="315"/>
      <c r="CR987" s="315"/>
      <c r="CS987" s="315"/>
      <c r="CT987" s="314"/>
      <c r="CU987" s="315"/>
      <c r="CV987" s="315"/>
      <c r="CW987" s="315"/>
      <c r="CX987" s="315"/>
      <c r="CY987" s="315"/>
      <c r="CZ987" s="314"/>
      <c r="DA987" s="315"/>
      <c r="DB987" s="315"/>
      <c r="DC987" s="315"/>
      <c r="DD987" s="315"/>
      <c r="DE987" s="315"/>
      <c r="DF987" s="315"/>
      <c r="DG987" s="314"/>
      <c r="DH987" s="317"/>
      <c r="DI987" s="316"/>
      <c r="DJ987" s="315"/>
      <c r="DK987" s="315"/>
      <c r="DL987" s="317"/>
      <c r="DM987" s="315"/>
      <c r="DN987" s="318"/>
      <c r="DO987" s="314"/>
    </row>
    <row r="988" spans="1:139" s="128" customFormat="1" ht="16.5" customHeight="1" x14ac:dyDescent="0.2">
      <c r="A988" s="214" t="s">
        <v>476</v>
      </c>
      <c r="B988" s="314">
        <v>8.25</v>
      </c>
      <c r="C988" s="315">
        <v>7.47</v>
      </c>
      <c r="D988" s="315">
        <v>9.5399999999999991</v>
      </c>
      <c r="E988" s="315">
        <v>12.97</v>
      </c>
      <c r="F988" s="315">
        <v>8.8000000000000007</v>
      </c>
      <c r="G988" s="315">
        <v>7.45</v>
      </c>
      <c r="H988" s="315">
        <v>7.91</v>
      </c>
      <c r="I988" s="315">
        <v>9.3000000000000007</v>
      </c>
      <c r="J988" s="315">
        <v>6.38</v>
      </c>
      <c r="K988" s="315">
        <v>8.0500000000000007</v>
      </c>
      <c r="L988" s="315">
        <v>7.39</v>
      </c>
      <c r="M988" s="315">
        <v>10.199999999999999</v>
      </c>
      <c r="N988" s="315">
        <v>7.86</v>
      </c>
      <c r="O988" s="314">
        <v>8.9600000000000009</v>
      </c>
      <c r="P988" s="315">
        <v>10.26</v>
      </c>
      <c r="Q988" s="315">
        <v>7.94</v>
      </c>
      <c r="R988" s="315">
        <v>10.88</v>
      </c>
      <c r="S988" s="315">
        <v>7.79</v>
      </c>
      <c r="T988" s="315">
        <v>9.7100000000000009</v>
      </c>
      <c r="U988" s="315">
        <v>7.2</v>
      </c>
      <c r="V988" s="315">
        <v>9.06</v>
      </c>
      <c r="W988" s="315">
        <v>11.26</v>
      </c>
      <c r="X988" s="314">
        <v>13.76</v>
      </c>
      <c r="Y988" s="315">
        <v>15.03</v>
      </c>
      <c r="Z988" s="315">
        <v>16.260000000000002</v>
      </c>
      <c r="AA988" s="315">
        <v>11.73</v>
      </c>
      <c r="AB988" s="315">
        <v>12.32</v>
      </c>
      <c r="AC988" s="314">
        <v>9.8000000000000007</v>
      </c>
      <c r="AD988" s="315">
        <v>10.81</v>
      </c>
      <c r="AE988" s="315">
        <v>8.3699999999999992</v>
      </c>
      <c r="AF988" s="315">
        <v>8.86</v>
      </c>
      <c r="AG988" s="315">
        <v>10.31</v>
      </c>
      <c r="AH988" s="315">
        <v>8.39</v>
      </c>
      <c r="AI988" s="315">
        <v>11.01</v>
      </c>
      <c r="AJ988" s="314">
        <v>11.79</v>
      </c>
      <c r="AK988" s="367" t="s">
        <v>607</v>
      </c>
      <c r="AL988" s="367" t="s">
        <v>607</v>
      </c>
      <c r="AM988" s="314">
        <v>11.32</v>
      </c>
      <c r="AN988" s="315">
        <v>9.68</v>
      </c>
      <c r="AO988" s="315">
        <v>10.74</v>
      </c>
      <c r="AP988" s="315">
        <v>10.53</v>
      </c>
      <c r="AQ988" s="315">
        <v>9.86</v>
      </c>
      <c r="AR988" s="315">
        <v>11.8</v>
      </c>
      <c r="AS988" s="315">
        <v>10.69</v>
      </c>
      <c r="AT988" s="315">
        <v>16.649999999999999</v>
      </c>
      <c r="AU988" s="315">
        <v>9.81</v>
      </c>
      <c r="AV988" s="315">
        <v>9.5399999999999991</v>
      </c>
      <c r="AW988" s="315">
        <v>8.6300000000000008</v>
      </c>
      <c r="AX988" s="314">
        <v>9.1</v>
      </c>
      <c r="AY988" s="315">
        <v>10.37</v>
      </c>
      <c r="AZ988" s="315">
        <v>10.24</v>
      </c>
      <c r="BA988" s="315">
        <v>6.61</v>
      </c>
      <c r="BB988" s="315">
        <v>7.63</v>
      </c>
      <c r="BC988" s="315">
        <v>9.74</v>
      </c>
      <c r="BD988" s="314">
        <v>7.28</v>
      </c>
      <c r="BE988" s="315">
        <v>4.58</v>
      </c>
      <c r="BF988" s="315">
        <v>10.06</v>
      </c>
      <c r="BG988" s="315">
        <v>9.43</v>
      </c>
      <c r="BH988" s="315">
        <v>9.9499999999999993</v>
      </c>
      <c r="BI988" s="315">
        <v>5.93</v>
      </c>
      <c r="BJ988" s="315">
        <v>7.96</v>
      </c>
      <c r="BK988" s="315">
        <v>8.1</v>
      </c>
      <c r="BL988" s="315">
        <v>8.4700000000000006</v>
      </c>
      <c r="BM988" s="314">
        <v>8.6</v>
      </c>
      <c r="BN988" s="315">
        <v>7.37</v>
      </c>
      <c r="BO988" s="315">
        <v>8.16</v>
      </c>
      <c r="BP988" s="315">
        <v>11.92</v>
      </c>
      <c r="BQ988" s="315">
        <v>7.57</v>
      </c>
      <c r="BR988" s="315">
        <v>8.32</v>
      </c>
      <c r="BS988" s="314">
        <v>9.4499999999999993</v>
      </c>
      <c r="BT988" s="316">
        <v>8.42</v>
      </c>
      <c r="BU988" s="315">
        <v>11.05</v>
      </c>
      <c r="BV988" s="315">
        <v>6.65</v>
      </c>
      <c r="BW988" s="315">
        <v>10.08</v>
      </c>
      <c r="BX988" s="315">
        <v>6.98</v>
      </c>
      <c r="BY988" s="315">
        <v>9.2799999999999994</v>
      </c>
      <c r="BZ988" s="315">
        <v>15.5</v>
      </c>
      <c r="CA988" s="315">
        <v>7.06</v>
      </c>
      <c r="CB988" s="315">
        <v>8.6</v>
      </c>
      <c r="CC988" s="315">
        <v>8.23</v>
      </c>
      <c r="CD988" s="315">
        <v>8.98</v>
      </c>
      <c r="CE988" s="315">
        <v>11.51</v>
      </c>
      <c r="CF988" s="314">
        <v>8.89</v>
      </c>
      <c r="CG988" s="315">
        <v>8.61</v>
      </c>
      <c r="CH988" s="315">
        <v>11.93</v>
      </c>
      <c r="CI988" s="315">
        <v>5.51</v>
      </c>
      <c r="CJ988" s="315">
        <v>10.11</v>
      </c>
      <c r="CK988" s="315">
        <v>7.42</v>
      </c>
      <c r="CL988" s="315">
        <v>5.5</v>
      </c>
      <c r="CM988" s="315">
        <v>8.9499999999999993</v>
      </c>
      <c r="CN988" s="315">
        <v>7.59</v>
      </c>
      <c r="CO988" s="315">
        <v>7.15</v>
      </c>
      <c r="CP988" s="315">
        <v>12.11</v>
      </c>
      <c r="CQ988" s="315">
        <v>10.76</v>
      </c>
      <c r="CR988" s="315">
        <v>10.83</v>
      </c>
      <c r="CS988" s="315">
        <v>8.7899999999999991</v>
      </c>
      <c r="CT988" s="314">
        <v>11.76</v>
      </c>
      <c r="CU988" s="315">
        <v>10.199999999999999</v>
      </c>
      <c r="CV988" s="315">
        <v>12.55</v>
      </c>
      <c r="CW988" s="315">
        <v>13.03</v>
      </c>
      <c r="CX988" s="315">
        <v>12.66</v>
      </c>
      <c r="CY988" s="315">
        <v>12.35</v>
      </c>
      <c r="CZ988" s="314">
        <v>8.9</v>
      </c>
      <c r="DA988" s="315">
        <v>8.52</v>
      </c>
      <c r="DB988" s="315">
        <v>11.77</v>
      </c>
      <c r="DC988" s="315">
        <v>6.37</v>
      </c>
      <c r="DD988" s="315">
        <v>9.4700000000000006</v>
      </c>
      <c r="DE988" s="315">
        <v>11.26</v>
      </c>
      <c r="DF988" s="315">
        <v>7.52</v>
      </c>
      <c r="DG988" s="314">
        <v>9.17</v>
      </c>
      <c r="DH988" s="317">
        <v>10.1</v>
      </c>
      <c r="DI988" s="316">
        <v>11.21</v>
      </c>
      <c r="DJ988" s="315">
        <v>9.58</v>
      </c>
      <c r="DK988" s="315">
        <v>7.43</v>
      </c>
      <c r="DL988" s="317" t="s">
        <v>607</v>
      </c>
      <c r="DM988" s="316">
        <v>15.71</v>
      </c>
      <c r="DN988" s="403" t="s">
        <v>607</v>
      </c>
      <c r="DO988" s="314">
        <v>9.2100000000000009</v>
      </c>
      <c r="DQ988" s="40"/>
    </row>
    <row r="989" spans="1:139" ht="16.5" customHeight="1" x14ac:dyDescent="0.2">
      <c r="A989" s="214" t="s">
        <v>477</v>
      </c>
      <c r="B989" s="314">
        <v>29.54</v>
      </c>
      <c r="C989" s="315">
        <v>28</v>
      </c>
      <c r="D989" s="315">
        <v>27.86</v>
      </c>
      <c r="E989" s="315">
        <v>29.68</v>
      </c>
      <c r="F989" s="315">
        <v>34.81</v>
      </c>
      <c r="G989" s="315">
        <v>29.57</v>
      </c>
      <c r="H989" s="315">
        <v>31.19</v>
      </c>
      <c r="I989" s="315">
        <v>32.24</v>
      </c>
      <c r="J989" s="315">
        <v>35.11</v>
      </c>
      <c r="K989" s="315">
        <v>29.12</v>
      </c>
      <c r="L989" s="315">
        <v>26.51</v>
      </c>
      <c r="M989" s="315">
        <v>31.86</v>
      </c>
      <c r="N989" s="315">
        <v>29.7</v>
      </c>
      <c r="O989" s="314">
        <v>30.51</v>
      </c>
      <c r="P989" s="315">
        <v>27.51</v>
      </c>
      <c r="Q989" s="315">
        <v>30.89</v>
      </c>
      <c r="R989" s="315">
        <v>35.99</v>
      </c>
      <c r="S989" s="315">
        <v>29.36</v>
      </c>
      <c r="T989" s="315">
        <v>30.96</v>
      </c>
      <c r="U989" s="315">
        <v>33.58</v>
      </c>
      <c r="V989" s="315">
        <v>25.64</v>
      </c>
      <c r="W989" s="315">
        <v>32.72</v>
      </c>
      <c r="X989" s="314">
        <v>30.79</v>
      </c>
      <c r="Y989" s="315">
        <v>31.57</v>
      </c>
      <c r="Z989" s="315">
        <v>29.24</v>
      </c>
      <c r="AA989" s="315">
        <v>30.33</v>
      </c>
      <c r="AB989" s="315">
        <v>32.520000000000003</v>
      </c>
      <c r="AC989" s="314">
        <v>29.18</v>
      </c>
      <c r="AD989" s="315">
        <v>28.11</v>
      </c>
      <c r="AE989" s="315">
        <v>31.74</v>
      </c>
      <c r="AF989" s="315">
        <v>34.270000000000003</v>
      </c>
      <c r="AG989" s="315">
        <v>28.96</v>
      </c>
      <c r="AH989" s="315">
        <v>25.97</v>
      </c>
      <c r="AI989" s="315">
        <v>28.42</v>
      </c>
      <c r="AJ989" s="314">
        <v>19.45</v>
      </c>
      <c r="AK989" s="367" t="s">
        <v>607</v>
      </c>
      <c r="AL989" s="367" t="s">
        <v>607</v>
      </c>
      <c r="AM989" s="314">
        <v>30.83</v>
      </c>
      <c r="AN989" s="315">
        <v>25.79</v>
      </c>
      <c r="AO989" s="315">
        <v>25.81</v>
      </c>
      <c r="AP989" s="315">
        <v>29.14</v>
      </c>
      <c r="AQ989" s="315">
        <v>34.04</v>
      </c>
      <c r="AR989" s="315">
        <v>27.3</v>
      </c>
      <c r="AS989" s="315">
        <v>34.270000000000003</v>
      </c>
      <c r="AT989" s="315">
        <v>30.12</v>
      </c>
      <c r="AU989" s="315">
        <v>33.26</v>
      </c>
      <c r="AV989" s="315">
        <v>34.28</v>
      </c>
      <c r="AW989" s="315">
        <v>31.18</v>
      </c>
      <c r="AX989" s="314">
        <v>30.24</v>
      </c>
      <c r="AY989" s="315">
        <v>26.88</v>
      </c>
      <c r="AZ989" s="315">
        <v>28.99</v>
      </c>
      <c r="BA989" s="315">
        <v>29.16</v>
      </c>
      <c r="BB989" s="315">
        <v>33.369999999999997</v>
      </c>
      <c r="BC989" s="315">
        <v>34.33</v>
      </c>
      <c r="BD989" s="314">
        <v>20.98</v>
      </c>
      <c r="BE989" s="315">
        <v>14.14</v>
      </c>
      <c r="BF989" s="315">
        <v>27.45</v>
      </c>
      <c r="BG989" s="315">
        <v>22.56</v>
      </c>
      <c r="BH989" s="315">
        <v>24.96</v>
      </c>
      <c r="BI989" s="315">
        <v>20.76</v>
      </c>
      <c r="BJ989" s="315">
        <v>20.22</v>
      </c>
      <c r="BK989" s="315">
        <v>23.36</v>
      </c>
      <c r="BL989" s="315">
        <v>29.96</v>
      </c>
      <c r="BM989" s="314">
        <v>31.07</v>
      </c>
      <c r="BN989" s="315">
        <v>35.07</v>
      </c>
      <c r="BO989" s="315">
        <v>31.01</v>
      </c>
      <c r="BP989" s="315">
        <v>28.71</v>
      </c>
      <c r="BQ989" s="315">
        <v>33.79</v>
      </c>
      <c r="BR989" s="315">
        <v>29.04</v>
      </c>
      <c r="BS989" s="314">
        <v>29.49</v>
      </c>
      <c r="BT989" s="316">
        <v>33.07</v>
      </c>
      <c r="BU989" s="315">
        <v>30.11</v>
      </c>
      <c r="BV989" s="315">
        <v>28.42</v>
      </c>
      <c r="BW989" s="315">
        <v>25.08</v>
      </c>
      <c r="BX989" s="315">
        <v>30.39</v>
      </c>
      <c r="BY989" s="315">
        <v>27.7</v>
      </c>
      <c r="BZ989" s="315">
        <v>29.06</v>
      </c>
      <c r="CA989" s="315">
        <v>27.42</v>
      </c>
      <c r="CB989" s="315">
        <v>27.81</v>
      </c>
      <c r="CC989" s="315">
        <v>35.89</v>
      </c>
      <c r="CD989" s="315">
        <v>35.119999999999997</v>
      </c>
      <c r="CE989" s="315">
        <v>27.63</v>
      </c>
      <c r="CF989" s="314">
        <v>27.24</v>
      </c>
      <c r="CG989" s="315">
        <v>27.65</v>
      </c>
      <c r="CH989" s="315">
        <v>24.06</v>
      </c>
      <c r="CI989" s="315">
        <v>28.79</v>
      </c>
      <c r="CJ989" s="315">
        <v>23.31</v>
      </c>
      <c r="CK989" s="315">
        <v>28.1</v>
      </c>
      <c r="CL989" s="315">
        <v>30.39</v>
      </c>
      <c r="CM989" s="315">
        <v>25.32</v>
      </c>
      <c r="CN989" s="315">
        <v>31.17</v>
      </c>
      <c r="CO989" s="315">
        <v>32.92</v>
      </c>
      <c r="CP989" s="315">
        <v>26.02</v>
      </c>
      <c r="CQ989" s="315">
        <v>25.83</v>
      </c>
      <c r="CR989" s="315">
        <v>32.36</v>
      </c>
      <c r="CS989" s="315">
        <v>30.69</v>
      </c>
      <c r="CT989" s="314">
        <v>33.590000000000003</v>
      </c>
      <c r="CU989" s="315">
        <v>32.33</v>
      </c>
      <c r="CV989" s="315">
        <v>35.270000000000003</v>
      </c>
      <c r="CW989" s="315">
        <v>33.18</v>
      </c>
      <c r="CX989" s="315">
        <v>30.95</v>
      </c>
      <c r="CY989" s="315">
        <v>36.07</v>
      </c>
      <c r="CZ989" s="314">
        <v>21.95</v>
      </c>
      <c r="DA989" s="315">
        <v>32.090000000000003</v>
      </c>
      <c r="DB989" s="315">
        <v>33.03</v>
      </c>
      <c r="DC989" s="315">
        <v>20.440000000000001</v>
      </c>
      <c r="DD989" s="315">
        <v>20.57</v>
      </c>
      <c r="DE989" s="315">
        <v>20.96</v>
      </c>
      <c r="DF989" s="315">
        <v>25.76</v>
      </c>
      <c r="DG989" s="314">
        <v>27.38</v>
      </c>
      <c r="DH989" s="317">
        <v>13.78</v>
      </c>
      <c r="DI989" s="316">
        <v>10.39</v>
      </c>
      <c r="DJ989" s="315">
        <v>15</v>
      </c>
      <c r="DK989" s="315">
        <v>23.15</v>
      </c>
      <c r="DL989" s="317" t="s">
        <v>607</v>
      </c>
      <c r="DM989" s="316">
        <v>19.72</v>
      </c>
      <c r="DN989" s="403" t="s">
        <v>607</v>
      </c>
      <c r="DO989" s="314">
        <v>27.23</v>
      </c>
    </row>
    <row r="990" spans="1:139" s="128" customFormat="1" ht="16.5" customHeight="1" x14ac:dyDescent="0.2">
      <c r="A990" s="214" t="s">
        <v>478</v>
      </c>
      <c r="B990" s="314">
        <v>34.81</v>
      </c>
      <c r="C990" s="315">
        <v>34.979999999999997</v>
      </c>
      <c r="D990" s="315">
        <v>34.090000000000003</v>
      </c>
      <c r="E990" s="315">
        <v>32.21</v>
      </c>
      <c r="F990" s="315">
        <v>33.67</v>
      </c>
      <c r="G990" s="315">
        <v>35.01</v>
      </c>
      <c r="H990" s="315">
        <v>36</v>
      </c>
      <c r="I990" s="315">
        <v>32.450000000000003</v>
      </c>
      <c r="J990" s="315">
        <v>36.46</v>
      </c>
      <c r="K990" s="315">
        <v>31.17</v>
      </c>
      <c r="L990" s="315">
        <v>36.35</v>
      </c>
      <c r="M990" s="315">
        <v>35.49</v>
      </c>
      <c r="N990" s="315">
        <v>34.58</v>
      </c>
      <c r="O990" s="314">
        <v>32.74</v>
      </c>
      <c r="P990" s="315">
        <v>34.75</v>
      </c>
      <c r="Q990" s="315">
        <v>29.22</v>
      </c>
      <c r="R990" s="315">
        <v>31.62</v>
      </c>
      <c r="S990" s="315">
        <v>34.64</v>
      </c>
      <c r="T990" s="315">
        <v>31.1</v>
      </c>
      <c r="U990" s="315">
        <v>33.869999999999997</v>
      </c>
      <c r="V990" s="315">
        <v>35.1</v>
      </c>
      <c r="W990" s="315">
        <v>26.76</v>
      </c>
      <c r="X990" s="314">
        <v>30.87</v>
      </c>
      <c r="Y990" s="315">
        <v>30.84</v>
      </c>
      <c r="Z990" s="315">
        <v>30.64</v>
      </c>
      <c r="AA990" s="315">
        <v>31.28</v>
      </c>
      <c r="AB990" s="315">
        <v>30.61</v>
      </c>
      <c r="AC990" s="314">
        <v>33.380000000000003</v>
      </c>
      <c r="AD990" s="315">
        <v>33.08</v>
      </c>
      <c r="AE990" s="315">
        <v>31.32</v>
      </c>
      <c r="AF990" s="315">
        <v>28.69</v>
      </c>
      <c r="AG990" s="315">
        <v>33.869999999999997</v>
      </c>
      <c r="AH990" s="315">
        <v>35.299999999999997</v>
      </c>
      <c r="AI990" s="315">
        <v>35.01</v>
      </c>
      <c r="AJ990" s="314">
        <v>30.43</v>
      </c>
      <c r="AK990" s="367" t="s">
        <v>607</v>
      </c>
      <c r="AL990" s="367" t="s">
        <v>607</v>
      </c>
      <c r="AM990" s="314">
        <v>33.200000000000003</v>
      </c>
      <c r="AN990" s="315">
        <v>36.5</v>
      </c>
      <c r="AO990" s="315">
        <v>32</v>
      </c>
      <c r="AP990" s="315">
        <v>34.19</v>
      </c>
      <c r="AQ990" s="315">
        <v>28.3</v>
      </c>
      <c r="AR990" s="315">
        <v>34.46</v>
      </c>
      <c r="AS990" s="315">
        <v>33.15</v>
      </c>
      <c r="AT990" s="315">
        <v>31.35</v>
      </c>
      <c r="AU990" s="315">
        <v>33.61</v>
      </c>
      <c r="AV990" s="315">
        <v>32.090000000000003</v>
      </c>
      <c r="AW990" s="315">
        <v>36.69</v>
      </c>
      <c r="AX990" s="314">
        <v>33.79</v>
      </c>
      <c r="AY990" s="315">
        <v>34.31</v>
      </c>
      <c r="AZ990" s="315">
        <v>34.01</v>
      </c>
      <c r="BA990" s="315">
        <v>35.729999999999997</v>
      </c>
      <c r="BB990" s="315">
        <v>32.729999999999997</v>
      </c>
      <c r="BC990" s="315">
        <v>31.56</v>
      </c>
      <c r="BD990" s="314">
        <v>35.229999999999997</v>
      </c>
      <c r="BE990" s="315">
        <v>36.58</v>
      </c>
      <c r="BF990" s="315">
        <v>33.450000000000003</v>
      </c>
      <c r="BG990" s="315">
        <v>35.11</v>
      </c>
      <c r="BH990" s="315">
        <v>33.659999999999997</v>
      </c>
      <c r="BI990" s="315">
        <v>36.770000000000003</v>
      </c>
      <c r="BJ990" s="315">
        <v>32.72</v>
      </c>
      <c r="BK990" s="315">
        <v>37.14</v>
      </c>
      <c r="BL990" s="315">
        <v>32.14</v>
      </c>
      <c r="BM990" s="314">
        <v>32.659999999999997</v>
      </c>
      <c r="BN990" s="315">
        <v>31.49</v>
      </c>
      <c r="BO990" s="315">
        <v>35.130000000000003</v>
      </c>
      <c r="BP990" s="315">
        <v>33.21</v>
      </c>
      <c r="BQ990" s="315">
        <v>31.45</v>
      </c>
      <c r="BR990" s="315">
        <v>32.200000000000003</v>
      </c>
      <c r="BS990" s="314">
        <v>34.130000000000003</v>
      </c>
      <c r="BT990" s="316">
        <v>34.549999999999997</v>
      </c>
      <c r="BU990" s="315">
        <v>34.049999999999997</v>
      </c>
      <c r="BV990" s="315">
        <v>33.74</v>
      </c>
      <c r="BW990" s="315">
        <v>33.15</v>
      </c>
      <c r="BX990" s="315">
        <v>38.97</v>
      </c>
      <c r="BY990" s="315">
        <v>34.380000000000003</v>
      </c>
      <c r="BZ990" s="315">
        <v>27.61</v>
      </c>
      <c r="CA990" s="315">
        <v>36.369999999999997</v>
      </c>
      <c r="CB990" s="315">
        <v>35.81</v>
      </c>
      <c r="CC990" s="315">
        <v>32.85</v>
      </c>
      <c r="CD990" s="315">
        <v>31.06</v>
      </c>
      <c r="CE990" s="315">
        <v>32.85</v>
      </c>
      <c r="CF990" s="314">
        <v>34.130000000000003</v>
      </c>
      <c r="CG990" s="315">
        <v>38.79</v>
      </c>
      <c r="CH990" s="315">
        <v>34.5</v>
      </c>
      <c r="CI990" s="315">
        <v>33.58</v>
      </c>
      <c r="CJ990" s="315">
        <v>36.31</v>
      </c>
      <c r="CK990" s="315">
        <v>34.549999999999997</v>
      </c>
      <c r="CL990" s="315">
        <v>36.24</v>
      </c>
      <c r="CM990" s="315">
        <v>32.25</v>
      </c>
      <c r="CN990" s="315">
        <v>34.82</v>
      </c>
      <c r="CO990" s="315">
        <v>33.24</v>
      </c>
      <c r="CP990" s="315">
        <v>35.56</v>
      </c>
      <c r="CQ990" s="315">
        <v>32.6</v>
      </c>
      <c r="CR990" s="315">
        <v>31.7</v>
      </c>
      <c r="CS990" s="315">
        <v>32.97</v>
      </c>
      <c r="CT990" s="314">
        <v>31.74</v>
      </c>
      <c r="CU990" s="315">
        <v>32.46</v>
      </c>
      <c r="CV990" s="315">
        <v>29.25</v>
      </c>
      <c r="CW990" s="315">
        <v>31.92</v>
      </c>
      <c r="CX990" s="315">
        <v>34</v>
      </c>
      <c r="CY990" s="315">
        <v>31.38</v>
      </c>
      <c r="CZ990" s="314">
        <v>33.71</v>
      </c>
      <c r="DA990" s="315">
        <v>35.200000000000003</v>
      </c>
      <c r="DB990" s="315">
        <v>33.9</v>
      </c>
      <c r="DC990" s="315">
        <v>35.909999999999997</v>
      </c>
      <c r="DD990" s="315">
        <v>32.799999999999997</v>
      </c>
      <c r="DE990" s="315">
        <v>31.91</v>
      </c>
      <c r="DF990" s="315">
        <v>34.65</v>
      </c>
      <c r="DG990" s="314">
        <v>33.840000000000003</v>
      </c>
      <c r="DH990" s="317">
        <v>30.37</v>
      </c>
      <c r="DI990" s="316">
        <v>32.020000000000003</v>
      </c>
      <c r="DJ990" s="315">
        <v>28.38</v>
      </c>
      <c r="DK990" s="315">
        <v>30.83</v>
      </c>
      <c r="DL990" s="317" t="s">
        <v>607</v>
      </c>
      <c r="DM990" s="316">
        <v>30.76</v>
      </c>
      <c r="DN990" s="403" t="s">
        <v>607</v>
      </c>
      <c r="DO990" s="314">
        <v>33.799999999999997</v>
      </c>
    </row>
    <row r="991" spans="1:139" s="137" customFormat="1" ht="16.5" customHeight="1" x14ac:dyDescent="0.15">
      <c r="A991" s="214" t="s">
        <v>479</v>
      </c>
      <c r="B991" s="314">
        <v>14.68</v>
      </c>
      <c r="C991" s="315">
        <v>13.09</v>
      </c>
      <c r="D991" s="315">
        <v>15.98</v>
      </c>
      <c r="E991" s="315">
        <v>13.8</v>
      </c>
      <c r="F991" s="315">
        <v>9.27</v>
      </c>
      <c r="G991" s="315">
        <v>14.65</v>
      </c>
      <c r="H991" s="315">
        <v>13.82</v>
      </c>
      <c r="I991" s="315">
        <v>15.3</v>
      </c>
      <c r="J991" s="315">
        <v>11.86</v>
      </c>
      <c r="K991" s="315">
        <v>15.01</v>
      </c>
      <c r="L991" s="315">
        <v>16.3</v>
      </c>
      <c r="M991" s="315">
        <v>13.96</v>
      </c>
      <c r="N991" s="315">
        <v>15.2</v>
      </c>
      <c r="O991" s="314">
        <v>15.81</v>
      </c>
      <c r="P991" s="315">
        <v>15.24</v>
      </c>
      <c r="Q991" s="315">
        <v>16.27</v>
      </c>
      <c r="R991" s="315">
        <v>12.62</v>
      </c>
      <c r="S991" s="315">
        <v>13.09</v>
      </c>
      <c r="T991" s="315">
        <v>17.329999999999998</v>
      </c>
      <c r="U991" s="315">
        <v>15.29</v>
      </c>
      <c r="V991" s="315">
        <v>18.649999999999999</v>
      </c>
      <c r="W991" s="315">
        <v>19.84</v>
      </c>
      <c r="X991" s="314">
        <v>13.32</v>
      </c>
      <c r="Y991" s="315">
        <v>10.51</v>
      </c>
      <c r="Z991" s="315">
        <v>12.85</v>
      </c>
      <c r="AA991" s="315">
        <v>14.92</v>
      </c>
      <c r="AB991" s="315">
        <v>14.32</v>
      </c>
      <c r="AC991" s="314">
        <v>14.52</v>
      </c>
      <c r="AD991" s="315">
        <v>17.03</v>
      </c>
      <c r="AE991" s="315">
        <v>14.53</v>
      </c>
      <c r="AF991" s="315">
        <v>14.21</v>
      </c>
      <c r="AG991" s="315">
        <v>13.83</v>
      </c>
      <c r="AH991" s="315">
        <v>13.69</v>
      </c>
      <c r="AI991" s="315">
        <v>14.53</v>
      </c>
      <c r="AJ991" s="314">
        <v>19.57</v>
      </c>
      <c r="AK991" s="367" t="s">
        <v>607</v>
      </c>
      <c r="AL991" s="367" t="s">
        <v>607</v>
      </c>
      <c r="AM991" s="314">
        <v>14.3</v>
      </c>
      <c r="AN991" s="315">
        <v>18.54</v>
      </c>
      <c r="AO991" s="315">
        <v>15.74</v>
      </c>
      <c r="AP991" s="315">
        <v>15.05</v>
      </c>
      <c r="AQ991" s="315">
        <v>15.84</v>
      </c>
      <c r="AR991" s="315">
        <v>15.58</v>
      </c>
      <c r="AS991" s="315">
        <v>12.5</v>
      </c>
      <c r="AT991" s="315">
        <v>12.87</v>
      </c>
      <c r="AU991" s="315">
        <v>14.09</v>
      </c>
      <c r="AV991" s="315">
        <v>13.53</v>
      </c>
      <c r="AW991" s="315">
        <v>13.16</v>
      </c>
      <c r="AX991" s="314">
        <v>14.02</v>
      </c>
      <c r="AY991" s="315">
        <v>15.65</v>
      </c>
      <c r="AZ991" s="315">
        <v>14.04</v>
      </c>
      <c r="BA991" s="315">
        <v>14.07</v>
      </c>
      <c r="BB991" s="315">
        <v>13.53</v>
      </c>
      <c r="BC991" s="315">
        <v>13.18</v>
      </c>
      <c r="BD991" s="314">
        <v>19.29</v>
      </c>
      <c r="BE991" s="315">
        <v>23.94</v>
      </c>
      <c r="BF991" s="315">
        <v>15.66</v>
      </c>
      <c r="BG991" s="315">
        <v>18.739999999999998</v>
      </c>
      <c r="BH991" s="315">
        <v>16.39</v>
      </c>
      <c r="BI991" s="315">
        <v>19.88</v>
      </c>
      <c r="BJ991" s="315">
        <v>16.829999999999998</v>
      </c>
      <c r="BK991" s="315">
        <v>17.34</v>
      </c>
      <c r="BL991" s="315">
        <v>14.9</v>
      </c>
      <c r="BM991" s="314">
        <v>14.85</v>
      </c>
      <c r="BN991" s="315">
        <v>14.43</v>
      </c>
      <c r="BO991" s="315">
        <v>13.63</v>
      </c>
      <c r="BP991" s="315">
        <v>14.17</v>
      </c>
      <c r="BQ991" s="315">
        <v>16.79</v>
      </c>
      <c r="BR991" s="315">
        <v>15.46</v>
      </c>
      <c r="BS991" s="314">
        <v>14.61</v>
      </c>
      <c r="BT991" s="316">
        <v>13.3</v>
      </c>
      <c r="BU991" s="315">
        <v>12.86</v>
      </c>
      <c r="BV991" s="315">
        <v>15.49</v>
      </c>
      <c r="BW991" s="315">
        <v>18.16</v>
      </c>
      <c r="BX991" s="315">
        <v>15.24</v>
      </c>
      <c r="BY991" s="315">
        <v>15.53</v>
      </c>
      <c r="BZ991" s="315">
        <v>14.41</v>
      </c>
      <c r="CA991" s="315">
        <v>15.86</v>
      </c>
      <c r="CB991" s="315">
        <v>15.63</v>
      </c>
      <c r="CC991" s="315">
        <v>12.58</v>
      </c>
      <c r="CD991" s="315">
        <v>12.12</v>
      </c>
      <c r="CE991" s="315">
        <v>14.53</v>
      </c>
      <c r="CF991" s="314">
        <v>16.3</v>
      </c>
      <c r="CG991" s="315">
        <v>16.5</v>
      </c>
      <c r="CH991" s="315">
        <v>15.65</v>
      </c>
      <c r="CI991" s="315">
        <v>17.420000000000002</v>
      </c>
      <c r="CJ991" s="315">
        <v>16.27</v>
      </c>
      <c r="CK991" s="315">
        <v>18.43</v>
      </c>
      <c r="CL991" s="315">
        <v>12.86</v>
      </c>
      <c r="CM991" s="315">
        <v>17.13</v>
      </c>
      <c r="CN991" s="315">
        <v>16.95</v>
      </c>
      <c r="CO991" s="315">
        <v>17.3</v>
      </c>
      <c r="CP991" s="315">
        <v>14.22</v>
      </c>
      <c r="CQ991" s="315">
        <v>17.57</v>
      </c>
      <c r="CR991" s="315">
        <v>10.62</v>
      </c>
      <c r="CS991" s="315">
        <v>14.67</v>
      </c>
      <c r="CT991" s="314">
        <v>11.27</v>
      </c>
      <c r="CU991" s="315">
        <v>12.11</v>
      </c>
      <c r="CV991" s="315">
        <v>11.32</v>
      </c>
      <c r="CW991" s="315">
        <v>9.86</v>
      </c>
      <c r="CX991" s="315">
        <v>11.72</v>
      </c>
      <c r="CY991" s="315">
        <v>10.130000000000001</v>
      </c>
      <c r="CZ991" s="314">
        <v>17.97</v>
      </c>
      <c r="DA991" s="315">
        <v>13.33</v>
      </c>
      <c r="DB991" s="315">
        <v>14.47</v>
      </c>
      <c r="DC991" s="315">
        <v>19.12</v>
      </c>
      <c r="DD991" s="315">
        <v>18.09</v>
      </c>
      <c r="DE991" s="315">
        <v>17.98</v>
      </c>
      <c r="DF991" s="315">
        <v>17.28</v>
      </c>
      <c r="DG991" s="314">
        <v>15.83</v>
      </c>
      <c r="DH991" s="317">
        <v>17.88</v>
      </c>
      <c r="DI991" s="316">
        <v>20.170000000000002</v>
      </c>
      <c r="DJ991" s="315">
        <v>14.91</v>
      </c>
      <c r="DK991" s="315">
        <v>19.32</v>
      </c>
      <c r="DL991" s="317" t="s">
        <v>607</v>
      </c>
      <c r="DM991" s="316">
        <v>16.420000000000002</v>
      </c>
      <c r="DN991" s="403" t="s">
        <v>607</v>
      </c>
      <c r="DO991" s="314">
        <v>15.85</v>
      </c>
    </row>
    <row r="992" spans="1:139" s="137" customFormat="1" ht="16.5" customHeight="1" x14ac:dyDescent="0.15">
      <c r="A992" s="214" t="s">
        <v>480</v>
      </c>
      <c r="B992" s="314">
        <v>12.73</v>
      </c>
      <c r="C992" s="315">
        <v>16.46</v>
      </c>
      <c r="D992" s="315">
        <v>12.54</v>
      </c>
      <c r="E992" s="315">
        <v>11.34</v>
      </c>
      <c r="F992" s="315">
        <v>13.44</v>
      </c>
      <c r="G992" s="315">
        <v>13.31</v>
      </c>
      <c r="H992" s="315">
        <v>11.08</v>
      </c>
      <c r="I992" s="315">
        <v>10.71</v>
      </c>
      <c r="J992" s="315">
        <v>10.199999999999999</v>
      </c>
      <c r="K992" s="315">
        <v>16.66</v>
      </c>
      <c r="L992" s="315">
        <v>13.45</v>
      </c>
      <c r="M992" s="315">
        <v>8.5</v>
      </c>
      <c r="N992" s="315">
        <v>12.66</v>
      </c>
      <c r="O992" s="314">
        <v>11.97</v>
      </c>
      <c r="P992" s="315">
        <v>12.24</v>
      </c>
      <c r="Q992" s="315">
        <v>15.68</v>
      </c>
      <c r="R992" s="315">
        <v>8.89</v>
      </c>
      <c r="S992" s="315">
        <v>15.12</v>
      </c>
      <c r="T992" s="315">
        <v>10.9</v>
      </c>
      <c r="U992" s="315">
        <v>10.06</v>
      </c>
      <c r="V992" s="315">
        <v>11.55</v>
      </c>
      <c r="W992" s="315">
        <v>9.41</v>
      </c>
      <c r="X992" s="314">
        <v>11.27</v>
      </c>
      <c r="Y992" s="315">
        <v>12.06</v>
      </c>
      <c r="Z992" s="315">
        <v>11.01</v>
      </c>
      <c r="AA992" s="315">
        <v>11.74</v>
      </c>
      <c r="AB992" s="315">
        <v>10.23</v>
      </c>
      <c r="AC992" s="314">
        <v>13.12</v>
      </c>
      <c r="AD992" s="315">
        <v>10.96</v>
      </c>
      <c r="AE992" s="315">
        <v>14.04</v>
      </c>
      <c r="AF992" s="315">
        <v>13.96</v>
      </c>
      <c r="AG992" s="315">
        <v>13.04</v>
      </c>
      <c r="AH992" s="315">
        <v>16.64</v>
      </c>
      <c r="AI992" s="315">
        <v>11.02</v>
      </c>
      <c r="AJ992" s="314">
        <v>18.760000000000002</v>
      </c>
      <c r="AK992" s="367" t="s">
        <v>607</v>
      </c>
      <c r="AL992" s="367" t="s">
        <v>607</v>
      </c>
      <c r="AM992" s="314">
        <v>10.35</v>
      </c>
      <c r="AN992" s="315">
        <v>9.49</v>
      </c>
      <c r="AO992" s="315">
        <v>15.71</v>
      </c>
      <c r="AP992" s="315">
        <v>11.09</v>
      </c>
      <c r="AQ992" s="315">
        <v>11.95</v>
      </c>
      <c r="AR992" s="315">
        <v>10.87</v>
      </c>
      <c r="AS992" s="315">
        <v>9.39</v>
      </c>
      <c r="AT992" s="315">
        <v>9.01</v>
      </c>
      <c r="AU992" s="315">
        <v>9.23</v>
      </c>
      <c r="AV992" s="315">
        <v>10.55</v>
      </c>
      <c r="AW992" s="315">
        <v>10.35</v>
      </c>
      <c r="AX992" s="314">
        <v>12.85</v>
      </c>
      <c r="AY992" s="315">
        <v>12.79</v>
      </c>
      <c r="AZ992" s="315">
        <v>12.72</v>
      </c>
      <c r="BA992" s="315">
        <v>14.44</v>
      </c>
      <c r="BB992" s="315">
        <v>12.73</v>
      </c>
      <c r="BC992" s="315">
        <v>11.18</v>
      </c>
      <c r="BD992" s="314">
        <v>17.22</v>
      </c>
      <c r="BE992" s="315">
        <v>20.76</v>
      </c>
      <c r="BF992" s="315">
        <v>13.39</v>
      </c>
      <c r="BG992" s="315">
        <v>14.17</v>
      </c>
      <c r="BH992" s="315">
        <v>15.04</v>
      </c>
      <c r="BI992" s="315">
        <v>16.649999999999999</v>
      </c>
      <c r="BJ992" s="315">
        <v>22.27</v>
      </c>
      <c r="BK992" s="315">
        <v>14.07</v>
      </c>
      <c r="BL992" s="315">
        <v>14.53</v>
      </c>
      <c r="BM992" s="314">
        <v>12.83</v>
      </c>
      <c r="BN992" s="315">
        <v>11.64</v>
      </c>
      <c r="BO992" s="315">
        <v>12.06</v>
      </c>
      <c r="BP992" s="315">
        <v>11.99</v>
      </c>
      <c r="BQ992" s="315">
        <v>10.41</v>
      </c>
      <c r="BR992" s="315">
        <v>14.99</v>
      </c>
      <c r="BS992" s="314">
        <v>12.32</v>
      </c>
      <c r="BT992" s="316">
        <v>10.67</v>
      </c>
      <c r="BU992" s="315">
        <v>11.93</v>
      </c>
      <c r="BV992" s="315">
        <v>15.7</v>
      </c>
      <c r="BW992" s="315">
        <v>13.53</v>
      </c>
      <c r="BX992" s="315">
        <v>8.42</v>
      </c>
      <c r="BY992" s="315">
        <v>13.12</v>
      </c>
      <c r="BZ992" s="315">
        <v>13.43</v>
      </c>
      <c r="CA992" s="315">
        <v>13.29</v>
      </c>
      <c r="CB992" s="315">
        <v>12.14</v>
      </c>
      <c r="CC992" s="315">
        <v>10.45</v>
      </c>
      <c r="CD992" s="315">
        <v>12.73</v>
      </c>
      <c r="CE992" s="315">
        <v>13.48</v>
      </c>
      <c r="CF992" s="314">
        <v>13.44</v>
      </c>
      <c r="CG992" s="315">
        <v>8.4499999999999993</v>
      </c>
      <c r="CH992" s="315">
        <v>13.86</v>
      </c>
      <c r="CI992" s="315">
        <v>14.7</v>
      </c>
      <c r="CJ992" s="315">
        <v>14</v>
      </c>
      <c r="CK992" s="315">
        <v>11.5</v>
      </c>
      <c r="CL992" s="315">
        <v>15.01</v>
      </c>
      <c r="CM992" s="315">
        <v>16.350000000000001</v>
      </c>
      <c r="CN992" s="315">
        <v>9.4700000000000006</v>
      </c>
      <c r="CO992" s="315">
        <v>9.39</v>
      </c>
      <c r="CP992" s="315">
        <v>12.09</v>
      </c>
      <c r="CQ992" s="315">
        <v>13.23</v>
      </c>
      <c r="CR992" s="315">
        <v>14.5</v>
      </c>
      <c r="CS992" s="315">
        <v>12.88</v>
      </c>
      <c r="CT992" s="314">
        <v>11.64</v>
      </c>
      <c r="CU992" s="315">
        <v>12.89</v>
      </c>
      <c r="CV992" s="315">
        <v>11.61</v>
      </c>
      <c r="CW992" s="315">
        <v>12.01</v>
      </c>
      <c r="CX992" s="315">
        <v>10.68</v>
      </c>
      <c r="CY992" s="315">
        <v>10.07</v>
      </c>
      <c r="CZ992" s="314">
        <v>17.46</v>
      </c>
      <c r="DA992" s="315">
        <v>10.87</v>
      </c>
      <c r="DB992" s="315">
        <v>6.83</v>
      </c>
      <c r="DC992" s="315">
        <v>18.16</v>
      </c>
      <c r="DD992" s="315">
        <v>19.059999999999999</v>
      </c>
      <c r="DE992" s="315">
        <v>17.89</v>
      </c>
      <c r="DF992" s="315">
        <v>14.79</v>
      </c>
      <c r="DG992" s="314">
        <v>13.78</v>
      </c>
      <c r="DH992" s="317">
        <v>27.87</v>
      </c>
      <c r="DI992" s="316">
        <v>26.2</v>
      </c>
      <c r="DJ992" s="315">
        <v>32.130000000000003</v>
      </c>
      <c r="DK992" s="315">
        <v>19.27</v>
      </c>
      <c r="DL992" s="317" t="s">
        <v>607</v>
      </c>
      <c r="DM992" s="316">
        <v>17.39</v>
      </c>
      <c r="DN992" s="403" t="s">
        <v>607</v>
      </c>
      <c r="DO992" s="314">
        <v>13.91</v>
      </c>
    </row>
    <row r="993" spans="1:155" ht="16.5" customHeight="1" x14ac:dyDescent="0.2">
      <c r="A993" s="85" t="s">
        <v>647</v>
      </c>
      <c r="B993" s="314">
        <v>27.259999999999998</v>
      </c>
      <c r="C993" s="315">
        <v>21.470000000000002</v>
      </c>
      <c r="D993" s="315">
        <v>25.45</v>
      </c>
      <c r="E993" s="315">
        <v>26.84</v>
      </c>
      <c r="F993" s="315">
        <v>16.8</v>
      </c>
      <c r="G993" s="315">
        <v>28.41</v>
      </c>
      <c r="H993" s="315">
        <v>29.28</v>
      </c>
      <c r="I993" s="315">
        <v>25.28</v>
      </c>
      <c r="J993" s="315">
        <v>22.439999999999998</v>
      </c>
      <c r="K993" s="315">
        <v>21.400000000000002</v>
      </c>
      <c r="L993" s="315">
        <v>33.46</v>
      </c>
      <c r="M993" s="315">
        <v>26.52</v>
      </c>
      <c r="N993" s="315">
        <v>25.509999999999998</v>
      </c>
      <c r="O993" s="314">
        <v>22.49</v>
      </c>
      <c r="P993" s="315">
        <v>25.32</v>
      </c>
      <c r="Q993" s="315">
        <v>23.28</v>
      </c>
      <c r="R993" s="315">
        <v>22.97</v>
      </c>
      <c r="S993" s="315">
        <v>21.580000000000002</v>
      </c>
      <c r="T993" s="315">
        <v>19.279999999999998</v>
      </c>
      <c r="U993" s="315">
        <v>19.309999999999999</v>
      </c>
      <c r="V993" s="315">
        <v>23.53</v>
      </c>
      <c r="W993" s="315">
        <v>24.98</v>
      </c>
      <c r="X993" s="314">
        <v>28.900000000000002</v>
      </c>
      <c r="Y993" s="315">
        <v>27.58</v>
      </c>
      <c r="Z993" s="315">
        <v>27.650000000000002</v>
      </c>
      <c r="AA993" s="315">
        <v>30.76</v>
      </c>
      <c r="AB993" s="315">
        <v>29.09</v>
      </c>
      <c r="AC993" s="314">
        <v>24.150000000000002</v>
      </c>
      <c r="AD993" s="315">
        <v>26.4</v>
      </c>
      <c r="AE993" s="315">
        <v>21.060000000000002</v>
      </c>
      <c r="AF993" s="315">
        <v>20.55</v>
      </c>
      <c r="AG993" s="315">
        <v>27.750000000000004</v>
      </c>
      <c r="AH993" s="315">
        <v>18.86</v>
      </c>
      <c r="AI993" s="315">
        <v>26.5</v>
      </c>
      <c r="AJ993" s="314">
        <v>27.01</v>
      </c>
      <c r="AK993" s="367" t="s">
        <v>607</v>
      </c>
      <c r="AL993" s="367" t="s">
        <v>607</v>
      </c>
      <c r="AM993" s="314">
        <v>23.62</v>
      </c>
      <c r="AN993" s="315">
        <v>21.220000000000002</v>
      </c>
      <c r="AO993" s="315">
        <v>16.79</v>
      </c>
      <c r="AP993" s="315">
        <v>23.1</v>
      </c>
      <c r="AQ993" s="315">
        <v>16.29</v>
      </c>
      <c r="AR993" s="315">
        <v>23.37</v>
      </c>
      <c r="AS993" s="315">
        <v>24.869999999999997</v>
      </c>
      <c r="AT993" s="315">
        <v>20.32</v>
      </c>
      <c r="AU993" s="315">
        <v>30</v>
      </c>
      <c r="AV993" s="315">
        <v>24.380000000000003</v>
      </c>
      <c r="AW993" s="315">
        <v>22.72</v>
      </c>
      <c r="AX993" s="314">
        <v>24.56</v>
      </c>
      <c r="AY993" s="315">
        <v>20.669999999999998</v>
      </c>
      <c r="AZ993" s="315">
        <v>26.01</v>
      </c>
      <c r="BA993" s="315">
        <v>28.18</v>
      </c>
      <c r="BB993" s="315">
        <v>20.77</v>
      </c>
      <c r="BC993" s="315">
        <v>25.09</v>
      </c>
      <c r="BD993" s="314">
        <v>46.07</v>
      </c>
      <c r="BE993" s="315">
        <v>64.17</v>
      </c>
      <c r="BF993" s="315">
        <v>30.17</v>
      </c>
      <c r="BG993" s="315">
        <v>47.3</v>
      </c>
      <c r="BH993" s="315">
        <v>37.379999999999995</v>
      </c>
      <c r="BI993" s="315">
        <v>53.93</v>
      </c>
      <c r="BJ993" s="315">
        <v>21.430000000000003</v>
      </c>
      <c r="BK993" s="315">
        <v>39.18</v>
      </c>
      <c r="BL993" s="315">
        <v>30.94</v>
      </c>
      <c r="BM993" s="314">
        <v>23.31</v>
      </c>
      <c r="BN993" s="315">
        <v>27.35</v>
      </c>
      <c r="BO993" s="315">
        <v>22.480000000000004</v>
      </c>
      <c r="BP993" s="315">
        <v>17.48</v>
      </c>
      <c r="BQ993" s="315">
        <v>21.739999999999995</v>
      </c>
      <c r="BR993" s="315">
        <v>24.45</v>
      </c>
      <c r="BS993" s="314">
        <v>26.900000000000002</v>
      </c>
      <c r="BT993" s="316">
        <v>21.830000000000002</v>
      </c>
      <c r="BU993" s="315">
        <v>24.75</v>
      </c>
      <c r="BV993" s="315">
        <v>23.04</v>
      </c>
      <c r="BW993" s="315">
        <v>22.259999999999998</v>
      </c>
      <c r="BX993" s="315">
        <v>23.53</v>
      </c>
      <c r="BY993" s="315">
        <v>31.83</v>
      </c>
      <c r="BZ993" s="315">
        <v>24.18</v>
      </c>
      <c r="CA993" s="315">
        <v>27.13</v>
      </c>
      <c r="CB993" s="315">
        <v>29.069999999999997</v>
      </c>
      <c r="CC993" s="315">
        <v>22.57</v>
      </c>
      <c r="CD993" s="315">
        <v>27.95</v>
      </c>
      <c r="CE993" s="315">
        <v>28.990000000000002</v>
      </c>
      <c r="CF993" s="314">
        <v>30.150000000000002</v>
      </c>
      <c r="CG993" s="315">
        <v>34.24</v>
      </c>
      <c r="CH993" s="315">
        <v>34.65</v>
      </c>
      <c r="CI993" s="315">
        <v>20.71</v>
      </c>
      <c r="CJ993" s="315">
        <v>30.55</v>
      </c>
      <c r="CK993" s="315">
        <v>35.520000000000003</v>
      </c>
      <c r="CL993" s="315">
        <v>18.68</v>
      </c>
      <c r="CM993" s="315">
        <v>34.79</v>
      </c>
      <c r="CN993" s="315">
        <v>33.14</v>
      </c>
      <c r="CO993" s="315">
        <v>21.04</v>
      </c>
      <c r="CP993" s="315">
        <v>26.52</v>
      </c>
      <c r="CQ993" s="315">
        <v>29.540000000000003</v>
      </c>
      <c r="CR993" s="315">
        <v>26.929999999999996</v>
      </c>
      <c r="CS993" s="315">
        <v>14.31</v>
      </c>
      <c r="CT993" s="314">
        <v>26.279999999999998</v>
      </c>
      <c r="CU993" s="315">
        <v>31.520000000000003</v>
      </c>
      <c r="CV993" s="315">
        <v>26.820000000000004</v>
      </c>
      <c r="CW993" s="315">
        <v>17.52</v>
      </c>
      <c r="CX993" s="315">
        <v>20.48</v>
      </c>
      <c r="CY993" s="315">
        <v>25.07</v>
      </c>
      <c r="CZ993" s="314">
        <v>30.41</v>
      </c>
      <c r="DA993" s="315">
        <v>31.69</v>
      </c>
      <c r="DB993" s="315">
        <v>29.46</v>
      </c>
      <c r="DC993" s="315">
        <v>31.63</v>
      </c>
      <c r="DD993" s="315">
        <v>32.059999999999995</v>
      </c>
      <c r="DE993" s="315">
        <v>27.9</v>
      </c>
      <c r="DF993" s="315">
        <v>26.979999999999997</v>
      </c>
      <c r="DG993" s="314">
        <v>30.409999999999997</v>
      </c>
      <c r="DH993" s="317">
        <v>23.73</v>
      </c>
      <c r="DI993" s="316">
        <v>22.669999999999998</v>
      </c>
      <c r="DJ993" s="315">
        <v>22.439999999999998</v>
      </c>
      <c r="DK993" s="315">
        <v>32.68</v>
      </c>
      <c r="DL993" s="317" t="s">
        <v>607</v>
      </c>
      <c r="DM993" s="316">
        <v>27.23</v>
      </c>
      <c r="DN993" s="403" t="s">
        <v>607</v>
      </c>
      <c r="DO993" s="314">
        <v>30.339999999999996</v>
      </c>
      <c r="DP993" s="137"/>
      <c r="DQ993" s="137"/>
      <c r="DR993" s="137"/>
      <c r="DS993" s="137"/>
      <c r="DT993" s="137"/>
      <c r="DU993" s="137"/>
      <c r="DV993" s="137"/>
      <c r="DW993" s="137"/>
      <c r="DX993" s="137"/>
      <c r="DY993" s="137"/>
      <c r="DZ993" s="137"/>
      <c r="EA993" s="137"/>
      <c r="EB993" s="137"/>
    </row>
    <row r="994" spans="1:155" ht="16.5" customHeight="1" x14ac:dyDescent="0.2">
      <c r="A994" s="85" t="s">
        <v>481</v>
      </c>
      <c r="B994" s="314">
        <v>35.04</v>
      </c>
      <c r="C994" s="315">
        <v>27.34</v>
      </c>
      <c r="D994" s="315">
        <v>39.68</v>
      </c>
      <c r="E994" s="315">
        <v>34.46</v>
      </c>
      <c r="F994" s="315">
        <v>37.21</v>
      </c>
      <c r="G994" s="315">
        <v>37.81</v>
      </c>
      <c r="H994" s="315">
        <v>35.14</v>
      </c>
      <c r="I994" s="315">
        <v>30.72</v>
      </c>
      <c r="J994" s="315">
        <v>37.229999999999997</v>
      </c>
      <c r="K994" s="315">
        <v>35.01</v>
      </c>
      <c r="L994" s="315">
        <v>34.78</v>
      </c>
      <c r="M994" s="315">
        <v>37.409999999999997</v>
      </c>
      <c r="N994" s="315">
        <v>39.28</v>
      </c>
      <c r="O994" s="314">
        <v>32.6</v>
      </c>
      <c r="P994" s="315">
        <v>32.86</v>
      </c>
      <c r="Q994" s="315">
        <v>32.76</v>
      </c>
      <c r="R994" s="315">
        <v>27.78</v>
      </c>
      <c r="S994" s="315">
        <v>38.15</v>
      </c>
      <c r="T994" s="315">
        <v>32.01</v>
      </c>
      <c r="U994" s="315">
        <v>31.58</v>
      </c>
      <c r="V994" s="315">
        <v>34.409999999999997</v>
      </c>
      <c r="W994" s="315">
        <v>33.11</v>
      </c>
      <c r="X994" s="314">
        <v>34</v>
      </c>
      <c r="Y994" s="315">
        <v>32.78</v>
      </c>
      <c r="Z994" s="315">
        <v>34.369999999999997</v>
      </c>
      <c r="AA994" s="315">
        <v>31.38</v>
      </c>
      <c r="AB994" s="315">
        <v>38.17</v>
      </c>
      <c r="AC994" s="314">
        <v>29.98</v>
      </c>
      <c r="AD994" s="315">
        <v>27.29</v>
      </c>
      <c r="AE994" s="315">
        <v>34.18</v>
      </c>
      <c r="AF994" s="315">
        <v>28.75</v>
      </c>
      <c r="AG994" s="315">
        <v>28.48</v>
      </c>
      <c r="AH994" s="315">
        <v>29.71</v>
      </c>
      <c r="AI994" s="315">
        <v>30.97</v>
      </c>
      <c r="AJ994" s="314">
        <v>38.020000000000003</v>
      </c>
      <c r="AK994" s="367" t="s">
        <v>607</v>
      </c>
      <c r="AL994" s="367" t="s">
        <v>607</v>
      </c>
      <c r="AM994" s="314">
        <v>30.01</v>
      </c>
      <c r="AN994" s="315">
        <v>33.07</v>
      </c>
      <c r="AO994" s="315">
        <v>25.06</v>
      </c>
      <c r="AP994" s="315">
        <v>30.81</v>
      </c>
      <c r="AQ994" s="315">
        <v>28.82</v>
      </c>
      <c r="AR994" s="315">
        <v>27.09</v>
      </c>
      <c r="AS994" s="315">
        <v>34.840000000000003</v>
      </c>
      <c r="AT994" s="315">
        <v>26.27</v>
      </c>
      <c r="AU994" s="315">
        <v>33.5</v>
      </c>
      <c r="AV994" s="315">
        <v>28.54</v>
      </c>
      <c r="AW994" s="315">
        <v>36.15</v>
      </c>
      <c r="AX994" s="314">
        <v>27.97</v>
      </c>
      <c r="AY994" s="315">
        <v>26.67</v>
      </c>
      <c r="AZ994" s="315">
        <v>26.78</v>
      </c>
      <c r="BA994" s="315">
        <v>31.61</v>
      </c>
      <c r="BB994" s="315">
        <v>26.98</v>
      </c>
      <c r="BC994" s="315">
        <v>31.51</v>
      </c>
      <c r="BD994" s="314">
        <v>37.33</v>
      </c>
      <c r="BE994" s="315">
        <v>46.88</v>
      </c>
      <c r="BF994" s="315">
        <v>31.59</v>
      </c>
      <c r="BG994" s="315">
        <v>38.630000000000003</v>
      </c>
      <c r="BH994" s="315">
        <v>33.67</v>
      </c>
      <c r="BI994" s="315">
        <v>42.04</v>
      </c>
      <c r="BJ994" s="315">
        <v>19.93</v>
      </c>
      <c r="BK994" s="315">
        <v>31.42</v>
      </c>
      <c r="BL994" s="315">
        <v>31.4</v>
      </c>
      <c r="BM994" s="314">
        <v>33.94</v>
      </c>
      <c r="BN994" s="315">
        <v>36.200000000000003</v>
      </c>
      <c r="BO994" s="315">
        <v>36.53</v>
      </c>
      <c r="BP994" s="315">
        <v>35.479999999999997</v>
      </c>
      <c r="BQ994" s="315">
        <v>40.92</v>
      </c>
      <c r="BR994" s="315">
        <v>28.62</v>
      </c>
      <c r="BS994" s="314">
        <v>36.36</v>
      </c>
      <c r="BT994" s="316">
        <v>28.72</v>
      </c>
      <c r="BU994" s="315">
        <v>37.15</v>
      </c>
      <c r="BV994" s="315">
        <v>32.39</v>
      </c>
      <c r="BW994" s="315">
        <v>37.840000000000003</v>
      </c>
      <c r="BX994" s="315">
        <v>43.75</v>
      </c>
      <c r="BY994" s="315">
        <v>36.549999999999997</v>
      </c>
      <c r="BZ994" s="315">
        <v>32.93</v>
      </c>
      <c r="CA994" s="315">
        <v>37.69</v>
      </c>
      <c r="CB994" s="315">
        <v>40.75</v>
      </c>
      <c r="CC994" s="315">
        <v>32.49</v>
      </c>
      <c r="CD994" s="315">
        <v>31.31</v>
      </c>
      <c r="CE994" s="315">
        <v>36.56</v>
      </c>
      <c r="CF994" s="314">
        <v>40.049999999999997</v>
      </c>
      <c r="CG994" s="315">
        <v>38.36</v>
      </c>
      <c r="CH994" s="315">
        <v>43.52</v>
      </c>
      <c r="CI994" s="315">
        <v>38.24</v>
      </c>
      <c r="CJ994" s="315">
        <v>40.01</v>
      </c>
      <c r="CK994" s="315">
        <v>37.57</v>
      </c>
      <c r="CL994" s="315">
        <v>41.01</v>
      </c>
      <c r="CM994" s="315">
        <v>38.46</v>
      </c>
      <c r="CN994" s="315">
        <v>47.11</v>
      </c>
      <c r="CO994" s="315">
        <v>50.12</v>
      </c>
      <c r="CP994" s="315">
        <v>48.28</v>
      </c>
      <c r="CQ994" s="315">
        <v>41.69</v>
      </c>
      <c r="CR994" s="315">
        <v>38.840000000000003</v>
      </c>
      <c r="CS994" s="315">
        <v>36</v>
      </c>
      <c r="CT994" s="314">
        <v>33.729999999999997</v>
      </c>
      <c r="CU994" s="315">
        <v>36.76</v>
      </c>
      <c r="CV994" s="315">
        <v>32.26</v>
      </c>
      <c r="CW994" s="315">
        <v>35.369999999999997</v>
      </c>
      <c r="CX994" s="315">
        <v>31.52</v>
      </c>
      <c r="CY994" s="315">
        <v>30.92</v>
      </c>
      <c r="CZ994" s="314">
        <v>35.35</v>
      </c>
      <c r="DA994" s="315">
        <v>39.1</v>
      </c>
      <c r="DB994" s="315">
        <v>36.57</v>
      </c>
      <c r="DC994" s="315">
        <v>36.69</v>
      </c>
      <c r="DD994" s="315">
        <v>32.86</v>
      </c>
      <c r="DE994" s="315">
        <v>36.6</v>
      </c>
      <c r="DF994" s="315">
        <v>36.33</v>
      </c>
      <c r="DG994" s="314">
        <v>34.78</v>
      </c>
      <c r="DH994" s="317">
        <v>23.62</v>
      </c>
      <c r="DI994" s="316">
        <v>26.15</v>
      </c>
      <c r="DJ994" s="315">
        <v>18.36</v>
      </c>
      <c r="DK994" s="315">
        <v>32.380000000000003</v>
      </c>
      <c r="DL994" s="317" t="s">
        <v>607</v>
      </c>
      <c r="DM994" s="316">
        <v>29.47</v>
      </c>
      <c r="DN994" s="403" t="s">
        <v>607</v>
      </c>
      <c r="DO994" s="314">
        <v>34.659999999999997</v>
      </c>
    </row>
    <row r="995" spans="1:155" ht="16.5" customHeight="1" x14ac:dyDescent="0.2">
      <c r="A995" s="85" t="s">
        <v>482</v>
      </c>
      <c r="B995" s="314">
        <v>73.650000000000006</v>
      </c>
      <c r="C995" s="315">
        <v>70.209999999999994</v>
      </c>
      <c r="D995" s="315">
        <v>69.56</v>
      </c>
      <c r="E995" s="315">
        <v>70.33</v>
      </c>
      <c r="F995" s="315">
        <v>65.75</v>
      </c>
      <c r="G995" s="315">
        <v>74.58</v>
      </c>
      <c r="H995" s="315">
        <v>75.900000000000006</v>
      </c>
      <c r="I995" s="315">
        <v>76.83</v>
      </c>
      <c r="J995" s="315">
        <v>70.069999999999993</v>
      </c>
      <c r="K995" s="315">
        <v>66.58</v>
      </c>
      <c r="L995" s="315">
        <v>76.03</v>
      </c>
      <c r="M995" s="315">
        <v>77.790000000000006</v>
      </c>
      <c r="N995" s="315">
        <v>73.010000000000005</v>
      </c>
      <c r="O995" s="314">
        <v>73.13</v>
      </c>
      <c r="P995" s="315">
        <v>74.14</v>
      </c>
      <c r="Q995" s="315">
        <v>72.25</v>
      </c>
      <c r="R995" s="315">
        <v>80.41</v>
      </c>
      <c r="S995" s="315">
        <v>73.59</v>
      </c>
      <c r="T995" s="315">
        <v>71.709999999999994</v>
      </c>
      <c r="U995" s="315">
        <v>74.290000000000006</v>
      </c>
      <c r="V995" s="315">
        <v>67.16</v>
      </c>
      <c r="W995" s="315">
        <v>69.989999999999995</v>
      </c>
      <c r="X995" s="314">
        <v>74.180000000000007</v>
      </c>
      <c r="Y995" s="315">
        <v>72.67</v>
      </c>
      <c r="Z995" s="315">
        <v>75.84</v>
      </c>
      <c r="AA995" s="315">
        <v>74.510000000000005</v>
      </c>
      <c r="AB995" s="315">
        <v>73.16</v>
      </c>
      <c r="AC995" s="314">
        <v>71.56</v>
      </c>
      <c r="AD995" s="315">
        <v>68.75</v>
      </c>
      <c r="AE995" s="315">
        <v>69.989999999999995</v>
      </c>
      <c r="AF995" s="315">
        <v>70.37</v>
      </c>
      <c r="AG995" s="315">
        <v>76.150000000000006</v>
      </c>
      <c r="AH995" s="315">
        <v>69.11</v>
      </c>
      <c r="AI995" s="315">
        <v>71.8</v>
      </c>
      <c r="AJ995" s="314">
        <v>40.869999999999997</v>
      </c>
      <c r="AK995" s="367" t="s">
        <v>607</v>
      </c>
      <c r="AL995" s="367" t="s">
        <v>607</v>
      </c>
      <c r="AM995" s="314">
        <v>72.63</v>
      </c>
      <c r="AN995" s="315">
        <v>60.93</v>
      </c>
      <c r="AO995" s="315">
        <v>72.069999999999993</v>
      </c>
      <c r="AP995" s="315">
        <v>74.19</v>
      </c>
      <c r="AQ995" s="315">
        <v>71.08</v>
      </c>
      <c r="AR995" s="315">
        <v>72.900000000000006</v>
      </c>
      <c r="AS995" s="315">
        <v>73.47</v>
      </c>
      <c r="AT995" s="315">
        <v>68.47</v>
      </c>
      <c r="AU995" s="315">
        <v>76.09</v>
      </c>
      <c r="AV995" s="315">
        <v>74.260000000000005</v>
      </c>
      <c r="AW995" s="315">
        <v>74.319999999999993</v>
      </c>
      <c r="AX995" s="314">
        <v>67.36</v>
      </c>
      <c r="AY995" s="315">
        <v>70.03</v>
      </c>
      <c r="AZ995" s="315">
        <v>66.63</v>
      </c>
      <c r="BA995" s="315">
        <v>67.78</v>
      </c>
      <c r="BB995" s="315">
        <v>67.14</v>
      </c>
      <c r="BC995" s="315">
        <v>67.69</v>
      </c>
      <c r="BD995" s="314">
        <v>66.510000000000005</v>
      </c>
      <c r="BE995" s="315">
        <v>69.209999999999994</v>
      </c>
      <c r="BF995" s="315">
        <v>69.08</v>
      </c>
      <c r="BG995" s="315">
        <v>74.92</v>
      </c>
      <c r="BH995" s="315">
        <v>69.83</v>
      </c>
      <c r="BI995" s="315">
        <v>67.25</v>
      </c>
      <c r="BJ995" s="315">
        <v>50.32</v>
      </c>
      <c r="BK995" s="315">
        <v>62.3</v>
      </c>
      <c r="BL995" s="315">
        <v>61.61</v>
      </c>
      <c r="BM995" s="314">
        <v>70.760000000000005</v>
      </c>
      <c r="BN995" s="315">
        <v>72.010000000000005</v>
      </c>
      <c r="BO995" s="315">
        <v>68.099999999999994</v>
      </c>
      <c r="BP995" s="315">
        <v>71.08</v>
      </c>
      <c r="BQ995" s="315">
        <v>72.39</v>
      </c>
      <c r="BR995" s="315">
        <v>70.739999999999995</v>
      </c>
      <c r="BS995" s="314">
        <v>71.59</v>
      </c>
      <c r="BT995" s="316">
        <v>74.78</v>
      </c>
      <c r="BU995" s="315">
        <v>76.75</v>
      </c>
      <c r="BV995" s="315">
        <v>66.83</v>
      </c>
      <c r="BW995" s="315">
        <v>75.989999999999995</v>
      </c>
      <c r="BX995" s="315">
        <v>70.81</v>
      </c>
      <c r="BY995" s="315">
        <v>70.599999999999994</v>
      </c>
      <c r="BZ995" s="315">
        <v>67.19</v>
      </c>
      <c r="CA995" s="315">
        <v>75.06</v>
      </c>
      <c r="CB995" s="315">
        <v>69.33</v>
      </c>
      <c r="CC995" s="315">
        <v>75.08</v>
      </c>
      <c r="CD995" s="315">
        <v>71.41</v>
      </c>
      <c r="CE995" s="315">
        <v>67.150000000000006</v>
      </c>
      <c r="CF995" s="314">
        <v>70.23</v>
      </c>
      <c r="CG995" s="315">
        <v>69.260000000000005</v>
      </c>
      <c r="CH995" s="315">
        <v>64.98</v>
      </c>
      <c r="CI995" s="315">
        <v>72.709999999999994</v>
      </c>
      <c r="CJ995" s="315">
        <v>66.930000000000007</v>
      </c>
      <c r="CK995" s="315">
        <v>72.45</v>
      </c>
      <c r="CL995" s="315">
        <v>77.3</v>
      </c>
      <c r="CM995" s="315">
        <v>70.02</v>
      </c>
      <c r="CN995" s="315">
        <v>75.38</v>
      </c>
      <c r="CO995" s="315">
        <v>79.02</v>
      </c>
      <c r="CP995" s="315">
        <v>67.86</v>
      </c>
      <c r="CQ995" s="315">
        <v>65.92</v>
      </c>
      <c r="CR995" s="315">
        <v>70.709999999999994</v>
      </c>
      <c r="CS995" s="315">
        <v>67.930000000000007</v>
      </c>
      <c r="CT995" s="314">
        <v>77.069999999999993</v>
      </c>
      <c r="CU995" s="315">
        <v>79.599999999999994</v>
      </c>
      <c r="CV995" s="315">
        <v>76.44</v>
      </c>
      <c r="CW995" s="315">
        <v>72.16</v>
      </c>
      <c r="CX995" s="315">
        <v>74.94</v>
      </c>
      <c r="CY995" s="315">
        <v>77.25</v>
      </c>
      <c r="CZ995" s="314">
        <v>63.04</v>
      </c>
      <c r="DA995" s="315">
        <v>72.8</v>
      </c>
      <c r="DB995" s="315">
        <v>76.38</v>
      </c>
      <c r="DC995" s="315">
        <v>64.28</v>
      </c>
      <c r="DD995" s="315">
        <v>60.51</v>
      </c>
      <c r="DE995" s="315">
        <v>60.73</v>
      </c>
      <c r="DF995" s="315">
        <v>66.2</v>
      </c>
      <c r="DG995" s="314">
        <v>69.959999999999994</v>
      </c>
      <c r="DH995" s="317">
        <v>30.17</v>
      </c>
      <c r="DI995" s="316">
        <v>32.340000000000003</v>
      </c>
      <c r="DJ995" s="315">
        <v>26.84</v>
      </c>
      <c r="DK995" s="315">
        <v>33.380000000000003</v>
      </c>
      <c r="DL995" s="317" t="s">
        <v>607</v>
      </c>
      <c r="DM995" s="316">
        <v>39.56</v>
      </c>
      <c r="DN995" s="403" t="s">
        <v>607</v>
      </c>
      <c r="DO995" s="314">
        <v>69.48</v>
      </c>
    </row>
    <row r="996" spans="1:155" ht="16.5" customHeight="1" x14ac:dyDescent="0.2">
      <c r="A996" s="235" t="s">
        <v>658</v>
      </c>
      <c r="B996" s="314"/>
      <c r="C996" s="315"/>
      <c r="D996" s="315"/>
      <c r="E996" s="315"/>
      <c r="F996" s="315"/>
      <c r="G996" s="315"/>
      <c r="H996" s="315"/>
      <c r="I996" s="315"/>
      <c r="J996" s="315"/>
      <c r="K996" s="315"/>
      <c r="L996" s="315"/>
      <c r="M996" s="315"/>
      <c r="N996" s="315"/>
      <c r="O996" s="314"/>
      <c r="P996" s="315"/>
      <c r="Q996" s="315"/>
      <c r="R996" s="315"/>
      <c r="S996" s="315"/>
      <c r="T996" s="315"/>
      <c r="U996" s="315"/>
      <c r="V996" s="315"/>
      <c r="W996" s="315"/>
      <c r="X996" s="314"/>
      <c r="Y996" s="315"/>
      <c r="Z996" s="315"/>
      <c r="AA996" s="315"/>
      <c r="AB996" s="315"/>
      <c r="AC996" s="314"/>
      <c r="AD996" s="315"/>
      <c r="AE996" s="315"/>
      <c r="AF996" s="315"/>
      <c r="AG996" s="315"/>
      <c r="AH996" s="315"/>
      <c r="AI996" s="315"/>
      <c r="AJ996" s="314"/>
      <c r="AK996" s="367"/>
      <c r="AL996" s="367"/>
      <c r="AM996" s="314"/>
      <c r="AN996" s="315"/>
      <c r="AO996" s="315"/>
      <c r="AP996" s="315"/>
      <c r="AQ996" s="315"/>
      <c r="AR996" s="315"/>
      <c r="AS996" s="315"/>
      <c r="AT996" s="315"/>
      <c r="AU996" s="315"/>
      <c r="AV996" s="315"/>
      <c r="AW996" s="315"/>
      <c r="AX996" s="314"/>
      <c r="AY996" s="315"/>
      <c r="AZ996" s="315"/>
      <c r="BA996" s="315"/>
      <c r="BB996" s="315"/>
      <c r="BC996" s="315"/>
      <c r="BD996" s="314"/>
      <c r="BE996" s="315"/>
      <c r="BF996" s="315"/>
      <c r="BG996" s="315"/>
      <c r="BH996" s="315"/>
      <c r="BI996" s="315"/>
      <c r="BJ996" s="315"/>
      <c r="BK996" s="315"/>
      <c r="BL996" s="315"/>
      <c r="BM996" s="314"/>
      <c r="BN996" s="315"/>
      <c r="BO996" s="315"/>
      <c r="BP996" s="315"/>
      <c r="BQ996" s="315"/>
      <c r="BR996" s="315"/>
      <c r="BS996" s="314"/>
      <c r="BT996" s="316"/>
      <c r="BU996" s="315"/>
      <c r="BV996" s="315"/>
      <c r="BW996" s="315"/>
      <c r="BX996" s="315"/>
      <c r="BY996" s="315"/>
      <c r="BZ996" s="315"/>
      <c r="CA996" s="315"/>
      <c r="CB996" s="315"/>
      <c r="CC996" s="315"/>
      <c r="CD996" s="315"/>
      <c r="CE996" s="315"/>
      <c r="CF996" s="314"/>
      <c r="CG996" s="315"/>
      <c r="CH996" s="315"/>
      <c r="CI996" s="315"/>
      <c r="CJ996" s="315"/>
      <c r="CK996" s="315"/>
      <c r="CL996" s="315"/>
      <c r="CM996" s="315"/>
      <c r="CN996" s="315"/>
      <c r="CO996" s="315"/>
      <c r="CP996" s="315"/>
      <c r="CQ996" s="315"/>
      <c r="CR996" s="315"/>
      <c r="CS996" s="315"/>
      <c r="CT996" s="314"/>
      <c r="CU996" s="315"/>
      <c r="CV996" s="315"/>
      <c r="CW996" s="315"/>
      <c r="CX996" s="315"/>
      <c r="CY996" s="315"/>
      <c r="CZ996" s="314"/>
      <c r="DA996" s="315"/>
      <c r="DB996" s="315"/>
      <c r="DC996" s="315"/>
      <c r="DD996" s="315"/>
      <c r="DE996" s="315"/>
      <c r="DF996" s="315"/>
      <c r="DG996" s="314"/>
      <c r="DH996" s="317"/>
      <c r="DI996" s="316"/>
      <c r="DJ996" s="315"/>
      <c r="DK996" s="315"/>
      <c r="DL996" s="317"/>
      <c r="DM996" s="315"/>
      <c r="DN996" s="318"/>
      <c r="DO996" s="314"/>
    </row>
    <row r="997" spans="1:155" ht="16.5" customHeight="1" x14ac:dyDescent="0.2">
      <c r="A997" s="87" t="s">
        <v>184</v>
      </c>
      <c r="B997" s="314"/>
      <c r="C997" s="315"/>
      <c r="D997" s="315"/>
      <c r="E997" s="315"/>
      <c r="F997" s="315"/>
      <c r="G997" s="315"/>
      <c r="H997" s="315"/>
      <c r="I997" s="315"/>
      <c r="J997" s="315"/>
      <c r="K997" s="315"/>
      <c r="L997" s="315"/>
      <c r="M997" s="315"/>
      <c r="N997" s="315"/>
      <c r="O997" s="314"/>
      <c r="P997" s="315"/>
      <c r="Q997" s="315"/>
      <c r="R997" s="315"/>
      <c r="S997" s="315"/>
      <c r="T997" s="315"/>
      <c r="U997" s="315"/>
      <c r="V997" s="315"/>
      <c r="W997" s="315"/>
      <c r="X997" s="314"/>
      <c r="Y997" s="315"/>
      <c r="Z997" s="315"/>
      <c r="AA997" s="315"/>
      <c r="AB997" s="315"/>
      <c r="AC997" s="314"/>
      <c r="AD997" s="315"/>
      <c r="AE997" s="315"/>
      <c r="AF997" s="315"/>
      <c r="AG997" s="315"/>
      <c r="AH997" s="315"/>
      <c r="AI997" s="315"/>
      <c r="AJ997" s="314"/>
      <c r="AK997" s="367"/>
      <c r="AL997" s="367"/>
      <c r="AM997" s="314"/>
      <c r="AN997" s="315"/>
      <c r="AO997" s="315"/>
      <c r="AP997" s="315"/>
      <c r="AQ997" s="315"/>
      <c r="AR997" s="315"/>
      <c r="AS997" s="315"/>
      <c r="AT997" s="315"/>
      <c r="AU997" s="315"/>
      <c r="AV997" s="315"/>
      <c r="AW997" s="315"/>
      <c r="AX997" s="314"/>
      <c r="AY997" s="315"/>
      <c r="AZ997" s="315"/>
      <c r="BA997" s="315"/>
      <c r="BB997" s="315"/>
      <c r="BC997" s="315"/>
      <c r="BD997" s="314"/>
      <c r="BE997" s="315"/>
      <c r="BF997" s="315"/>
      <c r="BG997" s="315"/>
      <c r="BH997" s="315"/>
      <c r="BI997" s="315"/>
      <c r="BJ997" s="315"/>
      <c r="BK997" s="315"/>
      <c r="BL997" s="315"/>
      <c r="BM997" s="314"/>
      <c r="BN997" s="315"/>
      <c r="BO997" s="315"/>
      <c r="BP997" s="315"/>
      <c r="BQ997" s="315"/>
      <c r="BR997" s="315"/>
      <c r="BS997" s="314"/>
      <c r="BT997" s="316"/>
      <c r="BU997" s="315"/>
      <c r="BV997" s="315"/>
      <c r="BW997" s="315"/>
      <c r="BX997" s="315"/>
      <c r="BY997" s="315"/>
      <c r="BZ997" s="315"/>
      <c r="CA997" s="315"/>
      <c r="CB997" s="315"/>
      <c r="CC997" s="315"/>
      <c r="CD997" s="315"/>
      <c r="CE997" s="315"/>
      <c r="CF997" s="314"/>
      <c r="CG997" s="315"/>
      <c r="CH997" s="315"/>
      <c r="CI997" s="315"/>
      <c r="CJ997" s="315"/>
      <c r="CK997" s="315"/>
      <c r="CL997" s="315"/>
      <c r="CM997" s="315"/>
      <c r="CN997" s="315"/>
      <c r="CO997" s="315"/>
      <c r="CP997" s="315"/>
      <c r="CQ997" s="315"/>
      <c r="CR997" s="315"/>
      <c r="CS997" s="315"/>
      <c r="CT997" s="314"/>
      <c r="CU997" s="315"/>
      <c r="CV997" s="315"/>
      <c r="CW997" s="315"/>
      <c r="CX997" s="315"/>
      <c r="CY997" s="315"/>
      <c r="CZ997" s="314"/>
      <c r="DA997" s="315"/>
      <c r="DB997" s="315"/>
      <c r="DC997" s="315"/>
      <c r="DD997" s="315"/>
      <c r="DE997" s="315"/>
      <c r="DF997" s="315"/>
      <c r="DG997" s="314"/>
      <c r="DH997" s="317"/>
      <c r="DI997" s="316"/>
      <c r="DJ997" s="315"/>
      <c r="DK997" s="315"/>
      <c r="DL997" s="317"/>
      <c r="DM997" s="315"/>
      <c r="DN997" s="318"/>
      <c r="DO997" s="314"/>
    </row>
    <row r="998" spans="1:155" ht="16.5" customHeight="1" x14ac:dyDescent="0.2">
      <c r="A998" s="125" t="s">
        <v>483</v>
      </c>
      <c r="B998" s="314">
        <v>26.21</v>
      </c>
      <c r="C998" s="315">
        <v>26.01</v>
      </c>
      <c r="D998" s="315">
        <v>30.69</v>
      </c>
      <c r="E998" s="315">
        <v>27.72</v>
      </c>
      <c r="F998" s="315">
        <v>29.53</v>
      </c>
      <c r="G998" s="315">
        <v>26.18</v>
      </c>
      <c r="H998" s="315">
        <v>25.08</v>
      </c>
      <c r="I998" s="315">
        <v>27.47</v>
      </c>
      <c r="J998" s="315">
        <v>27.79</v>
      </c>
      <c r="K998" s="315">
        <v>27.36</v>
      </c>
      <c r="L998" s="315">
        <v>24.53</v>
      </c>
      <c r="M998" s="315">
        <v>26.8</v>
      </c>
      <c r="N998" s="315">
        <v>26.53</v>
      </c>
      <c r="O998" s="314">
        <v>27.21</v>
      </c>
      <c r="P998" s="315">
        <v>27.29</v>
      </c>
      <c r="Q998" s="315">
        <v>25.34</v>
      </c>
      <c r="R998" s="315">
        <v>26.31</v>
      </c>
      <c r="S998" s="315">
        <v>29.78</v>
      </c>
      <c r="T998" s="315">
        <v>27.02</v>
      </c>
      <c r="U998" s="315">
        <v>27.96</v>
      </c>
      <c r="V998" s="315">
        <v>28.84</v>
      </c>
      <c r="W998" s="315">
        <v>26.58</v>
      </c>
      <c r="X998" s="314">
        <v>26.99</v>
      </c>
      <c r="Y998" s="315">
        <v>27.23</v>
      </c>
      <c r="Z998" s="315">
        <v>28.16</v>
      </c>
      <c r="AA998" s="315">
        <v>25.7</v>
      </c>
      <c r="AB998" s="315">
        <v>27.4</v>
      </c>
      <c r="AC998" s="314">
        <v>28.15</v>
      </c>
      <c r="AD998" s="315">
        <v>30.24</v>
      </c>
      <c r="AE998" s="315">
        <v>27.84</v>
      </c>
      <c r="AF998" s="315">
        <v>30.58</v>
      </c>
      <c r="AG998" s="315">
        <v>28.12</v>
      </c>
      <c r="AH998" s="315">
        <v>28.32</v>
      </c>
      <c r="AI998" s="315">
        <v>26.71</v>
      </c>
      <c r="AJ998" s="314">
        <v>33.479999999999997</v>
      </c>
      <c r="AK998" s="367" t="s">
        <v>607</v>
      </c>
      <c r="AL998" s="367" t="s">
        <v>607</v>
      </c>
      <c r="AM998" s="314">
        <v>28.34</v>
      </c>
      <c r="AN998" s="315">
        <v>29.22</v>
      </c>
      <c r="AO998" s="315">
        <v>29.09</v>
      </c>
      <c r="AP998" s="315">
        <v>27.9</v>
      </c>
      <c r="AQ998" s="315">
        <v>30.3</v>
      </c>
      <c r="AR998" s="315">
        <v>29.82</v>
      </c>
      <c r="AS998" s="315">
        <v>30.44</v>
      </c>
      <c r="AT998" s="315">
        <v>30</v>
      </c>
      <c r="AU998" s="315">
        <v>26.19</v>
      </c>
      <c r="AV998" s="315">
        <v>26.74</v>
      </c>
      <c r="AW998" s="315">
        <v>28.96</v>
      </c>
      <c r="AX998" s="314">
        <v>28.72</v>
      </c>
      <c r="AY998" s="315">
        <v>29.68</v>
      </c>
      <c r="AZ998" s="315">
        <v>27.88</v>
      </c>
      <c r="BA998" s="315">
        <v>28.12</v>
      </c>
      <c r="BB998" s="315">
        <v>30.47</v>
      </c>
      <c r="BC998" s="315">
        <v>28.25</v>
      </c>
      <c r="BD998" s="314">
        <v>25.05</v>
      </c>
      <c r="BE998" s="315">
        <v>17.510000000000002</v>
      </c>
      <c r="BF998" s="315">
        <v>29.68</v>
      </c>
      <c r="BG998" s="315">
        <v>23.38</v>
      </c>
      <c r="BH998" s="315">
        <v>26.95</v>
      </c>
      <c r="BI998" s="315">
        <v>20.86</v>
      </c>
      <c r="BJ998" s="315">
        <v>32.450000000000003</v>
      </c>
      <c r="BK998" s="315">
        <v>27.2</v>
      </c>
      <c r="BL998" s="315">
        <v>29.23</v>
      </c>
      <c r="BM998" s="314">
        <v>28.13</v>
      </c>
      <c r="BN998" s="315">
        <v>28.67</v>
      </c>
      <c r="BO998" s="315">
        <v>27.15</v>
      </c>
      <c r="BP998" s="315">
        <v>27.83</v>
      </c>
      <c r="BQ998" s="315">
        <v>28.15</v>
      </c>
      <c r="BR998" s="315">
        <v>28.43</v>
      </c>
      <c r="BS998" s="314">
        <v>28.59</v>
      </c>
      <c r="BT998" s="316">
        <v>28.57</v>
      </c>
      <c r="BU998" s="315">
        <v>30.2</v>
      </c>
      <c r="BV998" s="315">
        <v>29.81</v>
      </c>
      <c r="BW998" s="315">
        <v>30.99</v>
      </c>
      <c r="BX998" s="315">
        <v>29.54</v>
      </c>
      <c r="BY998" s="315">
        <v>26.92</v>
      </c>
      <c r="BZ998" s="315">
        <v>30.27</v>
      </c>
      <c r="CA998" s="315">
        <v>28.71</v>
      </c>
      <c r="CB998" s="315">
        <v>28.12</v>
      </c>
      <c r="CC998" s="315">
        <v>28.54</v>
      </c>
      <c r="CD998" s="315">
        <v>29.82</v>
      </c>
      <c r="CE998" s="315">
        <v>28.75</v>
      </c>
      <c r="CF998" s="314">
        <v>27.9</v>
      </c>
      <c r="CG998" s="315">
        <v>31.35</v>
      </c>
      <c r="CH998" s="315">
        <v>30.74</v>
      </c>
      <c r="CI998" s="315">
        <v>27.18</v>
      </c>
      <c r="CJ998" s="315">
        <v>29.5</v>
      </c>
      <c r="CK998" s="315">
        <v>24.04</v>
      </c>
      <c r="CL998" s="315">
        <v>26.99</v>
      </c>
      <c r="CM998" s="315">
        <v>28.14</v>
      </c>
      <c r="CN998" s="315">
        <v>27.59</v>
      </c>
      <c r="CO998" s="315">
        <v>29.38</v>
      </c>
      <c r="CP998" s="315">
        <v>32.71</v>
      </c>
      <c r="CQ998" s="315">
        <v>32.020000000000003</v>
      </c>
      <c r="CR998" s="315">
        <v>28.78</v>
      </c>
      <c r="CS998" s="315">
        <v>29.58</v>
      </c>
      <c r="CT998" s="314">
        <v>26.2</v>
      </c>
      <c r="CU998" s="315">
        <v>25.19</v>
      </c>
      <c r="CV998" s="315">
        <v>26.52</v>
      </c>
      <c r="CW998" s="315">
        <v>25.37</v>
      </c>
      <c r="CX998" s="315">
        <v>28.19</v>
      </c>
      <c r="CY998" s="315">
        <v>26.83</v>
      </c>
      <c r="CZ998" s="314">
        <v>29.62</v>
      </c>
      <c r="DA998" s="315">
        <v>28.39</v>
      </c>
      <c r="DB998" s="315">
        <v>31.03</v>
      </c>
      <c r="DC998" s="315">
        <v>30.62</v>
      </c>
      <c r="DD998" s="315">
        <v>28.34</v>
      </c>
      <c r="DE998" s="315">
        <v>32.07</v>
      </c>
      <c r="DF998" s="315">
        <v>27.67</v>
      </c>
      <c r="DG998" s="314">
        <v>27.26</v>
      </c>
      <c r="DH998" s="317">
        <v>33.380000000000003</v>
      </c>
      <c r="DI998" s="316">
        <v>33.869999999999997</v>
      </c>
      <c r="DJ998" s="315">
        <v>34.49</v>
      </c>
      <c r="DK998" s="315">
        <v>30.53</v>
      </c>
      <c r="DL998" s="317" t="s">
        <v>607</v>
      </c>
      <c r="DM998" s="316">
        <v>34.51</v>
      </c>
      <c r="DN998" s="403" t="s">
        <v>607</v>
      </c>
      <c r="DO998" s="314">
        <v>27.41</v>
      </c>
      <c r="DP998" s="4"/>
      <c r="DQ998" s="390"/>
      <c r="DR998" s="4"/>
      <c r="DS998" s="4"/>
      <c r="DT998" s="4"/>
      <c r="DU998" s="4"/>
      <c r="DV998" s="4"/>
      <c r="DW998" s="4"/>
      <c r="DX998" s="4"/>
      <c r="DY998" s="4"/>
      <c r="EH998" s="11"/>
      <c r="EI998" s="11"/>
      <c r="EJ998" s="11"/>
      <c r="EK998" s="11"/>
      <c r="EL998" s="11"/>
      <c r="EM998" s="11"/>
      <c r="EN998" s="11"/>
      <c r="EO998" s="11"/>
      <c r="EP998" s="11"/>
      <c r="EQ998" s="11"/>
      <c r="ER998" s="11"/>
      <c r="ES998" s="11"/>
      <c r="ET998" s="11"/>
      <c r="EU998" s="11"/>
      <c r="EV998" s="11"/>
      <c r="EW998" s="11"/>
      <c r="EX998" s="11"/>
      <c r="EY998" s="11"/>
    </row>
    <row r="999" spans="1:155" ht="16.5" customHeight="1" x14ac:dyDescent="0.2">
      <c r="A999" s="125" t="s">
        <v>484</v>
      </c>
      <c r="B999" s="314">
        <v>25.63</v>
      </c>
      <c r="C999" s="315">
        <v>32.86</v>
      </c>
      <c r="D999" s="315">
        <v>30.14</v>
      </c>
      <c r="E999" s="315">
        <v>26</v>
      </c>
      <c r="F999" s="315">
        <v>25.68</v>
      </c>
      <c r="G999" s="315">
        <v>23.1</v>
      </c>
      <c r="H999" s="315">
        <v>26.07</v>
      </c>
      <c r="I999" s="315">
        <v>24.43</v>
      </c>
      <c r="J999" s="315">
        <v>26.48</v>
      </c>
      <c r="K999" s="315">
        <v>22.81</v>
      </c>
      <c r="L999" s="315">
        <v>23.78</v>
      </c>
      <c r="M999" s="315">
        <v>24.59</v>
      </c>
      <c r="N999" s="315">
        <v>25.92</v>
      </c>
      <c r="O999" s="314">
        <v>26.19</v>
      </c>
      <c r="P999" s="315">
        <v>30.57</v>
      </c>
      <c r="Q999" s="315">
        <v>25.5</v>
      </c>
      <c r="R999" s="315">
        <v>31.35</v>
      </c>
      <c r="S999" s="315">
        <v>25.84</v>
      </c>
      <c r="T999" s="315">
        <v>21.65</v>
      </c>
      <c r="U999" s="315">
        <v>24.55</v>
      </c>
      <c r="V999" s="315">
        <v>24.35</v>
      </c>
      <c r="W999" s="315">
        <v>18.239999999999998</v>
      </c>
      <c r="X999" s="314">
        <v>25.94</v>
      </c>
      <c r="Y999" s="315">
        <v>28.54</v>
      </c>
      <c r="Z999" s="315">
        <v>25.41</v>
      </c>
      <c r="AA999" s="315">
        <v>26.02</v>
      </c>
      <c r="AB999" s="315">
        <v>24.07</v>
      </c>
      <c r="AC999" s="314">
        <v>26.73</v>
      </c>
      <c r="AD999" s="315">
        <v>26.86</v>
      </c>
      <c r="AE999" s="315">
        <v>24.05</v>
      </c>
      <c r="AF999" s="315">
        <v>29.67</v>
      </c>
      <c r="AG999" s="315">
        <v>26.64</v>
      </c>
      <c r="AH999" s="315">
        <v>29.28</v>
      </c>
      <c r="AI999" s="315">
        <v>25.42</v>
      </c>
      <c r="AJ999" s="314">
        <v>24.66</v>
      </c>
      <c r="AK999" s="367" t="s">
        <v>607</v>
      </c>
      <c r="AL999" s="367" t="s">
        <v>607</v>
      </c>
      <c r="AM999" s="314">
        <v>26.02</v>
      </c>
      <c r="AN999" s="315">
        <v>21.96</v>
      </c>
      <c r="AO999" s="315">
        <v>28.31</v>
      </c>
      <c r="AP999" s="315">
        <v>24.71</v>
      </c>
      <c r="AQ999" s="315">
        <v>27.54</v>
      </c>
      <c r="AR999" s="315">
        <v>28.66</v>
      </c>
      <c r="AS999" s="315">
        <v>23.47</v>
      </c>
      <c r="AT999" s="315">
        <v>28.73</v>
      </c>
      <c r="AU999" s="315">
        <v>25.73</v>
      </c>
      <c r="AV999" s="315">
        <v>23.84</v>
      </c>
      <c r="AW999" s="315">
        <v>22.27</v>
      </c>
      <c r="AX999" s="314">
        <v>26.29</v>
      </c>
      <c r="AY999" s="315">
        <v>26.74</v>
      </c>
      <c r="AZ999" s="315">
        <v>27.3</v>
      </c>
      <c r="BA999" s="315">
        <v>22.11</v>
      </c>
      <c r="BB999" s="315">
        <v>27.9</v>
      </c>
      <c r="BC999" s="315">
        <v>23.95</v>
      </c>
      <c r="BD999" s="314">
        <v>20.05</v>
      </c>
      <c r="BE999" s="315">
        <v>13.27</v>
      </c>
      <c r="BF999" s="315">
        <v>24</v>
      </c>
      <c r="BG999" s="315">
        <v>19.420000000000002</v>
      </c>
      <c r="BH999" s="315">
        <v>21.12</v>
      </c>
      <c r="BI999" s="315">
        <v>18.34</v>
      </c>
      <c r="BJ999" s="315">
        <v>30.67</v>
      </c>
      <c r="BK999" s="315">
        <v>24.06</v>
      </c>
      <c r="BL999" s="315">
        <v>25.02</v>
      </c>
      <c r="BM999" s="314">
        <v>25.26</v>
      </c>
      <c r="BN999" s="315">
        <v>27.73</v>
      </c>
      <c r="BO999" s="315">
        <v>24.67</v>
      </c>
      <c r="BP999" s="315">
        <v>24.29</v>
      </c>
      <c r="BQ999" s="315">
        <v>22.38</v>
      </c>
      <c r="BR999" s="315">
        <v>25.37</v>
      </c>
      <c r="BS999" s="314">
        <v>23.78</v>
      </c>
      <c r="BT999" s="316">
        <v>21.66</v>
      </c>
      <c r="BU999" s="315">
        <v>21.87</v>
      </c>
      <c r="BV999" s="315">
        <v>31.42</v>
      </c>
      <c r="BW999" s="315">
        <v>21.74</v>
      </c>
      <c r="BX999" s="315">
        <v>18.559999999999999</v>
      </c>
      <c r="BY999" s="315">
        <v>23.21</v>
      </c>
      <c r="BZ999" s="315">
        <v>25.93</v>
      </c>
      <c r="CA999" s="315">
        <v>18.73</v>
      </c>
      <c r="CB999" s="315">
        <v>26.31</v>
      </c>
      <c r="CC999" s="315">
        <v>26.68</v>
      </c>
      <c r="CD999" s="315">
        <v>29.08</v>
      </c>
      <c r="CE999" s="315">
        <v>24.88</v>
      </c>
      <c r="CF999" s="314">
        <v>22.4</v>
      </c>
      <c r="CG999" s="315">
        <v>24.47</v>
      </c>
      <c r="CH999" s="315">
        <v>20.59</v>
      </c>
      <c r="CI999" s="315">
        <v>24.15</v>
      </c>
      <c r="CJ999" s="315">
        <v>19.34</v>
      </c>
      <c r="CK999" s="315">
        <v>23.31</v>
      </c>
      <c r="CL999" s="315">
        <v>19.87</v>
      </c>
      <c r="CM999" s="315">
        <v>22.91</v>
      </c>
      <c r="CN999" s="315">
        <v>22.38</v>
      </c>
      <c r="CO999" s="315">
        <v>19.22</v>
      </c>
      <c r="CP999" s="315">
        <v>22.56</v>
      </c>
      <c r="CQ999" s="315">
        <v>23.44</v>
      </c>
      <c r="CR999" s="315">
        <v>23.05</v>
      </c>
      <c r="CS999" s="315">
        <v>24.96</v>
      </c>
      <c r="CT999" s="314">
        <v>25.53</v>
      </c>
      <c r="CU999" s="315">
        <v>25.86</v>
      </c>
      <c r="CV999" s="315">
        <v>22.77</v>
      </c>
      <c r="CW999" s="315">
        <v>19.46</v>
      </c>
      <c r="CX999" s="315">
        <v>29.57</v>
      </c>
      <c r="CY999" s="315">
        <v>27.69</v>
      </c>
      <c r="CZ999" s="314">
        <v>26.02</v>
      </c>
      <c r="DA999" s="315">
        <v>28.85</v>
      </c>
      <c r="DB999" s="315">
        <v>26.73</v>
      </c>
      <c r="DC999" s="315">
        <v>29.61</v>
      </c>
      <c r="DD999" s="315">
        <v>25.25</v>
      </c>
      <c r="DE999" s="315">
        <v>26.38</v>
      </c>
      <c r="DF999" s="315">
        <v>22.93</v>
      </c>
      <c r="DG999" s="314">
        <v>24.27</v>
      </c>
      <c r="DH999" s="317">
        <v>31.08</v>
      </c>
      <c r="DI999" s="316">
        <v>33.74</v>
      </c>
      <c r="DJ999" s="315">
        <v>31.79</v>
      </c>
      <c r="DK999" s="315">
        <v>17.72</v>
      </c>
      <c r="DL999" s="317" t="s">
        <v>607</v>
      </c>
      <c r="DM999" s="316">
        <v>31.13</v>
      </c>
      <c r="DN999" s="403" t="s">
        <v>607</v>
      </c>
      <c r="DO999" s="314">
        <v>24.36</v>
      </c>
      <c r="DP999" s="4"/>
      <c r="DQ999" s="390"/>
      <c r="DR999" s="4"/>
      <c r="DS999" s="4"/>
      <c r="DT999" s="4"/>
      <c r="DU999" s="4"/>
      <c r="DV999" s="4"/>
      <c r="DW999" s="4"/>
      <c r="DX999" s="4"/>
      <c r="DY999" s="4"/>
      <c r="EH999" s="11"/>
      <c r="EI999" s="11"/>
      <c r="EJ999" s="11"/>
      <c r="EK999" s="11"/>
      <c r="EL999" s="11"/>
      <c r="EM999" s="11"/>
      <c r="EN999" s="11"/>
      <c r="EO999" s="11"/>
      <c r="EP999" s="11"/>
      <c r="EQ999" s="11"/>
      <c r="ER999" s="11"/>
      <c r="ES999" s="11"/>
      <c r="ET999" s="11"/>
      <c r="EU999" s="11"/>
      <c r="EV999" s="11"/>
      <c r="EW999" s="11"/>
      <c r="EX999" s="11"/>
      <c r="EY999" s="11"/>
    </row>
    <row r="1000" spans="1:155" ht="16.5" customHeight="1" x14ac:dyDescent="0.2">
      <c r="A1000" s="87" t="s">
        <v>419</v>
      </c>
      <c r="B1000" s="314"/>
      <c r="C1000" s="315"/>
      <c r="D1000" s="315"/>
      <c r="E1000" s="315"/>
      <c r="F1000" s="315"/>
      <c r="G1000" s="315"/>
      <c r="H1000" s="315"/>
      <c r="I1000" s="315"/>
      <c r="J1000" s="315"/>
      <c r="K1000" s="315"/>
      <c r="L1000" s="315"/>
      <c r="M1000" s="315"/>
      <c r="N1000" s="315"/>
      <c r="O1000" s="314"/>
      <c r="P1000" s="315"/>
      <c r="Q1000" s="315"/>
      <c r="R1000" s="315"/>
      <c r="S1000" s="315"/>
      <c r="T1000" s="315"/>
      <c r="U1000" s="315"/>
      <c r="V1000" s="315"/>
      <c r="W1000" s="315"/>
      <c r="X1000" s="314"/>
      <c r="Y1000" s="315"/>
      <c r="Z1000" s="315"/>
      <c r="AA1000" s="315"/>
      <c r="AB1000" s="315"/>
      <c r="AC1000" s="314"/>
      <c r="AD1000" s="315"/>
      <c r="AE1000" s="315"/>
      <c r="AF1000" s="315"/>
      <c r="AG1000" s="315"/>
      <c r="AH1000" s="315"/>
      <c r="AI1000" s="315"/>
      <c r="AJ1000" s="314"/>
      <c r="AK1000" s="367"/>
      <c r="AL1000" s="367"/>
      <c r="AM1000" s="314"/>
      <c r="AN1000" s="315"/>
      <c r="AO1000" s="315"/>
      <c r="AP1000" s="315"/>
      <c r="AQ1000" s="315"/>
      <c r="AR1000" s="315"/>
      <c r="AS1000" s="315"/>
      <c r="AT1000" s="315"/>
      <c r="AU1000" s="315"/>
      <c r="AV1000" s="315"/>
      <c r="AW1000" s="315"/>
      <c r="AX1000" s="314"/>
      <c r="AY1000" s="315"/>
      <c r="AZ1000" s="315"/>
      <c r="BA1000" s="315"/>
      <c r="BB1000" s="315"/>
      <c r="BC1000" s="315"/>
      <c r="BD1000" s="314"/>
      <c r="BE1000" s="315"/>
      <c r="BF1000" s="315"/>
      <c r="BG1000" s="315"/>
      <c r="BH1000" s="315"/>
      <c r="BI1000" s="315"/>
      <c r="BJ1000" s="315"/>
      <c r="BK1000" s="315"/>
      <c r="BL1000" s="315"/>
      <c r="BM1000" s="314"/>
      <c r="BN1000" s="315"/>
      <c r="BO1000" s="315"/>
      <c r="BP1000" s="315"/>
      <c r="BQ1000" s="315"/>
      <c r="BR1000" s="315"/>
      <c r="BS1000" s="314"/>
      <c r="BT1000" s="316"/>
      <c r="BU1000" s="315"/>
      <c r="BV1000" s="315"/>
      <c r="BW1000" s="315"/>
      <c r="BX1000" s="315"/>
      <c r="BY1000" s="315"/>
      <c r="BZ1000" s="315"/>
      <c r="CA1000" s="315"/>
      <c r="CB1000" s="315"/>
      <c r="CC1000" s="315"/>
      <c r="CD1000" s="315"/>
      <c r="CE1000" s="315"/>
      <c r="CF1000" s="314"/>
      <c r="CG1000" s="315"/>
      <c r="CH1000" s="315"/>
      <c r="CI1000" s="315"/>
      <c r="CJ1000" s="315"/>
      <c r="CK1000" s="315"/>
      <c r="CL1000" s="315"/>
      <c r="CM1000" s="315"/>
      <c r="CN1000" s="315"/>
      <c r="CO1000" s="315"/>
      <c r="CP1000" s="315"/>
      <c r="CQ1000" s="315"/>
      <c r="CR1000" s="315"/>
      <c r="CS1000" s="315"/>
      <c r="CT1000" s="314"/>
      <c r="CU1000" s="315"/>
      <c r="CV1000" s="315"/>
      <c r="CW1000" s="315"/>
      <c r="CX1000" s="315"/>
      <c r="CY1000" s="315"/>
      <c r="CZ1000" s="314"/>
      <c r="DA1000" s="315"/>
      <c r="DB1000" s="315"/>
      <c r="DC1000" s="315"/>
      <c r="DD1000" s="315"/>
      <c r="DE1000" s="315"/>
      <c r="DF1000" s="315"/>
      <c r="DG1000" s="314"/>
      <c r="DH1000" s="317"/>
      <c r="DI1000" s="316"/>
      <c r="DJ1000" s="315"/>
      <c r="DK1000" s="315"/>
      <c r="DL1000" s="317"/>
      <c r="DM1000" s="316"/>
      <c r="DN1000" s="403"/>
      <c r="DO1000" s="314"/>
      <c r="DP1000" s="4"/>
      <c r="DQ1000" s="390"/>
      <c r="DR1000" s="4"/>
      <c r="DS1000" s="4"/>
      <c r="DT1000" s="4"/>
      <c r="DU1000" s="4"/>
      <c r="DV1000" s="4"/>
      <c r="DW1000" s="4"/>
      <c r="DX1000" s="4"/>
      <c r="DY1000" s="4"/>
    </row>
    <row r="1001" spans="1:155" ht="16.5" customHeight="1" x14ac:dyDescent="0.2">
      <c r="A1001" s="125" t="s">
        <v>483</v>
      </c>
      <c r="B1001" s="314">
        <v>27.15</v>
      </c>
      <c r="C1001" s="315">
        <v>27.09</v>
      </c>
      <c r="D1001" s="315">
        <v>23.48</v>
      </c>
      <c r="E1001" s="315">
        <v>25.73</v>
      </c>
      <c r="F1001" s="315">
        <v>21.38</v>
      </c>
      <c r="G1001" s="315">
        <v>26.58</v>
      </c>
      <c r="H1001" s="315">
        <v>27.79</v>
      </c>
      <c r="I1001" s="315">
        <v>26.38</v>
      </c>
      <c r="J1001" s="315">
        <v>24.63</v>
      </c>
      <c r="K1001" s="315">
        <v>26.07</v>
      </c>
      <c r="L1001" s="315">
        <v>28.11</v>
      </c>
      <c r="M1001" s="315">
        <v>28.8</v>
      </c>
      <c r="N1001" s="315">
        <v>28.28</v>
      </c>
      <c r="O1001" s="314">
        <v>25.22</v>
      </c>
      <c r="P1001" s="315">
        <v>26.71</v>
      </c>
      <c r="Q1001" s="315">
        <v>26.1</v>
      </c>
      <c r="R1001" s="315">
        <v>25.11</v>
      </c>
      <c r="S1001" s="315">
        <v>23.98</v>
      </c>
      <c r="T1001" s="315">
        <v>24.74</v>
      </c>
      <c r="U1001" s="315">
        <v>24.06</v>
      </c>
      <c r="V1001" s="315">
        <v>24</v>
      </c>
      <c r="W1001" s="315">
        <v>25.67</v>
      </c>
      <c r="X1001" s="314">
        <v>25.91</v>
      </c>
      <c r="Y1001" s="315">
        <v>24.08</v>
      </c>
      <c r="Z1001" s="315">
        <v>26.61</v>
      </c>
      <c r="AA1001" s="315">
        <v>26.84</v>
      </c>
      <c r="AB1001" s="315">
        <v>25.03</v>
      </c>
      <c r="AC1001" s="314">
        <v>26.17</v>
      </c>
      <c r="AD1001" s="315">
        <v>24.37</v>
      </c>
      <c r="AE1001" s="315">
        <v>26.83</v>
      </c>
      <c r="AF1001" s="315">
        <v>22.34</v>
      </c>
      <c r="AG1001" s="315">
        <v>27.54</v>
      </c>
      <c r="AH1001" s="315">
        <v>24.45</v>
      </c>
      <c r="AI1001" s="315">
        <v>27.21</v>
      </c>
      <c r="AJ1001" s="314">
        <v>23.22</v>
      </c>
      <c r="AK1001" s="367" t="s">
        <v>607</v>
      </c>
      <c r="AL1001" s="367" t="s">
        <v>607</v>
      </c>
      <c r="AM1001" s="314">
        <v>25.86</v>
      </c>
      <c r="AN1001" s="315">
        <v>24.63</v>
      </c>
      <c r="AO1001" s="315">
        <v>24</v>
      </c>
      <c r="AP1001" s="315">
        <v>24.75</v>
      </c>
      <c r="AQ1001" s="315">
        <v>22.3</v>
      </c>
      <c r="AR1001" s="315">
        <v>27.3</v>
      </c>
      <c r="AS1001" s="315">
        <v>23.04</v>
      </c>
      <c r="AT1001" s="315">
        <v>26.44</v>
      </c>
      <c r="AU1001" s="315">
        <v>26.53</v>
      </c>
      <c r="AV1001" s="315">
        <v>26.7</v>
      </c>
      <c r="AW1001" s="315">
        <v>24.15</v>
      </c>
      <c r="AX1001" s="314">
        <v>26.24</v>
      </c>
      <c r="AY1001" s="315">
        <v>24.18</v>
      </c>
      <c r="AZ1001" s="315">
        <v>26.91</v>
      </c>
      <c r="BA1001" s="315">
        <v>27.37</v>
      </c>
      <c r="BB1001" s="315">
        <v>25.54</v>
      </c>
      <c r="BC1001" s="315">
        <v>24.98</v>
      </c>
      <c r="BD1001" s="314">
        <v>25.77</v>
      </c>
      <c r="BE1001" s="315">
        <v>21.86</v>
      </c>
      <c r="BF1001" s="315">
        <v>29.34</v>
      </c>
      <c r="BG1001" s="315">
        <v>26.92</v>
      </c>
      <c r="BH1001" s="315">
        <v>28.96</v>
      </c>
      <c r="BI1001" s="315">
        <v>23.71</v>
      </c>
      <c r="BJ1001" s="315">
        <v>24.32</v>
      </c>
      <c r="BK1001" s="315">
        <v>26.53</v>
      </c>
      <c r="BL1001" s="315">
        <v>28.54</v>
      </c>
      <c r="BM1001" s="314">
        <v>25.81</v>
      </c>
      <c r="BN1001" s="315">
        <v>25.75</v>
      </c>
      <c r="BO1001" s="315">
        <v>25.78</v>
      </c>
      <c r="BP1001" s="315">
        <v>24.82</v>
      </c>
      <c r="BQ1001" s="315">
        <v>21.76</v>
      </c>
      <c r="BR1001" s="315">
        <v>27.12</v>
      </c>
      <c r="BS1001" s="314">
        <v>25.3</v>
      </c>
      <c r="BT1001" s="316">
        <v>23.09</v>
      </c>
      <c r="BU1001" s="315">
        <v>24.15</v>
      </c>
      <c r="BV1001" s="315">
        <v>24.73</v>
      </c>
      <c r="BW1001" s="315">
        <v>21.59</v>
      </c>
      <c r="BX1001" s="315">
        <v>22.65</v>
      </c>
      <c r="BY1001" s="315">
        <v>27.02</v>
      </c>
      <c r="BZ1001" s="315">
        <v>24.6</v>
      </c>
      <c r="CA1001" s="315">
        <v>23.44</v>
      </c>
      <c r="CB1001" s="315">
        <v>26.83</v>
      </c>
      <c r="CC1001" s="315">
        <v>22.6</v>
      </c>
      <c r="CD1001" s="315">
        <v>25.82</v>
      </c>
      <c r="CE1001" s="315">
        <v>27.31</v>
      </c>
      <c r="CF1001" s="314">
        <v>26.42</v>
      </c>
      <c r="CG1001" s="315">
        <v>25.19</v>
      </c>
      <c r="CH1001" s="315">
        <v>25</v>
      </c>
      <c r="CI1001" s="315">
        <v>23.39</v>
      </c>
      <c r="CJ1001" s="315">
        <v>26.56</v>
      </c>
      <c r="CK1001" s="315">
        <v>27.94</v>
      </c>
      <c r="CL1001" s="315">
        <v>24.48</v>
      </c>
      <c r="CM1001" s="315">
        <v>27.42</v>
      </c>
      <c r="CN1001" s="315">
        <v>23.15</v>
      </c>
      <c r="CO1001" s="315">
        <v>24.08</v>
      </c>
      <c r="CP1001" s="315">
        <v>25.27</v>
      </c>
      <c r="CQ1001" s="315">
        <v>25.76</v>
      </c>
      <c r="CR1001" s="315">
        <v>26.57</v>
      </c>
      <c r="CS1001" s="315">
        <v>24.65</v>
      </c>
      <c r="CT1001" s="314">
        <v>25.65</v>
      </c>
      <c r="CU1001" s="315">
        <v>27.78</v>
      </c>
      <c r="CV1001" s="315">
        <v>25.17</v>
      </c>
      <c r="CW1001" s="315">
        <v>23.46</v>
      </c>
      <c r="CX1001" s="315">
        <v>24.73</v>
      </c>
      <c r="CY1001" s="315">
        <v>23.3</v>
      </c>
      <c r="CZ1001" s="314">
        <v>26.61</v>
      </c>
      <c r="DA1001" s="315">
        <v>26.67</v>
      </c>
      <c r="DB1001" s="315">
        <v>27.55</v>
      </c>
      <c r="DC1001" s="315">
        <v>25.28</v>
      </c>
      <c r="DD1001" s="315">
        <v>27.88</v>
      </c>
      <c r="DE1001" s="315">
        <v>26.06</v>
      </c>
      <c r="DF1001" s="315">
        <v>25.43</v>
      </c>
      <c r="DG1001" s="314">
        <v>26.05</v>
      </c>
      <c r="DH1001" s="317">
        <v>25.38</v>
      </c>
      <c r="DI1001" s="316">
        <v>25.07</v>
      </c>
      <c r="DJ1001" s="315">
        <v>25.23</v>
      </c>
      <c r="DK1001" s="315">
        <v>26.2</v>
      </c>
      <c r="DL1001" s="317" t="s">
        <v>607</v>
      </c>
      <c r="DM1001" s="316">
        <v>25.73</v>
      </c>
      <c r="DN1001" s="403" t="s">
        <v>607</v>
      </c>
      <c r="DO1001" s="314">
        <v>26.04</v>
      </c>
      <c r="DP1001" s="4"/>
      <c r="DQ1001" s="390"/>
      <c r="DR1001" s="4"/>
      <c r="DS1001" s="4"/>
      <c r="DT1001" s="4"/>
      <c r="DU1001" s="4"/>
      <c r="DV1001" s="4"/>
      <c r="DW1001" s="4"/>
      <c r="DX1001" s="4"/>
      <c r="DY1001" s="4"/>
    </row>
    <row r="1002" spans="1:155" ht="16.5" customHeight="1" x14ac:dyDescent="0.2">
      <c r="A1002" s="125" t="s">
        <v>484</v>
      </c>
      <c r="B1002" s="314">
        <v>17.440000000000001</v>
      </c>
      <c r="C1002" s="315">
        <v>15.48</v>
      </c>
      <c r="D1002" s="315">
        <v>12.46</v>
      </c>
      <c r="E1002" s="315">
        <v>20.399999999999999</v>
      </c>
      <c r="F1002" s="315">
        <v>9.31</v>
      </c>
      <c r="G1002" s="315">
        <v>18.57</v>
      </c>
      <c r="H1002" s="315">
        <v>18.260000000000002</v>
      </c>
      <c r="I1002" s="315">
        <v>15.81</v>
      </c>
      <c r="J1002" s="315">
        <v>12.85</v>
      </c>
      <c r="K1002" s="315">
        <v>18.16</v>
      </c>
      <c r="L1002" s="315">
        <v>17.8</v>
      </c>
      <c r="M1002" s="315">
        <v>19.87</v>
      </c>
      <c r="N1002" s="315">
        <v>19.100000000000001</v>
      </c>
      <c r="O1002" s="314">
        <v>15.43</v>
      </c>
      <c r="P1002" s="315">
        <v>13.14</v>
      </c>
      <c r="Q1002" s="315">
        <v>16.68</v>
      </c>
      <c r="R1002" s="315">
        <v>15.62</v>
      </c>
      <c r="S1002" s="315">
        <v>13.45</v>
      </c>
      <c r="T1002" s="315">
        <v>17.899999999999999</v>
      </c>
      <c r="U1002" s="315">
        <v>15.61</v>
      </c>
      <c r="V1002" s="315">
        <v>15.28</v>
      </c>
      <c r="W1002" s="315">
        <v>18.989999999999998</v>
      </c>
      <c r="X1002" s="314">
        <v>15.88</v>
      </c>
      <c r="Y1002" s="315">
        <v>15.03</v>
      </c>
      <c r="Z1002" s="315">
        <v>14.52</v>
      </c>
      <c r="AA1002" s="315">
        <v>18.2</v>
      </c>
      <c r="AB1002" s="315">
        <v>15.17</v>
      </c>
      <c r="AC1002" s="314">
        <v>15.01</v>
      </c>
      <c r="AD1002" s="315">
        <v>14.93</v>
      </c>
      <c r="AE1002" s="315">
        <v>16.3</v>
      </c>
      <c r="AF1002" s="315">
        <v>12.66</v>
      </c>
      <c r="AG1002" s="315">
        <v>16.21</v>
      </c>
      <c r="AH1002" s="315">
        <v>12.87</v>
      </c>
      <c r="AI1002" s="315">
        <v>15.54</v>
      </c>
      <c r="AJ1002" s="314">
        <v>17.86</v>
      </c>
      <c r="AK1002" s="367" t="s">
        <v>607</v>
      </c>
      <c r="AL1002" s="367" t="s">
        <v>607</v>
      </c>
      <c r="AM1002" s="314">
        <v>16.739999999999998</v>
      </c>
      <c r="AN1002" s="315">
        <v>11.96</v>
      </c>
      <c r="AO1002" s="315">
        <v>14.65</v>
      </c>
      <c r="AP1002" s="315">
        <v>18.98</v>
      </c>
      <c r="AQ1002" s="315">
        <v>12.15</v>
      </c>
      <c r="AR1002" s="315">
        <v>18.66</v>
      </c>
      <c r="AS1002" s="315">
        <v>16.559999999999999</v>
      </c>
      <c r="AT1002" s="315">
        <v>16.72</v>
      </c>
      <c r="AU1002" s="315">
        <v>16.559999999999999</v>
      </c>
      <c r="AV1002" s="315">
        <v>18.690000000000001</v>
      </c>
      <c r="AW1002" s="315">
        <v>13.86</v>
      </c>
      <c r="AX1002" s="314">
        <v>17.84</v>
      </c>
      <c r="AY1002" s="315">
        <v>17.48</v>
      </c>
      <c r="AZ1002" s="315">
        <v>19.170000000000002</v>
      </c>
      <c r="BA1002" s="315">
        <v>19.100000000000001</v>
      </c>
      <c r="BB1002" s="315">
        <v>15.29</v>
      </c>
      <c r="BC1002" s="315">
        <v>15.91</v>
      </c>
      <c r="BD1002" s="314">
        <v>19.39</v>
      </c>
      <c r="BE1002" s="315">
        <v>18.05</v>
      </c>
      <c r="BF1002" s="315">
        <v>19.43</v>
      </c>
      <c r="BG1002" s="315">
        <v>20</v>
      </c>
      <c r="BH1002" s="315">
        <v>20.96</v>
      </c>
      <c r="BI1002" s="315">
        <v>20.59</v>
      </c>
      <c r="BJ1002" s="315">
        <v>16.87</v>
      </c>
      <c r="BK1002" s="315">
        <v>22.18</v>
      </c>
      <c r="BL1002" s="315">
        <v>18.940000000000001</v>
      </c>
      <c r="BM1002" s="314">
        <v>15.53</v>
      </c>
      <c r="BN1002" s="315">
        <v>14.31</v>
      </c>
      <c r="BO1002" s="315">
        <v>15.44</v>
      </c>
      <c r="BP1002" s="315">
        <v>12.25</v>
      </c>
      <c r="BQ1002" s="315">
        <v>14.2</v>
      </c>
      <c r="BR1002" s="315">
        <v>18.16</v>
      </c>
      <c r="BS1002" s="314">
        <v>14.52</v>
      </c>
      <c r="BT1002" s="316">
        <v>12.87</v>
      </c>
      <c r="BU1002" s="315">
        <v>13.75</v>
      </c>
      <c r="BV1002" s="315">
        <v>11.95</v>
      </c>
      <c r="BW1002" s="315">
        <v>12.9</v>
      </c>
      <c r="BX1002" s="315">
        <v>14.31</v>
      </c>
      <c r="BY1002" s="315">
        <v>16.309999999999999</v>
      </c>
      <c r="BZ1002" s="315">
        <v>11.84</v>
      </c>
      <c r="CA1002" s="315">
        <v>16.23</v>
      </c>
      <c r="CB1002" s="315">
        <v>14.12</v>
      </c>
      <c r="CC1002" s="315">
        <v>12.43</v>
      </c>
      <c r="CD1002" s="315">
        <v>15.28</v>
      </c>
      <c r="CE1002" s="315">
        <v>17.190000000000001</v>
      </c>
      <c r="CF1002" s="314">
        <v>16.350000000000001</v>
      </c>
      <c r="CG1002" s="315">
        <v>13.84</v>
      </c>
      <c r="CH1002" s="315">
        <v>14.07</v>
      </c>
      <c r="CI1002" s="315">
        <v>12.85</v>
      </c>
      <c r="CJ1002" s="315">
        <v>16.11</v>
      </c>
      <c r="CK1002" s="315">
        <v>16.89</v>
      </c>
      <c r="CL1002" s="315">
        <v>14.34</v>
      </c>
      <c r="CM1002" s="315">
        <v>18.829999999999998</v>
      </c>
      <c r="CN1002" s="315">
        <v>16.239999999999998</v>
      </c>
      <c r="CO1002" s="315">
        <v>18.8</v>
      </c>
      <c r="CP1002" s="315">
        <v>17.71</v>
      </c>
      <c r="CQ1002" s="315">
        <v>16.5</v>
      </c>
      <c r="CR1002" s="315">
        <v>16.100000000000001</v>
      </c>
      <c r="CS1002" s="315">
        <v>14.96</v>
      </c>
      <c r="CT1002" s="314">
        <v>16.29</v>
      </c>
      <c r="CU1002" s="315">
        <v>16.25</v>
      </c>
      <c r="CV1002" s="315">
        <v>18.010000000000002</v>
      </c>
      <c r="CW1002" s="315">
        <v>17.670000000000002</v>
      </c>
      <c r="CX1002" s="315">
        <v>17.37</v>
      </c>
      <c r="CY1002" s="315">
        <v>13.18</v>
      </c>
      <c r="CZ1002" s="314">
        <v>16.739999999999998</v>
      </c>
      <c r="DA1002" s="315">
        <v>12.82</v>
      </c>
      <c r="DB1002" s="315">
        <v>18.559999999999999</v>
      </c>
      <c r="DC1002" s="315">
        <v>17.61</v>
      </c>
      <c r="DD1002" s="315">
        <v>17.440000000000001</v>
      </c>
      <c r="DE1002" s="315">
        <v>17.5</v>
      </c>
      <c r="DF1002" s="315">
        <v>15.36</v>
      </c>
      <c r="DG1002" s="314">
        <v>16.93</v>
      </c>
      <c r="DH1002" s="317">
        <v>20.04</v>
      </c>
      <c r="DI1002" s="316">
        <v>17.690000000000001</v>
      </c>
      <c r="DJ1002" s="315">
        <v>20.78</v>
      </c>
      <c r="DK1002" s="315">
        <v>26.98</v>
      </c>
      <c r="DL1002" s="317" t="s">
        <v>607</v>
      </c>
      <c r="DM1002" s="316">
        <v>19.14</v>
      </c>
      <c r="DN1002" s="403" t="s">
        <v>607</v>
      </c>
      <c r="DO1002" s="314">
        <v>16.97</v>
      </c>
      <c r="DP1002" s="4"/>
      <c r="DQ1002" s="390"/>
      <c r="DR1002" s="4"/>
      <c r="DS1002" s="4"/>
      <c r="DT1002" s="4"/>
      <c r="DU1002" s="4"/>
      <c r="DV1002" s="4"/>
      <c r="DW1002" s="4"/>
      <c r="DX1002" s="4"/>
      <c r="DY1002" s="4"/>
    </row>
    <row r="1003" spans="1:155" ht="16.5" customHeight="1" x14ac:dyDescent="0.2">
      <c r="A1003" s="87" t="s">
        <v>185</v>
      </c>
      <c r="B1003" s="314"/>
      <c r="C1003" s="315"/>
      <c r="D1003" s="315"/>
      <c r="E1003" s="315"/>
      <c r="F1003" s="315"/>
      <c r="G1003" s="315"/>
      <c r="H1003" s="315"/>
      <c r="I1003" s="315"/>
      <c r="J1003" s="315"/>
      <c r="K1003" s="315"/>
      <c r="L1003" s="315"/>
      <c r="M1003" s="315"/>
      <c r="N1003" s="315"/>
      <c r="O1003" s="314"/>
      <c r="P1003" s="315"/>
      <c r="Q1003" s="315"/>
      <c r="R1003" s="315"/>
      <c r="S1003" s="315"/>
      <c r="T1003" s="315"/>
      <c r="U1003" s="315"/>
      <c r="V1003" s="315"/>
      <c r="W1003" s="315"/>
      <c r="X1003" s="314"/>
      <c r="Y1003" s="315"/>
      <c r="Z1003" s="315"/>
      <c r="AA1003" s="315"/>
      <c r="AB1003" s="315"/>
      <c r="AC1003" s="314"/>
      <c r="AD1003" s="315"/>
      <c r="AE1003" s="315"/>
      <c r="AF1003" s="315"/>
      <c r="AG1003" s="315"/>
      <c r="AH1003" s="315"/>
      <c r="AI1003" s="315"/>
      <c r="AJ1003" s="314"/>
      <c r="AK1003" s="367"/>
      <c r="AL1003" s="367"/>
      <c r="AM1003" s="314"/>
      <c r="AN1003" s="315"/>
      <c r="AO1003" s="315"/>
      <c r="AP1003" s="315"/>
      <c r="AQ1003" s="315"/>
      <c r="AR1003" s="315"/>
      <c r="AS1003" s="315"/>
      <c r="AT1003" s="315"/>
      <c r="AU1003" s="315"/>
      <c r="AV1003" s="315"/>
      <c r="AW1003" s="315"/>
      <c r="AX1003" s="314"/>
      <c r="AY1003" s="315"/>
      <c r="AZ1003" s="315"/>
      <c r="BA1003" s="315"/>
      <c r="BB1003" s="315"/>
      <c r="BC1003" s="315"/>
      <c r="BD1003" s="314"/>
      <c r="BE1003" s="315"/>
      <c r="BF1003" s="315"/>
      <c r="BG1003" s="315"/>
      <c r="BH1003" s="315"/>
      <c r="BI1003" s="315"/>
      <c r="BJ1003" s="315"/>
      <c r="BK1003" s="315"/>
      <c r="BL1003" s="315"/>
      <c r="BM1003" s="314"/>
      <c r="BN1003" s="315"/>
      <c r="BO1003" s="315"/>
      <c r="BP1003" s="315"/>
      <c r="BQ1003" s="315"/>
      <c r="BR1003" s="315"/>
      <c r="BS1003" s="314"/>
      <c r="BT1003" s="316"/>
      <c r="BU1003" s="315"/>
      <c r="BV1003" s="315"/>
      <c r="BW1003" s="315"/>
      <c r="BX1003" s="315"/>
      <c r="BY1003" s="315"/>
      <c r="BZ1003" s="315"/>
      <c r="CA1003" s="315"/>
      <c r="CB1003" s="315"/>
      <c r="CC1003" s="315"/>
      <c r="CD1003" s="315"/>
      <c r="CE1003" s="315"/>
      <c r="CF1003" s="314"/>
      <c r="CG1003" s="315"/>
      <c r="CH1003" s="315"/>
      <c r="CI1003" s="315"/>
      <c r="CJ1003" s="315"/>
      <c r="CK1003" s="315"/>
      <c r="CL1003" s="315"/>
      <c r="CM1003" s="315"/>
      <c r="CN1003" s="315"/>
      <c r="CO1003" s="315"/>
      <c r="CP1003" s="315"/>
      <c r="CQ1003" s="315"/>
      <c r="CR1003" s="315"/>
      <c r="CS1003" s="315"/>
      <c r="CT1003" s="314"/>
      <c r="CU1003" s="315"/>
      <c r="CV1003" s="315"/>
      <c r="CW1003" s="315"/>
      <c r="CX1003" s="315"/>
      <c r="CY1003" s="315"/>
      <c r="CZ1003" s="314"/>
      <c r="DA1003" s="315"/>
      <c r="DB1003" s="315"/>
      <c r="DC1003" s="315"/>
      <c r="DD1003" s="315"/>
      <c r="DE1003" s="315"/>
      <c r="DF1003" s="315"/>
      <c r="DG1003" s="314"/>
      <c r="DH1003" s="317"/>
      <c r="DI1003" s="316"/>
      <c r="DJ1003" s="315"/>
      <c r="DK1003" s="315"/>
      <c r="DL1003" s="317"/>
      <c r="DM1003" s="316"/>
      <c r="DN1003" s="403"/>
      <c r="DO1003" s="314"/>
      <c r="DP1003" s="4"/>
      <c r="DQ1003" s="390"/>
      <c r="DR1003" s="4"/>
      <c r="DS1003" s="4"/>
      <c r="DT1003" s="4"/>
      <c r="DU1003" s="4"/>
      <c r="DV1003" s="4"/>
      <c r="DW1003" s="4"/>
      <c r="DX1003" s="4"/>
      <c r="DY1003" s="4"/>
    </row>
    <row r="1004" spans="1:155" ht="16.5" customHeight="1" x14ac:dyDescent="0.2">
      <c r="A1004" s="125" t="s">
        <v>483</v>
      </c>
      <c r="B1004" s="314">
        <v>20.260000000000002</v>
      </c>
      <c r="C1004" s="315">
        <v>23.21</v>
      </c>
      <c r="D1004" s="315">
        <v>24.65</v>
      </c>
      <c r="E1004" s="315">
        <v>23.14</v>
      </c>
      <c r="F1004" s="315">
        <v>22.69</v>
      </c>
      <c r="G1004" s="315">
        <v>22.5</v>
      </c>
      <c r="H1004" s="315">
        <v>19.399999999999999</v>
      </c>
      <c r="I1004" s="315">
        <v>24.43</v>
      </c>
      <c r="J1004" s="315">
        <v>25.18</v>
      </c>
      <c r="K1004" s="315">
        <v>20.88</v>
      </c>
      <c r="L1004" s="315">
        <v>15.23</v>
      </c>
      <c r="M1004" s="315">
        <v>20.54</v>
      </c>
      <c r="N1004" s="315">
        <v>20.77</v>
      </c>
      <c r="O1004" s="314">
        <v>25.81</v>
      </c>
      <c r="P1004" s="315">
        <v>21.14</v>
      </c>
      <c r="Q1004" s="315">
        <v>27.25</v>
      </c>
      <c r="R1004" s="315">
        <v>28.47</v>
      </c>
      <c r="S1004" s="315">
        <v>24.62</v>
      </c>
      <c r="T1004" s="315">
        <v>28.79</v>
      </c>
      <c r="U1004" s="315">
        <v>26.86</v>
      </c>
      <c r="V1004" s="315">
        <v>26.76</v>
      </c>
      <c r="W1004" s="315">
        <v>23.86</v>
      </c>
      <c r="X1004" s="314">
        <v>22.74</v>
      </c>
      <c r="Y1004" s="315">
        <v>25.18</v>
      </c>
      <c r="Z1004" s="315">
        <v>21.99</v>
      </c>
      <c r="AA1004" s="315">
        <v>20.83</v>
      </c>
      <c r="AB1004" s="315">
        <v>24.77</v>
      </c>
      <c r="AC1004" s="314">
        <v>23.57</v>
      </c>
      <c r="AD1004" s="315">
        <v>24.49</v>
      </c>
      <c r="AE1004" s="315">
        <v>23.97</v>
      </c>
      <c r="AF1004" s="315">
        <v>26.79</v>
      </c>
      <c r="AG1004" s="315">
        <v>20.49</v>
      </c>
      <c r="AH1004" s="315">
        <v>26.13</v>
      </c>
      <c r="AI1004" s="315">
        <v>23.52</v>
      </c>
      <c r="AJ1004" s="314">
        <v>18.84</v>
      </c>
      <c r="AK1004" s="367" t="s">
        <v>607</v>
      </c>
      <c r="AL1004" s="367" t="s">
        <v>607</v>
      </c>
      <c r="AM1004" s="314">
        <v>24.56</v>
      </c>
      <c r="AN1004" s="315">
        <v>28.25</v>
      </c>
      <c r="AO1004" s="315">
        <v>25.72</v>
      </c>
      <c r="AP1004" s="315">
        <v>23.54</v>
      </c>
      <c r="AQ1004" s="315">
        <v>29.3</v>
      </c>
      <c r="AR1004" s="315">
        <v>21.04</v>
      </c>
      <c r="AS1004" s="315">
        <v>28.03</v>
      </c>
      <c r="AT1004" s="315">
        <v>24.51</v>
      </c>
      <c r="AU1004" s="315">
        <v>23.28</v>
      </c>
      <c r="AV1004" s="315">
        <v>26.02</v>
      </c>
      <c r="AW1004" s="315">
        <v>27.3</v>
      </c>
      <c r="AX1004" s="314">
        <v>24.35</v>
      </c>
      <c r="AY1004" s="315">
        <v>28.79</v>
      </c>
      <c r="AZ1004" s="315">
        <v>22</v>
      </c>
      <c r="BA1004" s="315">
        <v>23.33</v>
      </c>
      <c r="BB1004" s="315">
        <v>27</v>
      </c>
      <c r="BC1004" s="315">
        <v>26.07</v>
      </c>
      <c r="BD1004" s="314">
        <v>12.57</v>
      </c>
      <c r="BE1004" s="315">
        <v>5.8</v>
      </c>
      <c r="BF1004" s="315">
        <v>17.190000000000001</v>
      </c>
      <c r="BG1004" s="315">
        <v>11.21</v>
      </c>
      <c r="BH1004" s="315">
        <v>15.25</v>
      </c>
      <c r="BI1004" s="315">
        <v>7.55</v>
      </c>
      <c r="BJ1004" s="315">
        <v>20.57</v>
      </c>
      <c r="BK1004" s="315">
        <v>13</v>
      </c>
      <c r="BL1004" s="315">
        <v>16.489999999999998</v>
      </c>
      <c r="BM1004" s="314">
        <v>24.87</v>
      </c>
      <c r="BN1004" s="315">
        <v>22.4</v>
      </c>
      <c r="BO1004" s="315">
        <v>26.85</v>
      </c>
      <c r="BP1004" s="315">
        <v>26.57</v>
      </c>
      <c r="BQ1004" s="315">
        <v>29.18</v>
      </c>
      <c r="BR1004" s="315">
        <v>23.68</v>
      </c>
      <c r="BS1004" s="314">
        <v>21.1</v>
      </c>
      <c r="BT1004" s="316">
        <v>26.28</v>
      </c>
      <c r="BU1004" s="315">
        <v>21.1</v>
      </c>
      <c r="BV1004" s="315">
        <v>22.97</v>
      </c>
      <c r="BW1004" s="315">
        <v>21.15</v>
      </c>
      <c r="BX1004" s="315">
        <v>23.64</v>
      </c>
      <c r="BY1004" s="315">
        <v>17.91</v>
      </c>
      <c r="BZ1004" s="315">
        <v>23.36</v>
      </c>
      <c r="CA1004" s="315">
        <v>24.45</v>
      </c>
      <c r="CB1004" s="315">
        <v>18.89</v>
      </c>
      <c r="CC1004" s="315">
        <v>26.3</v>
      </c>
      <c r="CD1004" s="315">
        <v>21.19</v>
      </c>
      <c r="CE1004" s="315">
        <v>20.34</v>
      </c>
      <c r="CF1004" s="314">
        <v>17.41</v>
      </c>
      <c r="CG1004" s="315">
        <v>19.440000000000001</v>
      </c>
      <c r="CH1004" s="315">
        <v>19.95</v>
      </c>
      <c r="CI1004" s="315">
        <v>21.8</v>
      </c>
      <c r="CJ1004" s="315">
        <v>18.670000000000002</v>
      </c>
      <c r="CK1004" s="315">
        <v>13.92</v>
      </c>
      <c r="CL1004" s="315">
        <v>20.34</v>
      </c>
      <c r="CM1004" s="315">
        <v>15.28</v>
      </c>
      <c r="CN1004" s="315">
        <v>20.78</v>
      </c>
      <c r="CO1004" s="315">
        <v>18.8</v>
      </c>
      <c r="CP1004" s="315">
        <v>19.54</v>
      </c>
      <c r="CQ1004" s="315">
        <v>18.739999999999998</v>
      </c>
      <c r="CR1004" s="315">
        <v>20</v>
      </c>
      <c r="CS1004" s="315">
        <v>22.28</v>
      </c>
      <c r="CT1004" s="314">
        <v>24.96</v>
      </c>
      <c r="CU1004" s="315">
        <v>19.73</v>
      </c>
      <c r="CV1004" s="315">
        <v>26.41</v>
      </c>
      <c r="CW1004" s="315">
        <v>30.39</v>
      </c>
      <c r="CX1004" s="315">
        <v>27.52</v>
      </c>
      <c r="CY1004" s="315">
        <v>30.21</v>
      </c>
      <c r="CZ1004" s="314">
        <v>16.7</v>
      </c>
      <c r="DA1004" s="315">
        <v>18.91</v>
      </c>
      <c r="DB1004" s="315">
        <v>17.579999999999998</v>
      </c>
      <c r="DC1004" s="315">
        <v>15.09</v>
      </c>
      <c r="DD1004" s="315">
        <v>16.12</v>
      </c>
      <c r="DE1004" s="315">
        <v>16.68</v>
      </c>
      <c r="DF1004" s="315">
        <v>21.27</v>
      </c>
      <c r="DG1004" s="314">
        <v>19.940000000000001</v>
      </c>
      <c r="DH1004" s="317">
        <v>18.21</v>
      </c>
      <c r="DI1004" s="316">
        <v>16.600000000000001</v>
      </c>
      <c r="DJ1004" s="315">
        <v>18.52</v>
      </c>
      <c r="DK1004" s="315">
        <v>20.440000000000001</v>
      </c>
      <c r="DL1004" s="317" t="s">
        <v>607</v>
      </c>
      <c r="DM1004" s="316">
        <v>18.420000000000002</v>
      </c>
      <c r="DN1004" s="403" t="s">
        <v>607</v>
      </c>
      <c r="DO1004" s="314">
        <v>19.899999999999999</v>
      </c>
      <c r="DP1004" s="4"/>
      <c r="DQ1004" s="390"/>
      <c r="DR1004" s="4"/>
      <c r="DS1004" s="4"/>
      <c r="DT1004" s="4"/>
      <c r="DU1004" s="4"/>
      <c r="DV1004" s="4"/>
      <c r="DW1004" s="4"/>
      <c r="DX1004" s="4"/>
      <c r="DY1004" s="4"/>
    </row>
    <row r="1005" spans="1:155" ht="16.5" customHeight="1" x14ac:dyDescent="0.2">
      <c r="A1005" s="125" t="s">
        <v>484</v>
      </c>
      <c r="B1005" s="314">
        <v>18.37</v>
      </c>
      <c r="C1005" s="315">
        <v>18.649999999999999</v>
      </c>
      <c r="D1005" s="315">
        <v>16.16</v>
      </c>
      <c r="E1005" s="315">
        <v>19.34</v>
      </c>
      <c r="F1005" s="315">
        <v>22.57</v>
      </c>
      <c r="G1005" s="315">
        <v>17.21</v>
      </c>
      <c r="H1005" s="315">
        <v>17.260000000000002</v>
      </c>
      <c r="I1005" s="315">
        <v>23.91</v>
      </c>
      <c r="J1005" s="315">
        <v>20.67</v>
      </c>
      <c r="K1005" s="315">
        <v>19.899999999999999</v>
      </c>
      <c r="L1005" s="315">
        <v>17.690000000000001</v>
      </c>
      <c r="M1005" s="315">
        <v>16.170000000000002</v>
      </c>
      <c r="N1005" s="315">
        <v>17.149999999999999</v>
      </c>
      <c r="O1005" s="314">
        <v>22.02</v>
      </c>
      <c r="P1005" s="315">
        <v>17.61</v>
      </c>
      <c r="Q1005" s="315">
        <v>22.25</v>
      </c>
      <c r="R1005" s="315">
        <v>24.07</v>
      </c>
      <c r="S1005" s="315">
        <v>16.66</v>
      </c>
      <c r="T1005" s="315">
        <v>26.2</v>
      </c>
      <c r="U1005" s="315">
        <v>25.79</v>
      </c>
      <c r="V1005" s="315">
        <v>20.72</v>
      </c>
      <c r="W1005" s="315">
        <v>24.41</v>
      </c>
      <c r="X1005" s="314">
        <v>19.36</v>
      </c>
      <c r="Y1005" s="315">
        <v>18.66</v>
      </c>
      <c r="Z1005" s="315">
        <v>20.56</v>
      </c>
      <c r="AA1005" s="315">
        <v>19.309999999999999</v>
      </c>
      <c r="AB1005" s="315">
        <v>18.649999999999999</v>
      </c>
      <c r="AC1005" s="314">
        <v>22.2</v>
      </c>
      <c r="AD1005" s="315">
        <v>23.37</v>
      </c>
      <c r="AE1005" s="315">
        <v>20.16</v>
      </c>
      <c r="AF1005" s="315">
        <v>23.02</v>
      </c>
      <c r="AG1005" s="315">
        <v>22.25</v>
      </c>
      <c r="AH1005" s="315">
        <v>26.29</v>
      </c>
      <c r="AI1005" s="315">
        <v>19.63</v>
      </c>
      <c r="AJ1005" s="314">
        <v>15.66</v>
      </c>
      <c r="AK1005" s="367" t="s">
        <v>607</v>
      </c>
      <c r="AL1005" s="367" t="s">
        <v>607</v>
      </c>
      <c r="AM1005" s="314">
        <v>22.85</v>
      </c>
      <c r="AN1005" s="315">
        <v>26.29</v>
      </c>
      <c r="AO1005" s="315">
        <v>26.35</v>
      </c>
      <c r="AP1005" s="315">
        <v>20.75</v>
      </c>
      <c r="AQ1005" s="315">
        <v>28.2</v>
      </c>
      <c r="AR1005" s="315">
        <v>21.91</v>
      </c>
      <c r="AS1005" s="315">
        <v>20.3</v>
      </c>
      <c r="AT1005" s="315">
        <v>24.1</v>
      </c>
      <c r="AU1005" s="315">
        <v>20.14</v>
      </c>
      <c r="AV1005" s="315">
        <v>24.18</v>
      </c>
      <c r="AW1005" s="315">
        <v>23.87</v>
      </c>
      <c r="AX1005" s="314">
        <v>21.8</v>
      </c>
      <c r="AY1005" s="315">
        <v>23.67</v>
      </c>
      <c r="AZ1005" s="315">
        <v>20.54</v>
      </c>
      <c r="BA1005" s="315">
        <v>21.42</v>
      </c>
      <c r="BB1005" s="315">
        <v>24.32</v>
      </c>
      <c r="BC1005" s="315">
        <v>20.309999999999999</v>
      </c>
      <c r="BD1005" s="314">
        <v>12.58</v>
      </c>
      <c r="BE1005" s="315">
        <v>6.07</v>
      </c>
      <c r="BF1005" s="315">
        <v>20.149999999999999</v>
      </c>
      <c r="BG1005" s="315">
        <v>12.51</v>
      </c>
      <c r="BH1005" s="315">
        <v>15.32</v>
      </c>
      <c r="BI1005" s="315">
        <v>8.35</v>
      </c>
      <c r="BJ1005" s="315">
        <v>24.85</v>
      </c>
      <c r="BK1005" s="315">
        <v>13.2</v>
      </c>
      <c r="BL1005" s="315">
        <v>16.420000000000002</v>
      </c>
      <c r="BM1005" s="314">
        <v>19.75</v>
      </c>
      <c r="BN1005" s="315">
        <v>16.02</v>
      </c>
      <c r="BO1005" s="315">
        <v>19.399999999999999</v>
      </c>
      <c r="BP1005" s="315">
        <v>22.49</v>
      </c>
      <c r="BQ1005" s="315">
        <v>20.82</v>
      </c>
      <c r="BR1005" s="315">
        <v>20.58</v>
      </c>
      <c r="BS1005" s="314">
        <v>20.82</v>
      </c>
      <c r="BT1005" s="316">
        <v>30.23</v>
      </c>
      <c r="BU1005" s="315">
        <v>22.16</v>
      </c>
      <c r="BV1005" s="315">
        <v>22.23</v>
      </c>
      <c r="BW1005" s="315">
        <v>20.399999999999999</v>
      </c>
      <c r="BX1005" s="315">
        <v>21.61</v>
      </c>
      <c r="BY1005" s="315">
        <v>18.98</v>
      </c>
      <c r="BZ1005" s="315">
        <v>24.83</v>
      </c>
      <c r="CA1005" s="315">
        <v>23.29</v>
      </c>
      <c r="CB1005" s="315">
        <v>15.02</v>
      </c>
      <c r="CC1005" s="315">
        <v>25.36</v>
      </c>
      <c r="CD1005" s="315">
        <v>18.57</v>
      </c>
      <c r="CE1005" s="315">
        <v>15.36</v>
      </c>
      <c r="CF1005" s="314">
        <v>16.78</v>
      </c>
      <c r="CG1005" s="315">
        <v>17.579999999999998</v>
      </c>
      <c r="CH1005" s="315">
        <v>18.559999999999999</v>
      </c>
      <c r="CI1005" s="315">
        <v>21.18</v>
      </c>
      <c r="CJ1005" s="315">
        <v>17.989999999999998</v>
      </c>
      <c r="CK1005" s="315">
        <v>14.77</v>
      </c>
      <c r="CL1005" s="315">
        <v>24.73</v>
      </c>
      <c r="CM1005" s="315">
        <v>14.57</v>
      </c>
      <c r="CN1005" s="315">
        <v>12.77</v>
      </c>
      <c r="CO1005" s="315">
        <v>18.53</v>
      </c>
      <c r="CP1005" s="315">
        <v>13.6</v>
      </c>
      <c r="CQ1005" s="315">
        <v>15.04</v>
      </c>
      <c r="CR1005" s="315">
        <v>16.37</v>
      </c>
      <c r="CS1005" s="315">
        <v>22.21</v>
      </c>
      <c r="CT1005" s="314">
        <v>20.45</v>
      </c>
      <c r="CU1005" s="315">
        <v>16.29</v>
      </c>
      <c r="CV1005" s="315">
        <v>22.18</v>
      </c>
      <c r="CW1005" s="315">
        <v>28.73</v>
      </c>
      <c r="CX1005" s="315">
        <v>18.88</v>
      </c>
      <c r="CY1005" s="315">
        <v>23.02</v>
      </c>
      <c r="CZ1005" s="314">
        <v>22.85</v>
      </c>
      <c r="DA1005" s="315">
        <v>17.75</v>
      </c>
      <c r="DB1005" s="315">
        <v>16.489999999999998</v>
      </c>
      <c r="DC1005" s="315">
        <v>12.07</v>
      </c>
      <c r="DD1005" s="315">
        <v>17.63</v>
      </c>
      <c r="DE1005" s="315">
        <v>14.76</v>
      </c>
      <c r="DF1005" s="315">
        <v>20.12</v>
      </c>
      <c r="DG1005" s="314">
        <v>18.239999999999998</v>
      </c>
      <c r="DH1005" s="317">
        <v>22.23</v>
      </c>
      <c r="DI1005" s="316">
        <v>19.71</v>
      </c>
      <c r="DJ1005" s="315">
        <v>26.29</v>
      </c>
      <c r="DK1005" s="315">
        <v>17.8</v>
      </c>
      <c r="DL1005" s="317" t="s">
        <v>607</v>
      </c>
      <c r="DM1005" s="316">
        <v>14.85</v>
      </c>
      <c r="DN1005" s="403" t="s">
        <v>607</v>
      </c>
      <c r="DO1005" s="314">
        <v>18.260000000000002</v>
      </c>
      <c r="DP1005" s="4"/>
      <c r="DQ1005" s="390"/>
      <c r="DR1005" s="4"/>
      <c r="DS1005" s="4"/>
      <c r="DT1005" s="4"/>
      <c r="DU1005" s="4"/>
      <c r="DV1005" s="4"/>
      <c r="DW1005" s="4"/>
      <c r="DX1005" s="4"/>
      <c r="DY1005" s="4"/>
    </row>
    <row r="1006" spans="1:155" ht="16.5" customHeight="1" x14ac:dyDescent="0.2">
      <c r="A1006" s="87" t="s">
        <v>420</v>
      </c>
      <c r="B1006" s="314"/>
      <c r="C1006" s="315"/>
      <c r="D1006" s="315"/>
      <c r="E1006" s="315"/>
      <c r="F1006" s="315"/>
      <c r="G1006" s="315"/>
      <c r="H1006" s="315"/>
      <c r="I1006" s="315"/>
      <c r="J1006" s="315"/>
      <c r="K1006" s="315"/>
      <c r="L1006" s="315"/>
      <c r="M1006" s="315"/>
      <c r="N1006" s="315"/>
      <c r="O1006" s="314"/>
      <c r="P1006" s="315"/>
      <c r="Q1006" s="315"/>
      <c r="R1006" s="315"/>
      <c r="S1006" s="315"/>
      <c r="T1006" s="315"/>
      <c r="U1006" s="315"/>
      <c r="V1006" s="315"/>
      <c r="W1006" s="315"/>
      <c r="X1006" s="314"/>
      <c r="Y1006" s="315"/>
      <c r="Z1006" s="315"/>
      <c r="AA1006" s="315"/>
      <c r="AB1006" s="315"/>
      <c r="AC1006" s="314"/>
      <c r="AD1006" s="315"/>
      <c r="AE1006" s="315"/>
      <c r="AF1006" s="315"/>
      <c r="AG1006" s="315"/>
      <c r="AH1006" s="315"/>
      <c r="AI1006" s="315"/>
      <c r="AJ1006" s="314"/>
      <c r="AK1006" s="367"/>
      <c r="AL1006" s="367"/>
      <c r="AM1006" s="314"/>
      <c r="AN1006" s="315"/>
      <c r="AO1006" s="315"/>
      <c r="AP1006" s="315"/>
      <c r="AQ1006" s="315"/>
      <c r="AR1006" s="315"/>
      <c r="AS1006" s="315"/>
      <c r="AT1006" s="315"/>
      <c r="AU1006" s="315"/>
      <c r="AV1006" s="315"/>
      <c r="AW1006" s="315"/>
      <c r="AX1006" s="314"/>
      <c r="AY1006" s="315"/>
      <c r="AZ1006" s="315"/>
      <c r="BA1006" s="315"/>
      <c r="BB1006" s="315"/>
      <c r="BC1006" s="315"/>
      <c r="BD1006" s="314"/>
      <c r="BE1006" s="315"/>
      <c r="BF1006" s="315"/>
      <c r="BG1006" s="315"/>
      <c r="BH1006" s="315"/>
      <c r="BI1006" s="315"/>
      <c r="BJ1006" s="315"/>
      <c r="BK1006" s="315"/>
      <c r="BL1006" s="315"/>
      <c r="BM1006" s="314"/>
      <c r="BN1006" s="315"/>
      <c r="BO1006" s="315"/>
      <c r="BP1006" s="315"/>
      <c r="BQ1006" s="315"/>
      <c r="BR1006" s="315"/>
      <c r="BS1006" s="314"/>
      <c r="BT1006" s="316"/>
      <c r="BU1006" s="315"/>
      <c r="BV1006" s="315"/>
      <c r="BW1006" s="315"/>
      <c r="BX1006" s="315"/>
      <c r="BY1006" s="315"/>
      <c r="BZ1006" s="315"/>
      <c r="CA1006" s="315"/>
      <c r="CB1006" s="315"/>
      <c r="CC1006" s="315"/>
      <c r="CD1006" s="315"/>
      <c r="CE1006" s="315"/>
      <c r="CF1006" s="314"/>
      <c r="CG1006" s="315"/>
      <c r="CH1006" s="315"/>
      <c r="CI1006" s="315"/>
      <c r="CJ1006" s="315"/>
      <c r="CK1006" s="315"/>
      <c r="CL1006" s="315"/>
      <c r="CM1006" s="315"/>
      <c r="CN1006" s="315"/>
      <c r="CO1006" s="315"/>
      <c r="CP1006" s="315"/>
      <c r="CQ1006" s="315"/>
      <c r="CR1006" s="315"/>
      <c r="CS1006" s="315"/>
      <c r="CT1006" s="314"/>
      <c r="CU1006" s="315"/>
      <c r="CV1006" s="315"/>
      <c r="CW1006" s="315"/>
      <c r="CX1006" s="315"/>
      <c r="CY1006" s="315"/>
      <c r="CZ1006" s="314"/>
      <c r="DA1006" s="315"/>
      <c r="DB1006" s="315"/>
      <c r="DC1006" s="315"/>
      <c r="DD1006" s="315"/>
      <c r="DE1006" s="315"/>
      <c r="DF1006" s="315"/>
      <c r="DG1006" s="314"/>
      <c r="DH1006" s="317"/>
      <c r="DI1006" s="316"/>
      <c r="DJ1006" s="315"/>
      <c r="DK1006" s="315"/>
      <c r="DL1006" s="317"/>
      <c r="DM1006" s="316"/>
      <c r="DN1006" s="403"/>
      <c r="DO1006" s="314"/>
      <c r="DP1006" s="4"/>
      <c r="DQ1006" s="390"/>
      <c r="DR1006" s="4"/>
      <c r="DS1006" s="4"/>
      <c r="DT1006" s="4"/>
      <c r="DU1006" s="4"/>
      <c r="DV1006" s="4"/>
      <c r="DW1006" s="4"/>
      <c r="DX1006" s="4"/>
      <c r="DY1006" s="4"/>
    </row>
    <row r="1007" spans="1:155" ht="16.5" customHeight="1" x14ac:dyDescent="0.2">
      <c r="A1007" s="125" t="s">
        <v>483</v>
      </c>
      <c r="B1007" s="314">
        <v>1.57</v>
      </c>
      <c r="C1007" s="315">
        <v>1.1200000000000001</v>
      </c>
      <c r="D1007" s="315">
        <v>4.1100000000000003</v>
      </c>
      <c r="E1007" s="315">
        <v>3.1</v>
      </c>
      <c r="F1007" s="315">
        <v>10.39</v>
      </c>
      <c r="G1007" s="315">
        <v>2.5299999999999998</v>
      </c>
      <c r="H1007" s="315">
        <v>0.86</v>
      </c>
      <c r="I1007" s="315">
        <v>1.6</v>
      </c>
      <c r="J1007" s="315">
        <v>4.72</v>
      </c>
      <c r="K1007" s="315">
        <v>2.13</v>
      </c>
      <c r="L1007" s="315">
        <v>0.63</v>
      </c>
      <c r="M1007" s="315">
        <v>1.1399999999999999</v>
      </c>
      <c r="N1007" s="315">
        <v>0.76</v>
      </c>
      <c r="O1007" s="314">
        <v>2.5</v>
      </c>
      <c r="P1007" s="315">
        <v>2.0699999999999998</v>
      </c>
      <c r="Q1007" s="315">
        <v>1.74</v>
      </c>
      <c r="R1007" s="315">
        <v>2.5299999999999998</v>
      </c>
      <c r="S1007" s="315">
        <v>4.43</v>
      </c>
      <c r="T1007" s="315">
        <v>2.92</v>
      </c>
      <c r="U1007" s="315">
        <v>3.18</v>
      </c>
      <c r="V1007" s="315">
        <v>3.02</v>
      </c>
      <c r="W1007" s="315">
        <v>0.36</v>
      </c>
      <c r="X1007" s="314">
        <v>2.57</v>
      </c>
      <c r="Y1007" s="315">
        <v>4.1399999999999997</v>
      </c>
      <c r="Z1007" s="315">
        <v>2.31</v>
      </c>
      <c r="AA1007" s="315">
        <v>2.0699999999999998</v>
      </c>
      <c r="AB1007" s="315">
        <v>2.4500000000000002</v>
      </c>
      <c r="AC1007" s="314">
        <v>1.93</v>
      </c>
      <c r="AD1007" s="315">
        <v>2.93</v>
      </c>
      <c r="AE1007" s="315">
        <v>1.98</v>
      </c>
      <c r="AF1007" s="315">
        <v>4.1100000000000003</v>
      </c>
      <c r="AG1007" s="315">
        <v>1.47</v>
      </c>
      <c r="AH1007" s="315">
        <v>2.08</v>
      </c>
      <c r="AI1007" s="315">
        <v>1.17</v>
      </c>
      <c r="AJ1007" s="314">
        <v>1.97</v>
      </c>
      <c r="AK1007" s="367" t="s">
        <v>607</v>
      </c>
      <c r="AL1007" s="367" t="s">
        <v>607</v>
      </c>
      <c r="AM1007" s="314">
        <v>1.57</v>
      </c>
      <c r="AN1007" s="315">
        <v>2.67</v>
      </c>
      <c r="AO1007" s="315">
        <v>3.52</v>
      </c>
      <c r="AP1007" s="315">
        <v>3.83</v>
      </c>
      <c r="AQ1007" s="315">
        <v>3.22</v>
      </c>
      <c r="AR1007" s="315">
        <v>0.85</v>
      </c>
      <c r="AS1007" s="315">
        <v>4.18</v>
      </c>
      <c r="AT1007" s="315">
        <v>0.7</v>
      </c>
      <c r="AU1007" s="315">
        <v>0.64</v>
      </c>
      <c r="AV1007" s="315">
        <v>0.95</v>
      </c>
      <c r="AW1007" s="315">
        <v>2.13</v>
      </c>
      <c r="AX1007" s="314">
        <v>1.1000000000000001</v>
      </c>
      <c r="AY1007" s="315">
        <v>2.2400000000000002</v>
      </c>
      <c r="AZ1007" s="315">
        <v>0.6</v>
      </c>
      <c r="BA1007" s="315">
        <v>0.86</v>
      </c>
      <c r="BB1007" s="315">
        <v>1.22</v>
      </c>
      <c r="BC1007" s="315">
        <v>2.37</v>
      </c>
      <c r="BD1007" s="314">
        <v>0.1</v>
      </c>
      <c r="BE1007" s="315">
        <v>0.04</v>
      </c>
      <c r="BF1007" s="315">
        <v>0.4</v>
      </c>
      <c r="BG1007" s="315">
        <v>0.15</v>
      </c>
      <c r="BH1007" s="315">
        <v>0.15</v>
      </c>
      <c r="BI1007" s="315">
        <v>0.03</v>
      </c>
      <c r="BJ1007" s="315">
        <v>0.02</v>
      </c>
      <c r="BK1007" s="315">
        <v>0.02</v>
      </c>
      <c r="BL1007" s="315">
        <v>0.1</v>
      </c>
      <c r="BM1007" s="314">
        <v>2.02</v>
      </c>
      <c r="BN1007" s="315">
        <v>1.86</v>
      </c>
      <c r="BO1007" s="315">
        <v>1.38</v>
      </c>
      <c r="BP1007" s="315">
        <v>3.96</v>
      </c>
      <c r="BQ1007" s="315">
        <v>4.5999999999999996</v>
      </c>
      <c r="BR1007" s="315">
        <v>1.0900000000000001</v>
      </c>
      <c r="BS1007" s="314">
        <v>2.68</v>
      </c>
      <c r="BT1007" s="316">
        <v>3.37</v>
      </c>
      <c r="BU1007" s="315">
        <v>2.9</v>
      </c>
      <c r="BV1007" s="315">
        <v>4.12</v>
      </c>
      <c r="BW1007" s="315">
        <v>9.43</v>
      </c>
      <c r="BX1007" s="315">
        <v>3.93</v>
      </c>
      <c r="BY1007" s="315">
        <v>1.04</v>
      </c>
      <c r="BZ1007" s="315">
        <v>2.2799999999999998</v>
      </c>
      <c r="CA1007" s="315">
        <v>4.26</v>
      </c>
      <c r="CB1007" s="315">
        <v>2.93</v>
      </c>
      <c r="CC1007" s="315">
        <v>3.95</v>
      </c>
      <c r="CD1007" s="315">
        <v>2.41</v>
      </c>
      <c r="CE1007" s="315">
        <v>2.69</v>
      </c>
      <c r="CF1007" s="314">
        <v>2.5499999999999998</v>
      </c>
      <c r="CG1007" s="315">
        <v>4.1100000000000003</v>
      </c>
      <c r="CH1007" s="315">
        <v>3.58</v>
      </c>
      <c r="CI1007" s="315">
        <v>8.4</v>
      </c>
      <c r="CJ1007" s="315">
        <v>1.75</v>
      </c>
      <c r="CK1007" s="315">
        <v>0.68</v>
      </c>
      <c r="CL1007" s="315">
        <v>7.23</v>
      </c>
      <c r="CM1007" s="315">
        <v>1.46</v>
      </c>
      <c r="CN1007" s="315">
        <v>5.82</v>
      </c>
      <c r="CO1007" s="315">
        <v>9.99</v>
      </c>
      <c r="CP1007" s="315">
        <v>2.98</v>
      </c>
      <c r="CQ1007" s="315">
        <v>1.64</v>
      </c>
      <c r="CR1007" s="315">
        <v>3.41</v>
      </c>
      <c r="CS1007" s="315">
        <v>3.66</v>
      </c>
      <c r="CT1007" s="314">
        <v>2.2799999999999998</v>
      </c>
      <c r="CU1007" s="315">
        <v>1.24</v>
      </c>
      <c r="CV1007" s="315">
        <v>2.5</v>
      </c>
      <c r="CW1007" s="315">
        <v>5.43</v>
      </c>
      <c r="CX1007" s="315">
        <v>2.21</v>
      </c>
      <c r="CY1007" s="315">
        <v>2.93</v>
      </c>
      <c r="CZ1007" s="314">
        <v>0.86</v>
      </c>
      <c r="DA1007" s="315">
        <v>3.18</v>
      </c>
      <c r="DB1007" s="315">
        <v>3.17</v>
      </c>
      <c r="DC1007" s="315">
        <v>0.3</v>
      </c>
      <c r="DD1007" s="315">
        <v>0.46</v>
      </c>
      <c r="DE1007" s="315">
        <v>0.83</v>
      </c>
      <c r="DF1007" s="315">
        <v>2.2400000000000002</v>
      </c>
      <c r="DG1007" s="314">
        <v>1.53</v>
      </c>
      <c r="DH1007" s="317">
        <v>1.74</v>
      </c>
      <c r="DI1007" s="316">
        <v>1.91</v>
      </c>
      <c r="DJ1007" s="315">
        <v>1.47</v>
      </c>
      <c r="DK1007" s="315">
        <v>1.94</v>
      </c>
      <c r="DL1007" s="317" t="s">
        <v>607</v>
      </c>
      <c r="DM1007" s="316">
        <v>2.12</v>
      </c>
      <c r="DN1007" s="403" t="s">
        <v>607</v>
      </c>
      <c r="DO1007" s="314">
        <v>1.54</v>
      </c>
      <c r="DP1007" s="4"/>
      <c r="DQ1007" s="390"/>
      <c r="DR1007" s="4"/>
      <c r="DS1007" s="4"/>
      <c r="DT1007" s="4"/>
      <c r="DU1007" s="4"/>
      <c r="DV1007" s="4"/>
      <c r="DW1007" s="4"/>
      <c r="DX1007" s="4"/>
      <c r="DY1007" s="4"/>
    </row>
    <row r="1008" spans="1:155" ht="16.5" customHeight="1" x14ac:dyDescent="0.2">
      <c r="A1008" s="125" t="s">
        <v>484</v>
      </c>
      <c r="B1008" s="314">
        <v>2.85</v>
      </c>
      <c r="C1008" s="315">
        <v>2.4900000000000002</v>
      </c>
      <c r="D1008" s="315">
        <v>8.2899999999999991</v>
      </c>
      <c r="E1008" s="315">
        <v>4.49</v>
      </c>
      <c r="F1008" s="315">
        <v>9.67</v>
      </c>
      <c r="G1008" s="315">
        <v>3.07</v>
      </c>
      <c r="H1008" s="315">
        <v>1.52</v>
      </c>
      <c r="I1008" s="315">
        <v>1.31</v>
      </c>
      <c r="J1008" s="315">
        <v>5.66</v>
      </c>
      <c r="K1008" s="315">
        <v>4.58</v>
      </c>
      <c r="L1008" s="315">
        <v>1.93</v>
      </c>
      <c r="M1008" s="315">
        <v>2.48</v>
      </c>
      <c r="N1008" s="315">
        <v>2.13</v>
      </c>
      <c r="O1008" s="314">
        <v>3.7</v>
      </c>
      <c r="P1008" s="315">
        <v>3.45</v>
      </c>
      <c r="Q1008" s="315">
        <v>2.25</v>
      </c>
      <c r="R1008" s="315">
        <v>3.23</v>
      </c>
      <c r="S1008" s="315">
        <v>9.2899999999999991</v>
      </c>
      <c r="T1008" s="315">
        <v>2.14</v>
      </c>
      <c r="U1008" s="315">
        <v>3.51</v>
      </c>
      <c r="V1008" s="315">
        <v>5.51</v>
      </c>
      <c r="W1008" s="315">
        <v>0</v>
      </c>
      <c r="X1008" s="314">
        <v>4.97</v>
      </c>
      <c r="Y1008" s="315">
        <v>5.46</v>
      </c>
      <c r="Z1008" s="315">
        <v>3.33</v>
      </c>
      <c r="AA1008" s="315">
        <v>5.6</v>
      </c>
      <c r="AB1008" s="315">
        <v>5.62</v>
      </c>
      <c r="AC1008" s="314">
        <v>3.49</v>
      </c>
      <c r="AD1008" s="315">
        <v>4.32</v>
      </c>
      <c r="AE1008" s="315">
        <v>2.39</v>
      </c>
      <c r="AF1008" s="315">
        <v>4.41</v>
      </c>
      <c r="AG1008" s="315">
        <v>2.84</v>
      </c>
      <c r="AH1008" s="315">
        <v>3.47</v>
      </c>
      <c r="AI1008" s="315">
        <v>3.96</v>
      </c>
      <c r="AJ1008" s="314">
        <v>3.23</v>
      </c>
      <c r="AK1008" s="367" t="s">
        <v>607</v>
      </c>
      <c r="AL1008" s="367" t="s">
        <v>607</v>
      </c>
      <c r="AM1008" s="314">
        <v>3.35</v>
      </c>
      <c r="AN1008" s="315">
        <v>6.78</v>
      </c>
      <c r="AO1008" s="315">
        <v>3.78</v>
      </c>
      <c r="AP1008" s="315">
        <v>9.14</v>
      </c>
      <c r="AQ1008" s="315">
        <v>5.9</v>
      </c>
      <c r="AR1008" s="315">
        <v>1.61</v>
      </c>
      <c r="AS1008" s="315">
        <v>6.55</v>
      </c>
      <c r="AT1008" s="315">
        <v>1.91</v>
      </c>
      <c r="AU1008" s="315">
        <v>1.58</v>
      </c>
      <c r="AV1008" s="315">
        <v>2.48</v>
      </c>
      <c r="AW1008" s="315">
        <v>3.03</v>
      </c>
      <c r="AX1008" s="314">
        <v>2.82</v>
      </c>
      <c r="AY1008" s="315">
        <v>2.82</v>
      </c>
      <c r="AZ1008" s="315">
        <v>2.02</v>
      </c>
      <c r="BA1008" s="315">
        <v>2.0699999999999998</v>
      </c>
      <c r="BB1008" s="315">
        <v>3.43</v>
      </c>
      <c r="BC1008" s="315">
        <v>6.48</v>
      </c>
      <c r="BD1008" s="314">
        <v>0.45</v>
      </c>
      <c r="BE1008" s="315">
        <v>0.24</v>
      </c>
      <c r="BF1008" s="315">
        <v>1.28</v>
      </c>
      <c r="BG1008" s="315">
        <v>1.1499999999999999</v>
      </c>
      <c r="BH1008" s="315">
        <v>0.73</v>
      </c>
      <c r="BI1008" s="315">
        <v>0.1</v>
      </c>
      <c r="BJ1008" s="315">
        <v>0</v>
      </c>
      <c r="BK1008" s="315">
        <v>0.05</v>
      </c>
      <c r="BL1008" s="315">
        <v>0.64</v>
      </c>
      <c r="BM1008" s="314">
        <v>5.7</v>
      </c>
      <c r="BN1008" s="315">
        <v>6.23</v>
      </c>
      <c r="BO1008" s="315">
        <v>4.34</v>
      </c>
      <c r="BP1008" s="315">
        <v>12.19</v>
      </c>
      <c r="BQ1008" s="315">
        <v>6.51</v>
      </c>
      <c r="BR1008" s="315">
        <v>2.88</v>
      </c>
      <c r="BS1008" s="314">
        <v>5.7</v>
      </c>
      <c r="BT1008" s="316">
        <v>5.49</v>
      </c>
      <c r="BU1008" s="315">
        <v>6.38</v>
      </c>
      <c r="BV1008" s="315">
        <v>5.73</v>
      </c>
      <c r="BW1008" s="315">
        <v>8.4700000000000006</v>
      </c>
      <c r="BX1008" s="315">
        <v>7.05</v>
      </c>
      <c r="BY1008" s="315">
        <v>3.74</v>
      </c>
      <c r="BZ1008" s="315">
        <v>5.32</v>
      </c>
      <c r="CA1008" s="315">
        <v>10.1</v>
      </c>
      <c r="CB1008" s="315">
        <v>6.58</v>
      </c>
      <c r="CC1008" s="315">
        <v>6.17</v>
      </c>
      <c r="CD1008" s="315">
        <v>4.34</v>
      </c>
      <c r="CE1008" s="315">
        <v>3.73</v>
      </c>
      <c r="CF1008" s="314">
        <v>6.27</v>
      </c>
      <c r="CG1008" s="315">
        <v>4.92</v>
      </c>
      <c r="CH1008" s="315">
        <v>8.24</v>
      </c>
      <c r="CI1008" s="315">
        <v>10.54</v>
      </c>
      <c r="CJ1008" s="315">
        <v>4.7699999999999996</v>
      </c>
      <c r="CK1008" s="315">
        <v>3.67</v>
      </c>
      <c r="CL1008" s="315">
        <v>10.74</v>
      </c>
      <c r="CM1008" s="315">
        <v>5.0199999999999996</v>
      </c>
      <c r="CN1008" s="315">
        <v>6.48</v>
      </c>
      <c r="CO1008" s="315">
        <v>9.1199999999999992</v>
      </c>
      <c r="CP1008" s="315">
        <v>10.220000000000001</v>
      </c>
      <c r="CQ1008" s="315">
        <v>4.4800000000000004</v>
      </c>
      <c r="CR1008" s="315">
        <v>7.64</v>
      </c>
      <c r="CS1008" s="315">
        <v>9.44</v>
      </c>
      <c r="CT1008" s="314">
        <v>4.72</v>
      </c>
      <c r="CU1008" s="315">
        <v>2.33</v>
      </c>
      <c r="CV1008" s="315">
        <v>4.22</v>
      </c>
      <c r="CW1008" s="315">
        <v>14.7</v>
      </c>
      <c r="CX1008" s="315">
        <v>4.2300000000000004</v>
      </c>
      <c r="CY1008" s="315">
        <v>5</v>
      </c>
      <c r="CZ1008" s="314">
        <v>3.35</v>
      </c>
      <c r="DA1008" s="315">
        <v>5.96</v>
      </c>
      <c r="DB1008" s="315">
        <v>3.95</v>
      </c>
      <c r="DC1008" s="315">
        <v>1.01</v>
      </c>
      <c r="DD1008" s="315">
        <v>1.81</v>
      </c>
      <c r="DE1008" s="315">
        <v>2.0099999999999998</v>
      </c>
      <c r="DF1008" s="315">
        <v>3.69</v>
      </c>
      <c r="DG1008" s="314">
        <v>3.37</v>
      </c>
      <c r="DH1008" s="317">
        <v>4.53</v>
      </c>
      <c r="DI1008" s="316">
        <v>3.78</v>
      </c>
      <c r="DJ1008" s="315">
        <v>4.1900000000000004</v>
      </c>
      <c r="DK1008" s="315">
        <v>8.77</v>
      </c>
      <c r="DL1008" s="317" t="s">
        <v>607</v>
      </c>
      <c r="DM1008" s="316">
        <v>4.7699999999999996</v>
      </c>
      <c r="DN1008" s="403" t="s">
        <v>607</v>
      </c>
      <c r="DO1008" s="314">
        <v>3.38</v>
      </c>
      <c r="DP1008" s="4"/>
      <c r="DQ1008" s="390"/>
      <c r="DR1008" s="4"/>
      <c r="DS1008" s="4"/>
      <c r="DT1008" s="4"/>
      <c r="DU1008" s="4"/>
      <c r="DV1008" s="4"/>
      <c r="DW1008" s="4"/>
      <c r="DX1008" s="4"/>
      <c r="DY1008" s="4"/>
    </row>
    <row r="1009" spans="1:129" ht="16.5" customHeight="1" x14ac:dyDescent="0.2">
      <c r="A1009" s="87" t="s">
        <v>421</v>
      </c>
      <c r="B1009" s="314"/>
      <c r="C1009" s="315"/>
      <c r="D1009" s="315"/>
      <c r="E1009" s="315"/>
      <c r="F1009" s="315"/>
      <c r="G1009" s="315"/>
      <c r="H1009" s="315"/>
      <c r="I1009" s="315"/>
      <c r="J1009" s="315"/>
      <c r="K1009" s="315"/>
      <c r="L1009" s="315"/>
      <c r="M1009" s="315"/>
      <c r="N1009" s="315"/>
      <c r="O1009" s="314"/>
      <c r="P1009" s="315"/>
      <c r="Q1009" s="315"/>
      <c r="R1009" s="315"/>
      <c r="S1009" s="315"/>
      <c r="T1009" s="315"/>
      <c r="U1009" s="315"/>
      <c r="V1009" s="315"/>
      <c r="W1009" s="315"/>
      <c r="X1009" s="314"/>
      <c r="Y1009" s="315"/>
      <c r="Z1009" s="315"/>
      <c r="AA1009" s="315"/>
      <c r="AB1009" s="315"/>
      <c r="AC1009" s="314"/>
      <c r="AD1009" s="315"/>
      <c r="AE1009" s="315"/>
      <c r="AF1009" s="315"/>
      <c r="AG1009" s="315"/>
      <c r="AH1009" s="315"/>
      <c r="AI1009" s="315"/>
      <c r="AJ1009" s="314"/>
      <c r="AK1009" s="367"/>
      <c r="AL1009" s="367"/>
      <c r="AM1009" s="314"/>
      <c r="AN1009" s="315"/>
      <c r="AO1009" s="315"/>
      <c r="AP1009" s="315"/>
      <c r="AQ1009" s="315"/>
      <c r="AR1009" s="315"/>
      <c r="AS1009" s="315"/>
      <c r="AT1009" s="315"/>
      <c r="AU1009" s="315"/>
      <c r="AV1009" s="315"/>
      <c r="AW1009" s="315"/>
      <c r="AX1009" s="314"/>
      <c r="AY1009" s="315"/>
      <c r="AZ1009" s="315"/>
      <c r="BA1009" s="315"/>
      <c r="BB1009" s="315"/>
      <c r="BC1009" s="315"/>
      <c r="BD1009" s="314"/>
      <c r="BE1009" s="315"/>
      <c r="BF1009" s="315"/>
      <c r="BG1009" s="315"/>
      <c r="BH1009" s="315"/>
      <c r="BI1009" s="315"/>
      <c r="BJ1009" s="315"/>
      <c r="BK1009" s="315"/>
      <c r="BL1009" s="315"/>
      <c r="BM1009" s="314"/>
      <c r="BN1009" s="315"/>
      <c r="BO1009" s="315"/>
      <c r="BP1009" s="315"/>
      <c r="BQ1009" s="315"/>
      <c r="BR1009" s="315"/>
      <c r="BS1009" s="314"/>
      <c r="BT1009" s="316"/>
      <c r="BU1009" s="315"/>
      <c r="BV1009" s="315"/>
      <c r="BW1009" s="315"/>
      <c r="BX1009" s="315"/>
      <c r="BY1009" s="315"/>
      <c r="BZ1009" s="315"/>
      <c r="CA1009" s="315"/>
      <c r="CB1009" s="315"/>
      <c r="CC1009" s="315"/>
      <c r="CD1009" s="315"/>
      <c r="CE1009" s="315"/>
      <c r="CF1009" s="314"/>
      <c r="CG1009" s="315"/>
      <c r="CH1009" s="315"/>
      <c r="CI1009" s="315"/>
      <c r="CJ1009" s="315"/>
      <c r="CK1009" s="315"/>
      <c r="CL1009" s="315"/>
      <c r="CM1009" s="315"/>
      <c r="CN1009" s="315"/>
      <c r="CO1009" s="315"/>
      <c r="CP1009" s="315"/>
      <c r="CQ1009" s="315"/>
      <c r="CR1009" s="315"/>
      <c r="CS1009" s="315"/>
      <c r="CT1009" s="314"/>
      <c r="CU1009" s="315"/>
      <c r="CV1009" s="315"/>
      <c r="CW1009" s="315"/>
      <c r="CX1009" s="315"/>
      <c r="CY1009" s="315"/>
      <c r="CZ1009" s="314"/>
      <c r="DA1009" s="315"/>
      <c r="DB1009" s="315"/>
      <c r="DC1009" s="315"/>
      <c r="DD1009" s="315"/>
      <c r="DE1009" s="315"/>
      <c r="DF1009" s="315"/>
      <c r="DG1009" s="314"/>
      <c r="DH1009" s="317"/>
      <c r="DI1009" s="316"/>
      <c r="DJ1009" s="315"/>
      <c r="DK1009" s="315"/>
      <c r="DL1009" s="317"/>
      <c r="DM1009" s="316"/>
      <c r="DN1009" s="403"/>
      <c r="DO1009" s="314"/>
      <c r="DP1009" s="4"/>
      <c r="DQ1009" s="390"/>
      <c r="DR1009" s="4"/>
      <c r="DS1009" s="4"/>
      <c r="DT1009" s="4"/>
      <c r="DU1009" s="4"/>
      <c r="DV1009" s="4"/>
      <c r="DW1009" s="4"/>
      <c r="DX1009" s="4"/>
      <c r="DY1009" s="4"/>
    </row>
    <row r="1010" spans="1:129" ht="16.5" customHeight="1" x14ac:dyDescent="0.2">
      <c r="A1010" s="125" t="s">
        <v>483</v>
      </c>
      <c r="B1010" s="314">
        <v>17.63</v>
      </c>
      <c r="C1010" s="315">
        <v>15.79</v>
      </c>
      <c r="D1010" s="315">
        <v>9.84</v>
      </c>
      <c r="E1010" s="315">
        <v>11.02</v>
      </c>
      <c r="F1010" s="315">
        <v>8.09</v>
      </c>
      <c r="G1010" s="315">
        <v>13.86</v>
      </c>
      <c r="H1010" s="315">
        <v>20.059999999999999</v>
      </c>
      <c r="I1010" s="315">
        <v>12.97</v>
      </c>
      <c r="J1010" s="315">
        <v>9.15</v>
      </c>
      <c r="K1010" s="315">
        <v>16.82</v>
      </c>
      <c r="L1010" s="315">
        <v>25.18</v>
      </c>
      <c r="M1010" s="315">
        <v>14.43</v>
      </c>
      <c r="N1010" s="315">
        <v>15.9</v>
      </c>
      <c r="O1010" s="314">
        <v>12.69</v>
      </c>
      <c r="P1010" s="315">
        <v>16.39</v>
      </c>
      <c r="Q1010" s="315">
        <v>13.96</v>
      </c>
      <c r="R1010" s="315">
        <v>10.43</v>
      </c>
      <c r="S1010" s="315">
        <v>9.9700000000000006</v>
      </c>
      <c r="T1010" s="315">
        <v>9.57</v>
      </c>
      <c r="U1010" s="315">
        <v>10.78</v>
      </c>
      <c r="V1010" s="315">
        <v>10.46</v>
      </c>
      <c r="W1010" s="315">
        <v>18.29</v>
      </c>
      <c r="X1010" s="314">
        <v>14.92</v>
      </c>
      <c r="Y1010" s="315">
        <v>11.42</v>
      </c>
      <c r="Z1010" s="315">
        <v>14.23</v>
      </c>
      <c r="AA1010" s="315">
        <v>18.850000000000001</v>
      </c>
      <c r="AB1010" s="315">
        <v>12.31</v>
      </c>
      <c r="AC1010" s="314">
        <v>14</v>
      </c>
      <c r="AD1010" s="315">
        <v>11.54</v>
      </c>
      <c r="AE1010" s="315">
        <v>13.54</v>
      </c>
      <c r="AF1010" s="315">
        <v>9.56</v>
      </c>
      <c r="AG1010" s="315">
        <v>16.329999999999998</v>
      </c>
      <c r="AH1010" s="315">
        <v>11.86</v>
      </c>
      <c r="AI1010" s="315">
        <v>15.56</v>
      </c>
      <c r="AJ1010" s="314">
        <v>10.82</v>
      </c>
      <c r="AK1010" s="367" t="s">
        <v>607</v>
      </c>
      <c r="AL1010" s="367" t="s">
        <v>607</v>
      </c>
      <c r="AM1010" s="314">
        <v>14.16</v>
      </c>
      <c r="AN1010" s="315">
        <v>9.18</v>
      </c>
      <c r="AO1010" s="315">
        <v>11.68</v>
      </c>
      <c r="AP1010" s="315">
        <v>14.52</v>
      </c>
      <c r="AQ1010" s="315">
        <v>8.7100000000000009</v>
      </c>
      <c r="AR1010" s="315">
        <v>15.66</v>
      </c>
      <c r="AS1010" s="315">
        <v>8.67</v>
      </c>
      <c r="AT1010" s="315">
        <v>13.49</v>
      </c>
      <c r="AU1010" s="315">
        <v>18.010000000000002</v>
      </c>
      <c r="AV1010" s="315">
        <v>14.09</v>
      </c>
      <c r="AW1010" s="315">
        <v>10.119999999999999</v>
      </c>
      <c r="AX1010" s="314">
        <v>14.43</v>
      </c>
      <c r="AY1010" s="315">
        <v>9.6199999999999992</v>
      </c>
      <c r="AZ1010" s="315">
        <v>17.760000000000002</v>
      </c>
      <c r="BA1010" s="315">
        <v>14.75</v>
      </c>
      <c r="BB1010" s="315">
        <v>10.48</v>
      </c>
      <c r="BC1010" s="315">
        <v>13</v>
      </c>
      <c r="BD1010" s="314">
        <v>31.12</v>
      </c>
      <c r="BE1010" s="315">
        <v>48.85</v>
      </c>
      <c r="BF1010" s="315">
        <v>17.95</v>
      </c>
      <c r="BG1010" s="315">
        <v>33.200000000000003</v>
      </c>
      <c r="BH1010" s="315">
        <v>23.92</v>
      </c>
      <c r="BI1010" s="315">
        <v>42.61</v>
      </c>
      <c r="BJ1010" s="315">
        <v>17.18</v>
      </c>
      <c r="BK1010" s="315">
        <v>27.97</v>
      </c>
      <c r="BL1010" s="315">
        <v>20.36</v>
      </c>
      <c r="BM1010" s="314">
        <v>12.94</v>
      </c>
      <c r="BN1010" s="315">
        <v>14.31</v>
      </c>
      <c r="BO1010" s="315">
        <v>12.44</v>
      </c>
      <c r="BP1010" s="315">
        <v>10.24</v>
      </c>
      <c r="BQ1010" s="315">
        <v>8.68</v>
      </c>
      <c r="BR1010" s="315">
        <v>14.42</v>
      </c>
      <c r="BS1010" s="314">
        <v>14.28</v>
      </c>
      <c r="BT1010" s="316">
        <v>11.25</v>
      </c>
      <c r="BU1010" s="315">
        <v>11.97</v>
      </c>
      <c r="BV1010" s="315">
        <v>10.58</v>
      </c>
      <c r="BW1010" s="315">
        <v>8.7799999999999994</v>
      </c>
      <c r="BX1010" s="315">
        <v>9.3699999999999992</v>
      </c>
      <c r="BY1010" s="315">
        <v>19.47</v>
      </c>
      <c r="BZ1010" s="315">
        <v>10.55</v>
      </c>
      <c r="CA1010" s="315">
        <v>10.29</v>
      </c>
      <c r="CB1010" s="315">
        <v>14.74</v>
      </c>
      <c r="CC1010" s="315">
        <v>12.48</v>
      </c>
      <c r="CD1010" s="315">
        <v>14.62</v>
      </c>
      <c r="CE1010" s="315">
        <v>14.19</v>
      </c>
      <c r="CF1010" s="314">
        <v>17.149999999999999</v>
      </c>
      <c r="CG1010" s="315">
        <v>9.99</v>
      </c>
      <c r="CH1010" s="315">
        <v>10.86</v>
      </c>
      <c r="CI1010" s="315">
        <v>9.89</v>
      </c>
      <c r="CJ1010" s="315">
        <v>13.59</v>
      </c>
      <c r="CK1010" s="315">
        <v>27.1</v>
      </c>
      <c r="CL1010" s="315">
        <v>11.92</v>
      </c>
      <c r="CM1010" s="315">
        <v>18.53</v>
      </c>
      <c r="CN1010" s="315">
        <v>12.1</v>
      </c>
      <c r="CO1010" s="315">
        <v>8.98</v>
      </c>
      <c r="CP1010" s="315">
        <v>10.85</v>
      </c>
      <c r="CQ1010" s="315">
        <v>11.67</v>
      </c>
      <c r="CR1010" s="315">
        <v>12.62</v>
      </c>
      <c r="CS1010" s="315">
        <v>11.42</v>
      </c>
      <c r="CT1010" s="314">
        <v>14.71</v>
      </c>
      <c r="CU1010" s="315">
        <v>19.989999999999998</v>
      </c>
      <c r="CV1010" s="315">
        <v>13.39</v>
      </c>
      <c r="CW1010" s="315">
        <v>9.83</v>
      </c>
      <c r="CX1010" s="315">
        <v>11.68</v>
      </c>
      <c r="CY1010" s="315">
        <v>9.36</v>
      </c>
      <c r="CZ1010" s="314">
        <v>17.190000000000001</v>
      </c>
      <c r="DA1010" s="315">
        <v>12.13</v>
      </c>
      <c r="DB1010" s="315">
        <v>10.5</v>
      </c>
      <c r="DC1010" s="315">
        <v>18.75</v>
      </c>
      <c r="DD1010" s="315">
        <v>20.079999999999998</v>
      </c>
      <c r="DE1010" s="315">
        <v>13.64</v>
      </c>
      <c r="DF1010" s="315">
        <v>13.37</v>
      </c>
      <c r="DG1010" s="314">
        <v>18.559999999999999</v>
      </c>
      <c r="DH1010" s="317">
        <v>12.01</v>
      </c>
      <c r="DI1010" s="316">
        <v>11.56</v>
      </c>
      <c r="DJ1010" s="315">
        <v>11.76</v>
      </c>
      <c r="DK1010" s="315">
        <v>13.26</v>
      </c>
      <c r="DL1010" s="317" t="s">
        <v>607</v>
      </c>
      <c r="DM1010" s="316">
        <v>11.69</v>
      </c>
      <c r="DN1010" s="403" t="s">
        <v>607</v>
      </c>
      <c r="DO1010" s="314">
        <v>18.41</v>
      </c>
      <c r="DP1010" s="4"/>
      <c r="DQ1010" s="390"/>
      <c r="DR1010" s="4"/>
      <c r="DS1010" s="4"/>
      <c r="DT1010" s="4"/>
      <c r="DU1010" s="4"/>
      <c r="DV1010" s="4"/>
      <c r="DW1010" s="4"/>
      <c r="DX1010" s="4"/>
      <c r="DY1010" s="4"/>
    </row>
    <row r="1011" spans="1:129" ht="16.5" customHeight="1" x14ac:dyDescent="0.2">
      <c r="A1011" s="125" t="s">
        <v>484</v>
      </c>
      <c r="B1011" s="314">
        <v>16.239999999999998</v>
      </c>
      <c r="C1011" s="315">
        <v>15.05</v>
      </c>
      <c r="D1011" s="315">
        <v>10.220000000000001</v>
      </c>
      <c r="E1011" s="315">
        <v>12.53</v>
      </c>
      <c r="F1011" s="315">
        <v>9.34</v>
      </c>
      <c r="G1011" s="315">
        <v>15.85</v>
      </c>
      <c r="H1011" s="315">
        <v>17.62</v>
      </c>
      <c r="I1011" s="315">
        <v>16.059999999999999</v>
      </c>
      <c r="J1011" s="315">
        <v>10.67</v>
      </c>
      <c r="K1011" s="315">
        <v>13.53</v>
      </c>
      <c r="L1011" s="315">
        <v>20.91</v>
      </c>
      <c r="M1011" s="315">
        <v>18.59</v>
      </c>
      <c r="N1011" s="315">
        <v>12.87</v>
      </c>
      <c r="O1011" s="314">
        <v>13.09</v>
      </c>
      <c r="P1011" s="315">
        <v>15.84</v>
      </c>
      <c r="Q1011" s="315">
        <v>11.12</v>
      </c>
      <c r="R1011" s="315">
        <v>11.48</v>
      </c>
      <c r="S1011" s="315">
        <v>13.12</v>
      </c>
      <c r="T1011" s="315">
        <v>11.69</v>
      </c>
      <c r="U1011" s="315">
        <v>11.86</v>
      </c>
      <c r="V1011" s="315">
        <v>15.31</v>
      </c>
      <c r="W1011" s="315">
        <v>13.57</v>
      </c>
      <c r="X1011" s="314">
        <v>16.72</v>
      </c>
      <c r="Y1011" s="315">
        <v>14.17</v>
      </c>
      <c r="Z1011" s="315">
        <v>16.45</v>
      </c>
      <c r="AA1011" s="315">
        <v>16.920000000000002</v>
      </c>
      <c r="AB1011" s="315">
        <v>19.12</v>
      </c>
      <c r="AC1011" s="314">
        <v>15.42</v>
      </c>
      <c r="AD1011" s="315">
        <v>14.52</v>
      </c>
      <c r="AE1011" s="315">
        <v>15.06</v>
      </c>
      <c r="AF1011" s="315">
        <v>12.6</v>
      </c>
      <c r="AG1011" s="315">
        <v>17.850000000000001</v>
      </c>
      <c r="AH1011" s="315">
        <v>10.37</v>
      </c>
      <c r="AI1011" s="315">
        <v>18.45</v>
      </c>
      <c r="AJ1011" s="314">
        <v>14.76</v>
      </c>
      <c r="AK1011" s="367" t="s">
        <v>607</v>
      </c>
      <c r="AL1011" s="367" t="s">
        <v>607</v>
      </c>
      <c r="AM1011" s="314">
        <v>13.6</v>
      </c>
      <c r="AN1011" s="315">
        <v>13.19</v>
      </c>
      <c r="AO1011" s="315">
        <v>12.42</v>
      </c>
      <c r="AP1011" s="315">
        <v>11.36</v>
      </c>
      <c r="AQ1011" s="315">
        <v>9.5299999999999994</v>
      </c>
      <c r="AR1011" s="315">
        <v>11.7</v>
      </c>
      <c r="AS1011" s="315">
        <v>15.66</v>
      </c>
      <c r="AT1011" s="315">
        <v>12.57</v>
      </c>
      <c r="AU1011" s="315">
        <v>17.25</v>
      </c>
      <c r="AV1011" s="315">
        <v>14.08</v>
      </c>
      <c r="AW1011" s="315">
        <v>13.19</v>
      </c>
      <c r="AX1011" s="314">
        <v>14.95</v>
      </c>
      <c r="AY1011" s="315">
        <v>12.86</v>
      </c>
      <c r="AZ1011" s="315">
        <v>15.24</v>
      </c>
      <c r="BA1011" s="315">
        <v>18.09</v>
      </c>
      <c r="BB1011" s="315">
        <v>12.79</v>
      </c>
      <c r="BC1011" s="315">
        <v>15.97</v>
      </c>
      <c r="BD1011" s="314">
        <v>31.65</v>
      </c>
      <c r="BE1011" s="315">
        <v>46.3</v>
      </c>
      <c r="BF1011" s="315">
        <v>18.100000000000001</v>
      </c>
      <c r="BG1011" s="315">
        <v>30.94</v>
      </c>
      <c r="BH1011" s="315">
        <v>26.41</v>
      </c>
      <c r="BI1011" s="315">
        <v>35.42</v>
      </c>
      <c r="BJ1011" s="315">
        <v>16.11</v>
      </c>
      <c r="BK1011" s="315">
        <v>24.68</v>
      </c>
      <c r="BL1011" s="315">
        <v>21.91</v>
      </c>
      <c r="BM1011" s="314">
        <v>15.41</v>
      </c>
      <c r="BN1011" s="315">
        <v>15.07</v>
      </c>
      <c r="BO1011" s="315">
        <v>13.99</v>
      </c>
      <c r="BP1011" s="315">
        <v>12.85</v>
      </c>
      <c r="BQ1011" s="315">
        <v>15.43</v>
      </c>
      <c r="BR1011" s="315">
        <v>17.48</v>
      </c>
      <c r="BS1011" s="314">
        <v>15.15</v>
      </c>
      <c r="BT1011" s="316">
        <v>11.67</v>
      </c>
      <c r="BU1011" s="315">
        <v>14.86</v>
      </c>
      <c r="BV1011" s="315">
        <v>10.88</v>
      </c>
      <c r="BW1011" s="315">
        <v>15.65</v>
      </c>
      <c r="BX1011" s="315">
        <v>14.33</v>
      </c>
      <c r="BY1011" s="315">
        <v>18.21</v>
      </c>
      <c r="BZ1011" s="315">
        <v>12.56</v>
      </c>
      <c r="CA1011" s="315">
        <v>11.61</v>
      </c>
      <c r="CB1011" s="315">
        <v>16.559999999999999</v>
      </c>
      <c r="CC1011" s="315">
        <v>12.07</v>
      </c>
      <c r="CD1011" s="315">
        <v>15.24</v>
      </c>
      <c r="CE1011" s="315">
        <v>18.75</v>
      </c>
      <c r="CF1011" s="314">
        <v>17.45</v>
      </c>
      <c r="CG1011" s="315">
        <v>19.13</v>
      </c>
      <c r="CH1011" s="315">
        <v>15.28</v>
      </c>
      <c r="CI1011" s="315">
        <v>10.44</v>
      </c>
      <c r="CJ1011" s="315">
        <v>19.77</v>
      </c>
      <c r="CK1011" s="315">
        <v>21.87</v>
      </c>
      <c r="CL1011" s="315">
        <v>8.7100000000000009</v>
      </c>
      <c r="CM1011" s="315">
        <v>20.059999999999999</v>
      </c>
      <c r="CN1011" s="315">
        <v>18.149999999999999</v>
      </c>
      <c r="CO1011" s="315">
        <v>6.64</v>
      </c>
      <c r="CP1011" s="315">
        <v>11.65</v>
      </c>
      <c r="CQ1011" s="315">
        <v>18.690000000000001</v>
      </c>
      <c r="CR1011" s="315">
        <v>16.63</v>
      </c>
      <c r="CS1011" s="315">
        <v>11.24</v>
      </c>
      <c r="CT1011" s="314">
        <v>16.260000000000002</v>
      </c>
      <c r="CU1011" s="315">
        <v>21</v>
      </c>
      <c r="CV1011" s="315">
        <v>16.43</v>
      </c>
      <c r="CW1011" s="315">
        <v>6.32</v>
      </c>
      <c r="CX1011" s="315">
        <v>14.91</v>
      </c>
      <c r="CY1011" s="315">
        <v>13.63</v>
      </c>
      <c r="CZ1011" s="314">
        <v>13.6</v>
      </c>
      <c r="DA1011" s="315">
        <v>13.25</v>
      </c>
      <c r="DB1011" s="315">
        <v>14.59</v>
      </c>
      <c r="DC1011" s="315">
        <v>17.88</v>
      </c>
      <c r="DD1011" s="315">
        <v>20.9</v>
      </c>
      <c r="DE1011" s="315">
        <v>15.58</v>
      </c>
      <c r="DF1011" s="315">
        <v>16.75</v>
      </c>
      <c r="DG1011" s="314">
        <v>18.850000000000001</v>
      </c>
      <c r="DH1011" s="317">
        <v>9.6999999999999993</v>
      </c>
      <c r="DI1011" s="316">
        <v>10.08</v>
      </c>
      <c r="DJ1011" s="315">
        <v>9.07</v>
      </c>
      <c r="DK1011" s="315">
        <v>10.42</v>
      </c>
      <c r="DL1011" s="317" t="s">
        <v>607</v>
      </c>
      <c r="DM1011" s="316">
        <v>15.55</v>
      </c>
      <c r="DN1011" s="403" t="s">
        <v>607</v>
      </c>
      <c r="DO1011" s="314">
        <v>18.760000000000002</v>
      </c>
      <c r="DP1011" s="4"/>
      <c r="DQ1011" s="390"/>
      <c r="DR1011" s="4"/>
      <c r="DS1011" s="4"/>
      <c r="DT1011" s="4"/>
      <c r="DU1011" s="4"/>
      <c r="DV1011" s="4"/>
      <c r="DW1011" s="4"/>
      <c r="DX1011" s="4"/>
      <c r="DY1011" s="4"/>
    </row>
    <row r="1012" spans="1:129" ht="16.5" customHeight="1" x14ac:dyDescent="0.2">
      <c r="A1012" s="87" t="s">
        <v>422</v>
      </c>
      <c r="B1012" s="314"/>
      <c r="C1012" s="315"/>
      <c r="D1012" s="315"/>
      <c r="E1012" s="315"/>
      <c r="F1012" s="315"/>
      <c r="G1012" s="315"/>
      <c r="H1012" s="315"/>
      <c r="I1012" s="315"/>
      <c r="J1012" s="315"/>
      <c r="K1012" s="315"/>
      <c r="L1012" s="315"/>
      <c r="M1012" s="315"/>
      <c r="N1012" s="315"/>
      <c r="O1012" s="314"/>
      <c r="P1012" s="315"/>
      <c r="Q1012" s="315"/>
      <c r="R1012" s="315"/>
      <c r="S1012" s="315"/>
      <c r="T1012" s="315"/>
      <c r="U1012" s="315"/>
      <c r="V1012" s="315"/>
      <c r="W1012" s="315"/>
      <c r="X1012" s="314"/>
      <c r="Y1012" s="315"/>
      <c r="Z1012" s="315"/>
      <c r="AA1012" s="315"/>
      <c r="AB1012" s="315"/>
      <c r="AC1012" s="314"/>
      <c r="AD1012" s="315"/>
      <c r="AE1012" s="315"/>
      <c r="AF1012" s="315"/>
      <c r="AG1012" s="315"/>
      <c r="AH1012" s="315"/>
      <c r="AI1012" s="315"/>
      <c r="AJ1012" s="314"/>
      <c r="AK1012" s="367"/>
      <c r="AL1012" s="367"/>
      <c r="AM1012" s="314"/>
      <c r="AN1012" s="315"/>
      <c r="AO1012" s="315"/>
      <c r="AP1012" s="315"/>
      <c r="AQ1012" s="315"/>
      <c r="AR1012" s="315"/>
      <c r="AS1012" s="315"/>
      <c r="AT1012" s="315"/>
      <c r="AU1012" s="315"/>
      <c r="AV1012" s="315"/>
      <c r="AW1012" s="315"/>
      <c r="AX1012" s="314"/>
      <c r="AY1012" s="315"/>
      <c r="AZ1012" s="315"/>
      <c r="BA1012" s="315"/>
      <c r="BB1012" s="315"/>
      <c r="BC1012" s="315"/>
      <c r="BD1012" s="314"/>
      <c r="BE1012" s="315"/>
      <c r="BF1012" s="315"/>
      <c r="BG1012" s="315"/>
      <c r="BH1012" s="315"/>
      <c r="BI1012" s="315"/>
      <c r="BJ1012" s="315"/>
      <c r="BK1012" s="315"/>
      <c r="BL1012" s="315"/>
      <c r="BM1012" s="314"/>
      <c r="BN1012" s="315"/>
      <c r="BO1012" s="315"/>
      <c r="BP1012" s="315"/>
      <c r="BQ1012" s="315"/>
      <c r="BR1012" s="315"/>
      <c r="BS1012" s="314"/>
      <c r="BT1012" s="316"/>
      <c r="BU1012" s="315"/>
      <c r="BV1012" s="315"/>
      <c r="BW1012" s="315"/>
      <c r="BX1012" s="315"/>
      <c r="BY1012" s="315"/>
      <c r="BZ1012" s="315"/>
      <c r="CA1012" s="315"/>
      <c r="CB1012" s="315"/>
      <c r="CC1012" s="315"/>
      <c r="CD1012" s="315"/>
      <c r="CE1012" s="315"/>
      <c r="CF1012" s="314"/>
      <c r="CG1012" s="315"/>
      <c r="CH1012" s="315"/>
      <c r="CI1012" s="315"/>
      <c r="CJ1012" s="315"/>
      <c r="CK1012" s="315"/>
      <c r="CL1012" s="315"/>
      <c r="CM1012" s="315"/>
      <c r="CN1012" s="315"/>
      <c r="CO1012" s="315"/>
      <c r="CP1012" s="315"/>
      <c r="CQ1012" s="315"/>
      <c r="CR1012" s="315"/>
      <c r="CS1012" s="315"/>
      <c r="CT1012" s="314"/>
      <c r="CU1012" s="315"/>
      <c r="CV1012" s="315"/>
      <c r="CW1012" s="315"/>
      <c r="CX1012" s="315"/>
      <c r="CY1012" s="315"/>
      <c r="CZ1012" s="314"/>
      <c r="DA1012" s="315"/>
      <c r="DB1012" s="315"/>
      <c r="DC1012" s="315"/>
      <c r="DD1012" s="315"/>
      <c r="DE1012" s="315"/>
      <c r="DF1012" s="315"/>
      <c r="DG1012" s="314"/>
      <c r="DH1012" s="317"/>
      <c r="DI1012" s="316"/>
      <c r="DJ1012" s="315"/>
      <c r="DK1012" s="315"/>
      <c r="DL1012" s="317"/>
      <c r="DM1012" s="316"/>
      <c r="DN1012" s="403"/>
      <c r="DO1012" s="314"/>
      <c r="DP1012" s="4"/>
      <c r="DQ1012" s="390"/>
      <c r="DR1012" s="4"/>
      <c r="DS1012" s="4"/>
      <c r="DT1012" s="4"/>
      <c r="DU1012" s="4"/>
      <c r="DV1012" s="4"/>
      <c r="DW1012" s="4"/>
      <c r="DX1012" s="4"/>
      <c r="DY1012" s="4"/>
    </row>
    <row r="1013" spans="1:129" ht="16.5" customHeight="1" x14ac:dyDescent="0.2">
      <c r="A1013" s="125" t="s">
        <v>483</v>
      </c>
      <c r="B1013" s="314">
        <v>7.18</v>
      </c>
      <c r="C1013" s="315">
        <v>6.78</v>
      </c>
      <c r="D1013" s="315">
        <v>7.24</v>
      </c>
      <c r="E1013" s="315">
        <v>9.2899999999999991</v>
      </c>
      <c r="F1013" s="315">
        <v>7.91</v>
      </c>
      <c r="G1013" s="315">
        <v>8.34</v>
      </c>
      <c r="H1013" s="315">
        <v>6.81</v>
      </c>
      <c r="I1013" s="315">
        <v>7.15</v>
      </c>
      <c r="J1013" s="315">
        <v>8.5299999999999994</v>
      </c>
      <c r="K1013" s="315">
        <v>6.73</v>
      </c>
      <c r="L1013" s="315">
        <v>6.32</v>
      </c>
      <c r="M1013" s="315">
        <v>8.2899999999999991</v>
      </c>
      <c r="N1013" s="315">
        <v>7.77</v>
      </c>
      <c r="O1013" s="314">
        <v>6.56</v>
      </c>
      <c r="P1013" s="315">
        <v>6.4</v>
      </c>
      <c r="Q1013" s="315">
        <v>5.61</v>
      </c>
      <c r="R1013" s="315">
        <v>7.15</v>
      </c>
      <c r="S1013" s="315">
        <v>7.22</v>
      </c>
      <c r="T1013" s="315">
        <v>6.96</v>
      </c>
      <c r="U1013" s="315">
        <v>7.16</v>
      </c>
      <c r="V1013" s="315">
        <v>6.93</v>
      </c>
      <c r="W1013" s="315">
        <v>5.23</v>
      </c>
      <c r="X1013" s="314">
        <v>6.87</v>
      </c>
      <c r="Y1013" s="315">
        <v>7.96</v>
      </c>
      <c r="Z1013" s="315">
        <v>6.7</v>
      </c>
      <c r="AA1013" s="315">
        <v>5.71</v>
      </c>
      <c r="AB1013" s="315">
        <v>8.0500000000000007</v>
      </c>
      <c r="AC1013" s="314">
        <v>6.18</v>
      </c>
      <c r="AD1013" s="315">
        <v>6.43</v>
      </c>
      <c r="AE1013" s="315">
        <v>5.84</v>
      </c>
      <c r="AF1013" s="315">
        <v>6.62</v>
      </c>
      <c r="AG1013" s="315">
        <v>6.05</v>
      </c>
      <c r="AH1013" s="315">
        <v>7.16</v>
      </c>
      <c r="AI1013" s="315">
        <v>5.83</v>
      </c>
      <c r="AJ1013" s="314">
        <v>11.67</v>
      </c>
      <c r="AK1013" s="367" t="s">
        <v>607</v>
      </c>
      <c r="AL1013" s="367" t="s">
        <v>607</v>
      </c>
      <c r="AM1013" s="314">
        <v>5.51</v>
      </c>
      <c r="AN1013" s="315">
        <v>6.05</v>
      </c>
      <c r="AO1013" s="315">
        <v>5.99</v>
      </c>
      <c r="AP1013" s="315">
        <v>5.46</v>
      </c>
      <c r="AQ1013" s="315">
        <v>6.17</v>
      </c>
      <c r="AR1013" s="315">
        <v>5.33</v>
      </c>
      <c r="AS1013" s="315">
        <v>5.65</v>
      </c>
      <c r="AT1013" s="315">
        <v>4.87</v>
      </c>
      <c r="AU1013" s="315">
        <v>5.34</v>
      </c>
      <c r="AV1013" s="315">
        <v>5.5</v>
      </c>
      <c r="AW1013" s="315">
        <v>7.34</v>
      </c>
      <c r="AX1013" s="314">
        <v>5.16</v>
      </c>
      <c r="AY1013" s="315">
        <v>5.49</v>
      </c>
      <c r="AZ1013" s="315">
        <v>4.84</v>
      </c>
      <c r="BA1013" s="315">
        <v>5.57</v>
      </c>
      <c r="BB1013" s="315">
        <v>5.29</v>
      </c>
      <c r="BC1013" s="315">
        <v>5.32</v>
      </c>
      <c r="BD1013" s="314">
        <v>5.37</v>
      </c>
      <c r="BE1013" s="315">
        <v>5.94</v>
      </c>
      <c r="BF1013" s="315">
        <v>5.44</v>
      </c>
      <c r="BG1013" s="315">
        <v>5.14</v>
      </c>
      <c r="BH1013" s="315">
        <v>4.7699999999999996</v>
      </c>
      <c r="BI1013" s="315">
        <v>5.24</v>
      </c>
      <c r="BJ1013" s="315">
        <v>5.47</v>
      </c>
      <c r="BK1013" s="315">
        <v>5.28</v>
      </c>
      <c r="BL1013" s="315">
        <v>5.27</v>
      </c>
      <c r="BM1013" s="314">
        <v>6.23</v>
      </c>
      <c r="BN1013" s="315">
        <v>7.01</v>
      </c>
      <c r="BO1013" s="315">
        <v>6.41</v>
      </c>
      <c r="BP1013" s="315">
        <v>6.58</v>
      </c>
      <c r="BQ1013" s="315">
        <v>7.63</v>
      </c>
      <c r="BR1013" s="315">
        <v>5.26</v>
      </c>
      <c r="BS1013" s="314">
        <v>8.0399999999999991</v>
      </c>
      <c r="BT1013" s="316">
        <v>7.43</v>
      </c>
      <c r="BU1013" s="315">
        <v>9.69</v>
      </c>
      <c r="BV1013" s="315">
        <v>7.78</v>
      </c>
      <c r="BW1013" s="315">
        <v>8.0500000000000007</v>
      </c>
      <c r="BX1013" s="315">
        <v>10.88</v>
      </c>
      <c r="BY1013" s="315">
        <v>7.64</v>
      </c>
      <c r="BZ1013" s="315">
        <v>8.94</v>
      </c>
      <c r="CA1013" s="315">
        <v>8.84</v>
      </c>
      <c r="CB1013" s="315">
        <v>8.49</v>
      </c>
      <c r="CC1013" s="315">
        <v>6.14</v>
      </c>
      <c r="CD1013" s="315">
        <v>6.14</v>
      </c>
      <c r="CE1013" s="315">
        <v>6.72</v>
      </c>
      <c r="CF1013" s="314">
        <v>8.58</v>
      </c>
      <c r="CG1013" s="315">
        <v>9.93</v>
      </c>
      <c r="CH1013" s="315">
        <v>9.8699999999999992</v>
      </c>
      <c r="CI1013" s="315">
        <v>9.33</v>
      </c>
      <c r="CJ1013" s="315">
        <v>9.93</v>
      </c>
      <c r="CK1013" s="315">
        <v>6.32</v>
      </c>
      <c r="CL1013" s="315">
        <v>9.0399999999999991</v>
      </c>
      <c r="CM1013" s="315">
        <v>9.17</v>
      </c>
      <c r="CN1013" s="315">
        <v>10.55</v>
      </c>
      <c r="CO1013" s="315">
        <v>8.7799999999999994</v>
      </c>
      <c r="CP1013" s="315">
        <v>8.64</v>
      </c>
      <c r="CQ1013" s="315">
        <v>10.18</v>
      </c>
      <c r="CR1013" s="315">
        <v>8.61</v>
      </c>
      <c r="CS1013" s="315">
        <v>8.41</v>
      </c>
      <c r="CT1013" s="314">
        <v>6.18</v>
      </c>
      <c r="CU1013" s="315">
        <v>6.07</v>
      </c>
      <c r="CV1013" s="315">
        <v>6</v>
      </c>
      <c r="CW1013" s="315">
        <v>5.53</v>
      </c>
      <c r="CX1013" s="315">
        <v>5.66</v>
      </c>
      <c r="CY1013" s="315">
        <v>7.37</v>
      </c>
      <c r="CZ1013" s="314">
        <v>9.02</v>
      </c>
      <c r="DA1013" s="315">
        <v>10.72</v>
      </c>
      <c r="DB1013" s="315">
        <v>10.18</v>
      </c>
      <c r="DC1013" s="315">
        <v>9.9700000000000006</v>
      </c>
      <c r="DD1013" s="315">
        <v>7.12</v>
      </c>
      <c r="DE1013" s="315">
        <v>10.73</v>
      </c>
      <c r="DF1013" s="315">
        <v>10.02</v>
      </c>
      <c r="DG1013" s="314">
        <v>6.66</v>
      </c>
      <c r="DH1013" s="317">
        <v>9.2799999999999994</v>
      </c>
      <c r="DI1013" s="316">
        <v>11</v>
      </c>
      <c r="DJ1013" s="315">
        <v>8.5500000000000007</v>
      </c>
      <c r="DK1013" s="315">
        <v>7.63</v>
      </c>
      <c r="DL1013" s="317" t="s">
        <v>607</v>
      </c>
      <c r="DM1013" s="316">
        <v>7.54</v>
      </c>
      <c r="DN1013" s="403" t="s">
        <v>607</v>
      </c>
      <c r="DO1013" s="314">
        <v>6.7</v>
      </c>
      <c r="DP1013" s="4"/>
      <c r="DQ1013" s="390"/>
      <c r="DR1013" s="4"/>
      <c r="DS1013" s="4"/>
      <c r="DT1013" s="4"/>
      <c r="DU1013" s="4"/>
      <c r="DV1013" s="4"/>
      <c r="DW1013" s="4"/>
      <c r="DX1013" s="4"/>
      <c r="DY1013" s="4"/>
    </row>
    <row r="1014" spans="1:129" ht="16.5" customHeight="1" x14ac:dyDescent="0.2">
      <c r="A1014" s="239" t="s">
        <v>484</v>
      </c>
      <c r="B1014" s="372">
        <v>19.48</v>
      </c>
      <c r="C1014" s="373">
        <v>15.46</v>
      </c>
      <c r="D1014" s="373">
        <v>22.72</v>
      </c>
      <c r="E1014" s="373">
        <v>17.23</v>
      </c>
      <c r="F1014" s="373">
        <v>23.43</v>
      </c>
      <c r="G1014" s="373">
        <v>22.2</v>
      </c>
      <c r="H1014" s="373">
        <v>19.260000000000002</v>
      </c>
      <c r="I1014" s="373">
        <v>18.489999999999998</v>
      </c>
      <c r="J1014" s="373">
        <v>23.66</v>
      </c>
      <c r="K1014" s="373">
        <v>21.01</v>
      </c>
      <c r="L1014" s="373">
        <v>17.88</v>
      </c>
      <c r="M1014" s="373">
        <v>18.29</v>
      </c>
      <c r="N1014" s="373">
        <v>22.83</v>
      </c>
      <c r="O1014" s="372">
        <v>19.579999999999998</v>
      </c>
      <c r="P1014" s="373">
        <v>19.39</v>
      </c>
      <c r="Q1014" s="373">
        <v>22.2</v>
      </c>
      <c r="R1014" s="373">
        <v>14.26</v>
      </c>
      <c r="S1014" s="373">
        <v>21.64</v>
      </c>
      <c r="T1014" s="373">
        <v>20.41</v>
      </c>
      <c r="U1014" s="373">
        <v>18.68</v>
      </c>
      <c r="V1014" s="373">
        <v>18.829999999999998</v>
      </c>
      <c r="W1014" s="373">
        <v>24.8</v>
      </c>
      <c r="X1014" s="372">
        <v>17.13</v>
      </c>
      <c r="Y1014" s="373">
        <v>18.14</v>
      </c>
      <c r="Z1014" s="373">
        <v>19.739999999999998</v>
      </c>
      <c r="AA1014" s="373">
        <v>13.95</v>
      </c>
      <c r="AB1014" s="373">
        <v>17.38</v>
      </c>
      <c r="AC1014" s="372">
        <v>17.16</v>
      </c>
      <c r="AD1014" s="373">
        <v>16</v>
      </c>
      <c r="AE1014" s="373">
        <v>22.04</v>
      </c>
      <c r="AF1014" s="373">
        <v>17.64</v>
      </c>
      <c r="AG1014" s="373">
        <v>14.21</v>
      </c>
      <c r="AH1014" s="373">
        <v>17.72</v>
      </c>
      <c r="AI1014" s="373">
        <v>16.989999999999998</v>
      </c>
      <c r="AJ1014" s="372">
        <v>23.83</v>
      </c>
      <c r="AK1014" s="374" t="s">
        <v>607</v>
      </c>
      <c r="AL1014" s="374" t="s">
        <v>607</v>
      </c>
      <c r="AM1014" s="372">
        <v>17.45</v>
      </c>
      <c r="AN1014" s="373">
        <v>19.82</v>
      </c>
      <c r="AO1014" s="373">
        <v>14.48</v>
      </c>
      <c r="AP1014" s="373">
        <v>15.05</v>
      </c>
      <c r="AQ1014" s="373">
        <v>16.68</v>
      </c>
      <c r="AR1014" s="373">
        <v>17.46</v>
      </c>
      <c r="AS1014" s="373">
        <v>17.46</v>
      </c>
      <c r="AT1014" s="373">
        <v>15.98</v>
      </c>
      <c r="AU1014" s="373">
        <v>18.739999999999998</v>
      </c>
      <c r="AV1014" s="373">
        <v>16.739999999999998</v>
      </c>
      <c r="AW1014" s="373">
        <v>23.78</v>
      </c>
      <c r="AX1014" s="372">
        <v>16.29</v>
      </c>
      <c r="AY1014" s="373">
        <v>16.43</v>
      </c>
      <c r="AZ1014" s="373">
        <v>15.73</v>
      </c>
      <c r="BA1014" s="373">
        <v>17.21</v>
      </c>
      <c r="BB1014" s="373">
        <v>16.28</v>
      </c>
      <c r="BC1014" s="373">
        <v>17.36</v>
      </c>
      <c r="BD1014" s="372">
        <v>15.89</v>
      </c>
      <c r="BE1014" s="373">
        <v>16.07</v>
      </c>
      <c r="BF1014" s="373">
        <v>17.05</v>
      </c>
      <c r="BG1014" s="373">
        <v>15.99</v>
      </c>
      <c r="BH1014" s="373">
        <v>15.45</v>
      </c>
      <c r="BI1014" s="373">
        <v>17.190000000000001</v>
      </c>
      <c r="BJ1014" s="373">
        <v>11.5</v>
      </c>
      <c r="BK1014" s="373">
        <v>15.83</v>
      </c>
      <c r="BL1014" s="373">
        <v>17.079999999999998</v>
      </c>
      <c r="BM1014" s="372">
        <v>18.350000000000001</v>
      </c>
      <c r="BN1014" s="373">
        <v>20.64</v>
      </c>
      <c r="BO1014" s="373">
        <v>22.16</v>
      </c>
      <c r="BP1014" s="373">
        <v>15.92</v>
      </c>
      <c r="BQ1014" s="373">
        <v>20.65</v>
      </c>
      <c r="BR1014" s="373">
        <v>15.54</v>
      </c>
      <c r="BS1014" s="372">
        <v>20.03</v>
      </c>
      <c r="BT1014" s="375">
        <v>18.079999999999998</v>
      </c>
      <c r="BU1014" s="373">
        <v>20.97</v>
      </c>
      <c r="BV1014" s="373">
        <v>17.79</v>
      </c>
      <c r="BW1014" s="373">
        <v>20.83</v>
      </c>
      <c r="BX1014" s="373">
        <v>24.14</v>
      </c>
      <c r="BY1014" s="373">
        <v>19.55</v>
      </c>
      <c r="BZ1014" s="373">
        <v>19.53</v>
      </c>
      <c r="CA1014" s="373">
        <v>20.03</v>
      </c>
      <c r="CB1014" s="373">
        <v>21.41</v>
      </c>
      <c r="CC1014" s="373">
        <v>17.3</v>
      </c>
      <c r="CD1014" s="373">
        <v>17.5</v>
      </c>
      <c r="CE1014" s="373">
        <v>20.100000000000001</v>
      </c>
      <c r="CF1014" s="372">
        <v>20.75</v>
      </c>
      <c r="CG1014" s="373">
        <v>20.059999999999999</v>
      </c>
      <c r="CH1014" s="373">
        <v>23.26</v>
      </c>
      <c r="CI1014" s="373">
        <v>20.84</v>
      </c>
      <c r="CJ1014" s="373">
        <v>22.02</v>
      </c>
      <c r="CK1014" s="373">
        <v>19.489999999999998</v>
      </c>
      <c r="CL1014" s="373">
        <v>21.61</v>
      </c>
      <c r="CM1014" s="373">
        <v>18.600000000000001</v>
      </c>
      <c r="CN1014" s="373">
        <v>23.97</v>
      </c>
      <c r="CO1014" s="373">
        <v>27.69</v>
      </c>
      <c r="CP1014" s="373">
        <v>24.25</v>
      </c>
      <c r="CQ1014" s="373">
        <v>21.85</v>
      </c>
      <c r="CR1014" s="373">
        <v>20.22</v>
      </c>
      <c r="CS1014" s="373">
        <v>17.190000000000001</v>
      </c>
      <c r="CT1014" s="372">
        <v>16.760000000000002</v>
      </c>
      <c r="CU1014" s="373">
        <v>18.28</v>
      </c>
      <c r="CV1014" s="373">
        <v>16.38</v>
      </c>
      <c r="CW1014" s="373">
        <v>13.12</v>
      </c>
      <c r="CX1014" s="373">
        <v>15.04</v>
      </c>
      <c r="CY1014" s="373">
        <v>17.48</v>
      </c>
      <c r="CZ1014" s="372">
        <v>17.45</v>
      </c>
      <c r="DA1014" s="373">
        <v>21.37</v>
      </c>
      <c r="DB1014" s="373">
        <v>19.690000000000001</v>
      </c>
      <c r="DC1014" s="373">
        <v>21.83</v>
      </c>
      <c r="DD1014" s="373">
        <v>16.97</v>
      </c>
      <c r="DE1014" s="373">
        <v>23.78</v>
      </c>
      <c r="DF1014" s="373">
        <v>21.15</v>
      </c>
      <c r="DG1014" s="372">
        <v>18.329999999999998</v>
      </c>
      <c r="DH1014" s="376">
        <v>12.42</v>
      </c>
      <c r="DI1014" s="375">
        <v>15.01</v>
      </c>
      <c r="DJ1014" s="373">
        <v>7.87</v>
      </c>
      <c r="DK1014" s="373">
        <v>18.329999999999998</v>
      </c>
      <c r="DL1014" s="376" t="s">
        <v>607</v>
      </c>
      <c r="DM1014" s="375">
        <v>14.57</v>
      </c>
      <c r="DN1014" s="404" t="s">
        <v>607</v>
      </c>
      <c r="DO1014" s="372">
        <v>18.260000000000002</v>
      </c>
      <c r="DP1014" s="4"/>
      <c r="DQ1014" s="390"/>
      <c r="DR1014" s="4"/>
      <c r="DS1014" s="4"/>
      <c r="DT1014" s="4"/>
      <c r="DU1014" s="4"/>
      <c r="DV1014" s="4"/>
      <c r="DW1014" s="4"/>
      <c r="DX1014" s="4"/>
      <c r="DY1014" s="4"/>
    </row>
    <row r="1015" spans="1:129" ht="16.5" customHeight="1" x14ac:dyDescent="0.2">
      <c r="A1015" s="24" t="s">
        <v>676</v>
      </c>
    </row>
    <row r="1016" spans="1:129" ht="69.95" customHeight="1" x14ac:dyDescent="0.2">
      <c r="A1016" s="448" t="s">
        <v>679</v>
      </c>
    </row>
  </sheetData>
  <pageMargins left="0.39370078740157483" right="0" top="0" bottom="0" header="0.51181102362204722" footer="0.51181102362204722"/>
  <pageSetup paperSize="9" orientation="landscape" horizontalDpi="1200" verticalDpi="1200" r:id="rId1"/>
  <headerFooter alignWithMargins="0"/>
  <rowBreaks count="32" manualBreakCount="32">
    <brk id="24" max="16383" man="1"/>
    <brk id="41" max="16383" man="1"/>
    <brk id="66" max="16383" man="1"/>
    <brk id="91" max="16383" man="1"/>
    <brk id="116" max="16383" man="1"/>
    <brk id="129" max="16383" man="1"/>
    <brk id="144" max="16383" man="1"/>
    <brk id="162" max="16383" man="1"/>
    <brk id="189" max="16383" man="1"/>
    <brk id="219" max="16383" man="1"/>
    <brk id="238" max="16383" man="1"/>
    <brk id="256" max="16383" man="1"/>
    <brk id="277" max="16383" man="1"/>
    <brk id="287" max="16383" man="1"/>
    <brk id="303" max="16383" man="1"/>
    <brk id="325" man="1"/>
    <brk id="361" max="16383" man="1"/>
    <brk id="384" man="1"/>
    <brk id="435" max="16383" man="1"/>
    <brk id="463" max="16383" man="1"/>
    <brk id="477" man="1"/>
    <brk id="540" man="1"/>
    <brk id="571" man="1"/>
    <brk id="597" man="1"/>
    <brk id="612" man="1"/>
    <brk id="635" man="1"/>
    <brk id="670" max="16383" man="1"/>
    <brk id="711" max="16383" man="1"/>
    <brk id="728" man="1"/>
    <brk id="749" man="1"/>
    <brk id="769" man="1"/>
    <brk id="79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2" defaultRowHeight="10.5"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Panorama statistique 2022</vt:lpstr>
      <vt:lpstr>'Panorama statistique 2022'!Impression_des_titres</vt:lpstr>
    </vt:vector>
  </TitlesOfParts>
  <Manager>F Lopez</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statistique 2012</dc:title>
  <dc:creator>STATMICRO</dc:creator>
  <cp:keywords>Panorama 2012</cp:keywords>
  <cp:lastModifiedBy>JANIK Roman (DEETS-971)</cp:lastModifiedBy>
  <cp:lastPrinted>2020-02-27T05:53:30Z</cp:lastPrinted>
  <dcterms:created xsi:type="dcterms:W3CDTF">2000-09-28T13:54:15Z</dcterms:created>
  <dcterms:modified xsi:type="dcterms:W3CDTF">2023-06-05T16:17:35Z</dcterms:modified>
</cp:coreProperties>
</file>